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2.22提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AD10" i="4" s="1"/>
  <c r="P6" i="5"/>
  <c r="O6" i="5"/>
  <c r="P10" i="4" s="1"/>
  <c r="N6" i="5"/>
  <c r="M6" i="5"/>
  <c r="B10" i="4" s="1"/>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B8" i="4"/>
  <c r="AT8" i="4"/>
  <c r="AL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<sst xmlns="http://schemas.openxmlformats.org/spreadsheetml/2006/main" count="225" uniqueCount="110">
  <si>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</si>
  <si>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</si>
  <si>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</si>
  <si>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</si>
  <si>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</si>
  <si>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</si>
  <si>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</si>
  <si>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</si>
  <si>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</si>
  <si>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</si>
  <si>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</si>
  <si>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</si>
  <si>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</si>
  <si>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</si>
  <si>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</si>
  <si>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</si>
  <si>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</si>
  <si>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</si>
  <si>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</si>
  <si>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</si>
  <si>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</si>
  <si>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</si>
  <si>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</si>
  <si>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</si>
  <si>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</si>
  <si>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</si>
  <si>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</si>
  <si>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</si>
  <si>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</si>
  <si>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</si>
  <si>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</si>
  <si>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</si>
  <si>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</si>
  <si>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</si>
  <si>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</si>
  <si>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</si>
  <si>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</si>
  <si>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</si>
  <si>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</si>
  <si>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</si>
  <si>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</si>
  <si>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</si>
  <si>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</si>
  <si>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</si>
  <si>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</si>
  <si>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</si>
  <si>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</si>
  <si>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</si>
  <si>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</si>
  <si>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</si>
  <si>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</si>
  <si>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</si>
  <si>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</si>
  <si>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</si>
  <si>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</si>
  <si>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</si>
  <si>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</si>
  <si>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</si>
  <si>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</si>
  <si>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</si>
  <si>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</si>
  <si>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</si>
  <si>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</si>
  <si>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</si>
  <si>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</si>
  <si>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</si>
  <si>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</si>
  <si>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</si>
  <si>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</si>
  <si>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</si>
  <si>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</si>
  <si>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</si>
  <si>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</si>
  <si>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</si>
  <si>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</si>
  <si>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</si>
  <si>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</si>
  <si>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</si>
  <si>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</si>
  <si>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</si>
  <si>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</si>
  <si>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</si>
  <si>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</si>
  <si>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</si>
  <si>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</si>
  <si>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</si>
  <si>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</si>
  <si>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</si>
  <si>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</si>
  <si>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</si>
  <si>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</si>
  <si>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</si>
  <si>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</si>
  <si>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</si>
  <si>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</si>
  <si>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</si>
  <si>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</si>
  <si>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</si>
  <si>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</si>
  <si>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</si>
  <si>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</si>
  <si>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</si>
  <si>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</si>
  <si>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</si>
  <si>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</si>
  <si>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</si>
  <si>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</si>
  <si>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を見ると着実に老朽化が進んでいますが、平成26年度までに法定耐用年数を迎えた管渠はなく、数年後より少しずつ増加する見通しです。管渠改善に向けた支出もないため、数年先以降の更新計画を立案することや財政状況の把握が課題となっています。</t>
    <phoneticPr fontId="4"/>
  </si>
  <si>
    <t xml:space="preserve">
収入の面において過年度分損益勘定留保資金等による補てんに大きく依存しているのが現状であり、料金改定による適正な使用料収入の確保が急務となっています。管渠老朽化に関する問題は数年後より問題となるため、平成32年度までに経営戦略を策定し、投資計画を早期に立案するなど経営健全化に向けた取り組みが必要です。</t>
    <rPh sb="100" eb="102">
      <t>ヘイセイ</t>
    </rPh>
    <rPh sb="104" eb="106">
      <t>ネンド</t>
    </rPh>
    <rPh sb="109" eb="111">
      <t>ケイエイ</t>
    </rPh>
    <rPh sb="111" eb="113">
      <t>センリャク</t>
    </rPh>
    <rPh sb="114" eb="116">
      <t>サクテイ</t>
    </rPh>
    <rPh sb="118" eb="120">
      <t>トウシ</t>
    </rPh>
    <rPh sb="120" eb="122">
      <t>ケイカク</t>
    </rPh>
    <rPh sb="123" eb="125">
      <t>ソウキ</t>
    </rPh>
    <rPh sb="126" eb="128">
      <t>リツアン</t>
    </rPh>
    <rPh sb="132" eb="134">
      <t>ケイエイ</t>
    </rPh>
    <rPh sb="134" eb="137">
      <t>ケンゼンカ</t>
    </rPh>
    <rPh sb="138" eb="139">
      <t>ム</t>
    </rPh>
    <rPh sb="141" eb="142">
      <t>ト</t>
    </rPh>
    <rPh sb="143" eb="144">
      <t>ク</t>
    </rPh>
    <rPh sb="146" eb="148">
      <t>ヒツヨウ</t>
    </rPh>
    <phoneticPr fontId="4"/>
  </si>
  <si>
    <t xml:space="preserve">
水洗化率が高水準を維持しており、人口も減少傾向にあることから、今後使用料収入や有収水量の大幅な増加は見込めません。また布設管の減価償却費が多額であり、参画している猪名川流域下水道事業への負担金支出を本町独自で減らすことができないため、汚水処理原価を減額することは困難です。
また流動比率が年度ごとの委託費等の執行状況によって比率が大きく上下していますが、未収金が年々増加しており、回収を強化する取り組みをしていく必要があります。
企業債残高対事業規模比率については、使用料収入や他会計繰入等による収入では賄いきれず、結果企業債の借入や基金の取り崩しに依存する経営をしてきたため、類似団体平均値よりも大幅に大きな数値となっています。
よって、経常収支比率や経費回収率を改善し、経営を健全化させるためには、下水道使用料改定による適正な収入の確保が必要です。</t>
    <rPh sb="141" eb="143">
      <t>リュウドウ</t>
    </rPh>
    <rPh sb="143" eb="145">
      <t>ヒリツ</t>
    </rPh>
    <rPh sb="146" eb="148">
      <t>ネンド</t>
    </rPh>
    <rPh sb="151" eb="153">
      <t>イタク</t>
    </rPh>
    <rPh sb="153" eb="154">
      <t>ヒ</t>
    </rPh>
    <rPh sb="154" eb="155">
      <t>トウ</t>
    </rPh>
    <rPh sb="156" eb="158">
      <t>シッコウ</t>
    </rPh>
    <rPh sb="158" eb="160">
      <t>ジョウキョウ</t>
    </rPh>
    <rPh sb="164" eb="166">
      <t>ヒリツ</t>
    </rPh>
    <rPh sb="167" eb="168">
      <t>オオ</t>
    </rPh>
    <rPh sb="170" eb="172">
      <t>ジョウゲ</t>
    </rPh>
    <rPh sb="195" eb="197">
      <t>キョウカ</t>
    </rPh>
    <rPh sb="199" eb="200">
      <t>ト</t>
    </rPh>
    <rPh sb="201" eb="202">
      <t>ク</t>
    </rPh>
    <rPh sb="208" eb="210">
      <t>ヒツヨウ</t>
    </rPh>
    <rPh sb="217" eb="219">
      <t>キギョウ</t>
    </rPh>
    <rPh sb="219" eb="220">
      <t>サイ</t>
    </rPh>
    <rPh sb="220" eb="222">
      <t>ザンダカ</t>
    </rPh>
    <rPh sb="222" eb="223">
      <t>タイ</t>
    </rPh>
    <rPh sb="223" eb="225">
      <t>ジギョウ</t>
    </rPh>
    <rPh sb="225" eb="227">
      <t>キボ</t>
    </rPh>
    <rPh sb="227" eb="229">
      <t>ヒリツ</t>
    </rPh>
    <rPh sb="235" eb="238">
      <t>シヨウリョウ</t>
    </rPh>
    <rPh sb="238" eb="240">
      <t>シュウニュウ</t>
    </rPh>
    <rPh sb="241" eb="242">
      <t>タ</t>
    </rPh>
    <rPh sb="242" eb="244">
      <t>カイケイ</t>
    </rPh>
    <rPh sb="244" eb="246">
      <t>クリイレ</t>
    </rPh>
    <rPh sb="246" eb="247">
      <t>トウ</t>
    </rPh>
    <rPh sb="250" eb="252">
      <t>シュウニュウ</t>
    </rPh>
    <rPh sb="254" eb="255">
      <t>マカナ</t>
    </rPh>
    <rPh sb="260" eb="262">
      <t>ケッカ</t>
    </rPh>
    <rPh sb="262" eb="264">
      <t>キギョウ</t>
    </rPh>
    <rPh sb="264" eb="265">
      <t>サイ</t>
    </rPh>
    <rPh sb="266" eb="268">
      <t>シャクニュウ</t>
    </rPh>
    <rPh sb="269" eb="271">
      <t>キキン</t>
    </rPh>
    <rPh sb="272" eb="273">
      <t>ト</t>
    </rPh>
    <rPh sb="274" eb="275">
      <t>クズ</t>
    </rPh>
    <rPh sb="277" eb="279">
      <t>イゾン</t>
    </rPh>
    <rPh sb="281" eb="283">
      <t>ケイエイ</t>
    </rPh>
    <rPh sb="291" eb="293">
      <t>ルイジ</t>
    </rPh>
    <rPh sb="293" eb="295">
      <t>ダンタイ</t>
    </rPh>
    <rPh sb="295" eb="298">
      <t>ヘイキンチ</t>
    </rPh>
    <rPh sb="301" eb="303">
      <t>オオハバ</t>
    </rPh>
    <rPh sb="304" eb="305">
      <t>オオ</t>
    </rPh>
    <rPh sb="307" eb="309">
      <t>スウチ</t>
    </rPh>
    <rPh sb="373" eb="3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</si>
</sst>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2769072"/>
        <c:axId val="42276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22769072"/>
        <c:axId val="422769464"/>
      </c:lineChart>
      <c:dateAx>
        <c:axId val="422769072"/>
        <c:scaling>
          <c:orientation val="minMax"/>
        </c:scaling>
        <c:delete val="1"/>
        <c:axPos val="b"/>
        <c:numFmt formatCode="ge" sourceLinked="1"/>
        <c:majorTickMark val="none"/>
        <c:minorTickMark val="none"/>
        <c:tickLblPos val="none"/>
        <c:crossAx val="422769464"/>
        <c:crosses val="autoZero"/>
        <c:auto val="1"/>
        <c:lblOffset val="100"/>
        <c:baseTimeUnit val="years"/>
      </c:dateAx>
      <c:valAx>
        <c:axId val="42276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76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2107344"/>
        <c:axId val="54936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552107344"/>
        <c:axId val="549366504"/>
      </c:lineChart>
      <c:dateAx>
        <c:axId val="552107344"/>
        <c:scaling>
          <c:orientation val="minMax"/>
        </c:scaling>
        <c:delete val="1"/>
        <c:axPos val="b"/>
        <c:numFmt formatCode="ge" sourceLinked="1"/>
        <c:majorTickMark val="none"/>
        <c:minorTickMark val="none"/>
        <c:tickLblPos val="none"/>
        <c:crossAx val="549366504"/>
        <c:crosses val="autoZero"/>
        <c:auto val="1"/>
        <c:lblOffset val="100"/>
        <c:baseTimeUnit val="years"/>
      </c:dateAx>
      <c:valAx>
        <c:axId val="54936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10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90.55</c:v>
                </c:pt>
                <c:pt idx="1">
                  <c:v>91.23</c:v>
                </c:pt>
                <c:pt idx="2">
                  <c:v>91.23</c:v>
                </c:pt>
                <c:pt idx="3">
                  <c:v>96.64</c:v>
                </c:pt>
                <c:pt idx="4">
                  <c:v>92.43</c:v>
                </c:pt>
              </c:numCache>
            </c:numRef>
          </c:val>
        </c:ser>
        <c:dLbls>
          <c:showLegendKey val="0"/>
          <c:showVal val="0"/>
          <c:showCatName val="0"/>
          <c:showSerName val="0"/>
          <c:showPercent val="0"/>
          <c:showBubbleSize val="0"/>
        </c:dLbls>
        <c:gapWidth val="150"/>
        <c:axId val="549367680"/>
        <c:axId val="54936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549367680"/>
        <c:axId val="549368072"/>
      </c:lineChart>
      <c:dateAx>
        <c:axId val="549367680"/>
        <c:scaling>
          <c:orientation val="minMax"/>
        </c:scaling>
        <c:delete val="1"/>
        <c:axPos val="b"/>
        <c:numFmt formatCode="ge" sourceLinked="1"/>
        <c:majorTickMark val="none"/>
        <c:minorTickMark val="none"/>
        <c:tickLblPos val="none"/>
        <c:crossAx val="549368072"/>
        <c:crosses val="autoZero"/>
        <c:auto val="1"/>
        <c:lblOffset val="100"/>
        <c:baseTimeUnit val="years"/>
      </c:dateAx>
      <c:valAx>
        <c:axId val="54936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3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60.98</c:v>
                </c:pt>
                <c:pt idx="1">
                  <c:v>67.3</c:v>
                </c:pt>
                <c:pt idx="2">
                  <c:v>73.599999999999994</c:v>
                </c:pt>
                <c:pt idx="3">
                  <c:v>73.650000000000006</c:v>
                </c:pt>
                <c:pt idx="4">
                  <c:v>90.43</c:v>
                </c:pt>
              </c:numCache>
            </c:numRef>
          </c:val>
        </c:ser>
        <c:dLbls>
          <c:showLegendKey val="0"/>
          <c:showVal val="0"/>
          <c:showCatName val="0"/>
          <c:showSerName val="0"/>
          <c:showPercent val="0"/>
          <c:showBubbleSize val="0"/>
        </c:dLbls>
        <c:gapWidth val="150"/>
        <c:axId val="225687088"/>
        <c:axId val="22568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225687088"/>
        <c:axId val="225687480"/>
      </c:lineChart>
      <c:dateAx>
        <c:axId val="225687088"/>
        <c:scaling>
          <c:orientation val="minMax"/>
        </c:scaling>
        <c:delete val="1"/>
        <c:axPos val="b"/>
        <c:numFmt formatCode="ge" sourceLinked="1"/>
        <c:majorTickMark val="none"/>
        <c:minorTickMark val="none"/>
        <c:tickLblPos val="none"/>
        <c:crossAx val="225687480"/>
        <c:crosses val="autoZero"/>
        <c:auto val="1"/>
        <c:lblOffset val="100"/>
        <c:baseTimeUnit val="years"/>
      </c:dateAx>
      <c:valAx>
        <c:axId val="22568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8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1.52</c:v>
                </c:pt>
                <c:pt idx="1">
                  <c:v>2.29</c:v>
                </c:pt>
                <c:pt idx="2">
                  <c:v>3.04</c:v>
                </c:pt>
                <c:pt idx="3">
                  <c:v>4.08</c:v>
                </c:pt>
                <c:pt idx="4">
                  <c:v>23.34</c:v>
                </c:pt>
              </c:numCache>
            </c:numRef>
          </c:val>
        </c:ser>
        <c:dLbls>
          <c:showLegendKey val="0"/>
          <c:showVal val="0"/>
          <c:showCatName val="0"/>
          <c:showSerName val="0"/>
          <c:showPercent val="0"/>
          <c:showBubbleSize val="0"/>
        </c:dLbls>
        <c:gapWidth val="150"/>
        <c:axId val="410819840"/>
        <c:axId val="41082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410819840"/>
        <c:axId val="410820232"/>
      </c:lineChart>
      <c:dateAx>
        <c:axId val="410819840"/>
        <c:scaling>
          <c:orientation val="minMax"/>
        </c:scaling>
        <c:delete val="1"/>
        <c:axPos val="b"/>
        <c:numFmt formatCode="ge" sourceLinked="1"/>
        <c:majorTickMark val="none"/>
        <c:minorTickMark val="none"/>
        <c:tickLblPos val="none"/>
        <c:crossAx val="410820232"/>
        <c:crosses val="autoZero"/>
        <c:auto val="1"/>
        <c:lblOffset val="100"/>
        <c:baseTimeUnit val="years"/>
      </c:dateAx>
      <c:valAx>
        <c:axId val="41082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8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3978880"/>
        <c:axId val="31397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3978880"/>
        <c:axId val="313979272"/>
      </c:lineChart>
      <c:dateAx>
        <c:axId val="313978880"/>
        <c:scaling>
          <c:orientation val="minMax"/>
        </c:scaling>
        <c:delete val="1"/>
        <c:axPos val="b"/>
        <c:numFmt formatCode="ge" sourceLinked="1"/>
        <c:majorTickMark val="none"/>
        <c:minorTickMark val="none"/>
        <c:tickLblPos val="none"/>
        <c:crossAx val="313979272"/>
        <c:crosses val="autoZero"/>
        <c:auto val="1"/>
        <c:lblOffset val="100"/>
        <c:baseTimeUnit val="years"/>
      </c:dateAx>
      <c:valAx>
        <c:axId val="31397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240.7</c:v>
                </c:pt>
                <c:pt idx="1">
                  <c:v>166.52</c:v>
                </c:pt>
                <c:pt idx="2">
                  <c:v>683.18</c:v>
                </c:pt>
                <c:pt idx="3">
                  <c:v>732.83</c:v>
                </c:pt>
                <c:pt idx="4">
                  <c:v>391.46</c:v>
                </c:pt>
              </c:numCache>
            </c:numRef>
          </c:val>
        </c:ser>
        <c:dLbls>
          <c:showLegendKey val="0"/>
          <c:showVal val="0"/>
          <c:showCatName val="0"/>
          <c:showSerName val="0"/>
          <c:showPercent val="0"/>
          <c:showBubbleSize val="0"/>
        </c:dLbls>
        <c:gapWidth val="150"/>
        <c:axId val="227106904"/>
        <c:axId val="2271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227106904"/>
        <c:axId val="227107296"/>
      </c:lineChart>
      <c:dateAx>
        <c:axId val="227106904"/>
        <c:scaling>
          <c:orientation val="minMax"/>
        </c:scaling>
        <c:delete val="1"/>
        <c:axPos val="b"/>
        <c:numFmt formatCode="ge" sourceLinked="1"/>
        <c:majorTickMark val="none"/>
        <c:minorTickMark val="none"/>
        <c:tickLblPos val="none"/>
        <c:crossAx val="227107296"/>
        <c:crosses val="autoZero"/>
        <c:auto val="1"/>
        <c:lblOffset val="100"/>
        <c:baseTimeUnit val="years"/>
      </c:dateAx>
      <c:valAx>
        <c:axId val="2271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0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1177.81</c:v>
                </c:pt>
                <c:pt idx="1">
                  <c:v>702.34</c:v>
                </c:pt>
                <c:pt idx="2">
                  <c:v>340.9</c:v>
                </c:pt>
                <c:pt idx="3">
                  <c:v>918.83</c:v>
                </c:pt>
                <c:pt idx="4">
                  <c:v>45.39</c:v>
                </c:pt>
              </c:numCache>
            </c:numRef>
          </c:val>
        </c:ser>
        <c:dLbls>
          <c:showLegendKey val="0"/>
          <c:showVal val="0"/>
          <c:showCatName val="0"/>
          <c:showSerName val="0"/>
          <c:showPercent val="0"/>
          <c:showBubbleSize val="0"/>
        </c:dLbls>
        <c:gapWidth val="150"/>
        <c:axId val="227108472"/>
        <c:axId val="5489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227108472"/>
        <c:axId val="548976672"/>
      </c:lineChart>
      <c:dateAx>
        <c:axId val="227108472"/>
        <c:scaling>
          <c:orientation val="minMax"/>
        </c:scaling>
        <c:delete val="1"/>
        <c:axPos val="b"/>
        <c:numFmt formatCode="ge" sourceLinked="1"/>
        <c:majorTickMark val="none"/>
        <c:minorTickMark val="none"/>
        <c:tickLblPos val="none"/>
        <c:crossAx val="548976672"/>
        <c:crosses val="autoZero"/>
        <c:auto val="1"/>
        <c:lblOffset val="100"/>
        <c:baseTimeUnit val="years"/>
      </c:dateAx>
      <c:valAx>
        <c:axId val="5489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0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4458.18</c:v>
                </c:pt>
                <c:pt idx="1">
                  <c:v>4209.34</c:v>
                </c:pt>
                <c:pt idx="2">
                  <c:v>4242.87</c:v>
                </c:pt>
                <c:pt idx="3">
                  <c:v>4103.6499999999996</c:v>
                </c:pt>
                <c:pt idx="4">
                  <c:v>4131.17</c:v>
                </c:pt>
              </c:numCache>
            </c:numRef>
          </c:val>
        </c:ser>
        <c:dLbls>
          <c:showLegendKey val="0"/>
          <c:showVal val="0"/>
          <c:showCatName val="0"/>
          <c:showSerName val="0"/>
          <c:showPercent val="0"/>
          <c:showBubbleSize val="0"/>
        </c:dLbls>
        <c:gapWidth val="150"/>
        <c:axId val="548977848"/>
        <c:axId val="5489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548977848"/>
        <c:axId val="548978240"/>
      </c:lineChart>
      <c:dateAx>
        <c:axId val="548977848"/>
        <c:scaling>
          <c:orientation val="minMax"/>
        </c:scaling>
        <c:delete val="1"/>
        <c:axPos val="b"/>
        <c:numFmt formatCode="ge" sourceLinked="1"/>
        <c:majorTickMark val="none"/>
        <c:minorTickMark val="none"/>
        <c:tickLblPos val="none"/>
        <c:crossAx val="548978240"/>
        <c:crosses val="autoZero"/>
        <c:auto val="1"/>
        <c:lblOffset val="100"/>
        <c:baseTimeUnit val="years"/>
      </c:dateAx>
      <c:valAx>
        <c:axId val="5489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897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33.909999999999997</c:v>
                </c:pt>
                <c:pt idx="1">
                  <c:v>39.450000000000003</c:v>
                </c:pt>
                <c:pt idx="2">
                  <c:v>59.58</c:v>
                </c:pt>
                <c:pt idx="3">
                  <c:v>59.62</c:v>
                </c:pt>
                <c:pt idx="4">
                  <c:v>65.069999999999993</c:v>
                </c:pt>
              </c:numCache>
            </c:numRef>
          </c:val>
        </c:ser>
        <c:dLbls>
          <c:showLegendKey val="0"/>
          <c:showVal val="0"/>
          <c:showCatName val="0"/>
          <c:showSerName val="0"/>
          <c:showPercent val="0"/>
          <c:showBubbleSize val="0"/>
        </c:dLbls>
        <c:gapWidth val="150"/>
        <c:axId val="313980448"/>
        <c:axId val="549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313980448"/>
        <c:axId val="549021248"/>
      </c:lineChart>
      <c:dateAx>
        <c:axId val="313980448"/>
        <c:scaling>
          <c:orientation val="minMax"/>
        </c:scaling>
        <c:delete val="1"/>
        <c:axPos val="b"/>
        <c:numFmt formatCode="ge" sourceLinked="1"/>
        <c:majorTickMark val="none"/>
        <c:minorTickMark val="none"/>
        <c:tickLblPos val="none"/>
        <c:crossAx val="549021248"/>
        <c:crosses val="autoZero"/>
        <c:auto val="1"/>
        <c:lblOffset val="100"/>
        <c:baseTimeUnit val="years"/>
      </c:dateAx>
      <c:valAx>
        <c:axId val="5490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296.24</c:v>
                </c:pt>
                <c:pt idx="1">
                  <c:v>343.23</c:v>
                </c:pt>
                <c:pt idx="2">
                  <c:v>194.17</c:v>
                </c:pt>
                <c:pt idx="3">
                  <c:v>193.31</c:v>
                </c:pt>
                <c:pt idx="4">
                  <c:v>179.13</c:v>
                </c:pt>
              </c:numCache>
            </c:numRef>
          </c:val>
        </c:ser>
        <c:dLbls>
          <c:showLegendKey val="0"/>
          <c:showVal val="0"/>
          <c:showCatName val="0"/>
          <c:showSerName val="0"/>
          <c:showPercent val="0"/>
          <c:showBubbleSize val="0"/>
        </c:dLbls>
        <c:gapWidth val="150"/>
        <c:axId val="552105776"/>
        <c:axId val="55210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552105776"/>
        <c:axId val="552106168"/>
      </c:lineChart>
      <c:dateAx>
        <c:axId val="552105776"/>
        <c:scaling>
          <c:orientation val="minMax"/>
        </c:scaling>
        <c:delete val="1"/>
        <c:axPos val="b"/>
        <c:numFmt formatCode="ge" sourceLinked="1"/>
        <c:majorTickMark val="none"/>
        <c:minorTickMark val="none"/>
        <c:tickLblPos val="none"/>
        <c:crossAx val="552106168"/>
        <c:crosses val="autoZero"/>
        <c:auto val="1"/>
        <c:lblOffset val="100"/>
        <c:baseTimeUnit val="years"/>
      </c:dateAx>
      <c:valAx>
        <c:axId val="55210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10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1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猪名川町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31798</v>
      </c>
      <c r="AM8" s="47"/>
      <c r="AN8" s="47"/>
      <c r="AO8" s="47"/>
      <c r="AP8" s="47"/>
      <c r="AQ8" s="47"/>
      <c r="AR8" s="47"/>
      <c r="AS8" s="47"/>
      <c r="AT8" s="43">
        <f>データ!S6</f>
        <v>90.33</v>
      </c>
      <c r="AU8" s="43"/>
      <c r="AV8" s="43"/>
      <c r="AW8" s="43"/>
      <c r="AX8" s="43"/>
      <c r="AY8" s="43"/>
      <c r="AZ8" s="43"/>
      <c r="BA8" s="43"/>
      <c r="BB8" s="43">
        <f>データ!T6</f>
        <v>352.02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74.75</v>
      </c>
      <c r="J10" s="43"/>
      <c r="K10" s="43"/>
      <c r="L10" s="43"/>
      <c r="M10" s="43"/>
      <c r="N10" s="43"/>
      <c r="O10" s="43"/>
      <c r="P10" s="43">
        <f>データ!O6</f>
        <v>20.2</v>
      </c>
      <c r="Q10" s="43"/>
      <c r="R10" s="43"/>
      <c r="S10" s="43"/>
      <c r="T10" s="43"/>
      <c r="U10" s="43"/>
      <c r="V10" s="43"/>
      <c r="W10" s="43">
        <f>データ!P6</f>
        <v>95.09</v>
      </c>
      <c r="X10" s="43"/>
      <c r="Y10" s="43"/>
      <c r="Z10" s="43"/>
      <c r="AA10" s="43"/>
      <c r="AB10" s="43"/>
      <c r="AC10" s="43"/>
      <c r="AD10" s="47">
        <f>データ!Q6</f>
        <v>1944</v>
      </c>
      <c r="AE10" s="47"/>
      <c r="AF10" s="47"/>
      <c r="AG10" s="47"/>
      <c r="AH10" s="47"/>
      <c r="AI10" s="47"/>
      <c r="AJ10" s="47"/>
      <c r="AK10" s="2"/>
      <c r="AL10" s="47">
        <f>データ!U6</f>
        <v>6396</v>
      </c>
      <c r="AM10" s="47"/>
      <c r="AN10" s="47"/>
      <c r="AO10" s="47"/>
      <c r="AP10" s="47"/>
      <c r="AQ10" s="47"/>
      <c r="AR10" s="47"/>
      <c r="AS10" s="47"/>
      <c r="AT10" s="43">
        <f>データ!V6</f>
        <v>3.82</v>
      </c>
      <c r="AU10" s="43"/>
      <c r="AV10" s="43"/>
      <c r="AW10" s="43"/>
      <c r="AX10" s="43"/>
      <c r="AY10" s="43"/>
      <c r="AZ10" s="43"/>
      <c r="BA10" s="43"/>
      <c r="BB10" s="43">
        <f>データ!W6</f>
        <v>1674.35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283011</v>
      </c>
      <c r="D6" s="31">
        <f t="shared" si="3"/>
        <v>46</v>
      </c>
      <c r="E6" s="31">
        <f t="shared" si="3"/>
        <v>17</v>
      </c>
      <c r="F6" s="31">
        <f t="shared" si="3"/>
        <v>4</v>
      </c>
      <c r="G6" s="31">
        <f t="shared" si="3"/>
        <v>0</v>
      </c>
      <c r="H6" s="31" t="str">
        <f t="shared" si="3"/>
        <v>兵庫県　猪名川町</v>
      </c>
      <c r="I6" s="31" t="str">
        <f t="shared" si="3"/>
        <v>法適用</v>
      </c>
      <c r="J6" s="31" t="str">
        <f t="shared" si="3"/>
        <v>下水道事業</v>
      </c>
      <c r="K6" s="31" t="str">
        <f t="shared" si="3"/>
        <v>特定環境保全公共下水道</v>
      </c>
      <c r="L6" s="31" t="str">
        <f t="shared" si="3"/>
        <v>D2</v>
      </c>
      <c r="M6" s="32" t="str">
        <f t="shared" si="3"/>
        <v>-</v>
      </c>
      <c r="N6" s="32">
        <f t="shared" si="3"/>
        <v>74.75</v>
      </c>
      <c r="O6" s="32">
        <f t="shared" si="3"/>
        <v>20.2</v>
      </c>
      <c r="P6" s="32">
        <f t="shared" si="3"/>
        <v>95.09</v>
      </c>
      <c r="Q6" s="32">
        <f t="shared" si="3"/>
        <v>1944</v>
      </c>
      <c r="R6" s="32">
        <f t="shared" si="3"/>
        <v>31798</v>
      </c>
      <c r="S6" s="32">
        <f t="shared" si="3"/>
        <v>90.33</v>
      </c>
      <c r="T6" s="32">
        <f t="shared" si="3"/>
        <v>352.02</v>
      </c>
      <c r="U6" s="32">
        <f t="shared" si="3"/>
        <v>6396</v>
      </c>
      <c r="V6" s="32">
        <f t="shared" si="3"/>
        <v>3.82</v>
      </c>
      <c r="W6" s="32">
        <f t="shared" si="3"/>
        <v>1674.35</v>
      </c>
      <c r="X6" s="33">
        <f>IF(X7="",NA(),X7)</f>
        <v>60.98</v>
      </c>
      <c r="Y6" s="33">
        <f t="shared" ref="Y6:AG6" si="4">IF(Y7="",NA(),Y7)</f>
        <v>67.3</v>
      </c>
      <c r="Z6" s="33">
        <f t="shared" si="4"/>
        <v>73.599999999999994</v>
      </c>
      <c r="AA6" s="33">
        <f t="shared" si="4"/>
        <v>73.650000000000006</v>
      </c>
      <c r="AB6" s="33">
        <f t="shared" si="4"/>
        <v>90.43</v>
      </c>
      <c r="AC6" s="33">
        <f t="shared" si="4"/>
        <v>90.33</v>
      </c>
      <c r="AD6" s="33">
        <f t="shared" si="4"/>
        <v>91.52</v>
      </c>
      <c r="AE6" s="33">
        <f t="shared" si="4"/>
        <v>94.73</v>
      </c>
      <c r="AF6" s="33">
        <f t="shared" si="4"/>
        <v>96.59</v>
      </c>
      <c r="AG6" s="33">
        <f t="shared" si="4"/>
        <v>101.24</v>
      </c>
      <c r="AH6" s="32" t="str">
        <f>IF(AH7="","",IF(AH7="-","【-】","【"&amp;SUBSTITUTE(TEXT(AH7,"#,##0.00"),"-","△")&amp;"】"))</f>
        <v>【99.53】</v>
      </c>
      <c r="AI6" s="33">
        <f>IF(AI7="",NA(),AI7)</f>
        <v>240.7</v>
      </c>
      <c r="AJ6" s="33">
        <f t="shared" ref="AJ6:AR6" si="5">IF(AJ7="",NA(),AJ7)</f>
        <v>166.52</v>
      </c>
      <c r="AK6" s="33">
        <f t="shared" si="5"/>
        <v>683.18</v>
      </c>
      <c r="AL6" s="33">
        <f t="shared" si="5"/>
        <v>732.83</v>
      </c>
      <c r="AM6" s="33">
        <f t="shared" si="5"/>
        <v>391.46</v>
      </c>
      <c r="AN6" s="33">
        <f t="shared" si="5"/>
        <v>245.23</v>
      </c>
      <c r="AO6" s="33">
        <f t="shared" si="5"/>
        <v>243.86</v>
      </c>
      <c r="AP6" s="33">
        <f t="shared" si="5"/>
        <v>236.15</v>
      </c>
      <c r="AQ6" s="33">
        <f t="shared" si="5"/>
        <v>232.81</v>
      </c>
      <c r="AR6" s="33">
        <f t="shared" si="5"/>
        <v>184.13</v>
      </c>
      <c r="AS6" s="32" t="str">
        <f>IF(AS7="","",IF(AS7="-","【-】","【"&amp;SUBSTITUTE(TEXT(AS7,"#,##0.00"),"-","△")&amp;"】"))</f>
        <v>【154.95】</v>
      </c>
      <c r="AT6" s="33">
        <f>IF(AT7="",NA(),AT7)</f>
        <v>1177.81</v>
      </c>
      <c r="AU6" s="33">
        <f t="shared" ref="AU6:BC6" si="6">IF(AU7="",NA(),AU7)</f>
        <v>702.34</v>
      </c>
      <c r="AV6" s="33">
        <f t="shared" si="6"/>
        <v>340.9</v>
      </c>
      <c r="AW6" s="33">
        <f t="shared" si="6"/>
        <v>918.83</v>
      </c>
      <c r="AX6" s="33">
        <f t="shared" si="6"/>
        <v>45.39</v>
      </c>
      <c r="AY6" s="33">
        <f t="shared" si="6"/>
        <v>477.59</v>
      </c>
      <c r="AZ6" s="33">
        <f t="shared" si="6"/>
        <v>341.28</v>
      </c>
      <c r="BA6" s="33">
        <f t="shared" si="6"/>
        <v>243.58</v>
      </c>
      <c r="BB6" s="33">
        <f t="shared" si="6"/>
        <v>290.19</v>
      </c>
      <c r="BC6" s="33">
        <f t="shared" si="6"/>
        <v>63.22</v>
      </c>
      <c r="BD6" s="32" t="str">
        <f>IF(BD7="","",IF(BD7="-","【-】","【"&amp;SUBSTITUTE(TEXT(BD7,"#,##0.00"),"-","△")&amp;"】"))</f>
        <v>【59.45】</v>
      </c>
      <c r="BE6" s="33">
        <f>IF(BE7="",NA(),BE7)</f>
        <v>4458.18</v>
      </c>
      <c r="BF6" s="33">
        <f t="shared" ref="BF6:BN6" si="7">IF(BF7="",NA(),BF7)</f>
        <v>4209.34</v>
      </c>
      <c r="BG6" s="33">
        <f t="shared" si="7"/>
        <v>4242.87</v>
      </c>
      <c r="BH6" s="33">
        <f t="shared" si="7"/>
        <v>4103.6499999999996</v>
      </c>
      <c r="BI6" s="33">
        <f t="shared" si="7"/>
        <v>4131.17</v>
      </c>
      <c r="BJ6" s="33">
        <f t="shared" si="7"/>
        <v>1812.65</v>
      </c>
      <c r="BK6" s="33">
        <f t="shared" si="7"/>
        <v>1764.87</v>
      </c>
      <c r="BL6" s="33">
        <f t="shared" si="7"/>
        <v>1622.51</v>
      </c>
      <c r="BM6" s="33">
        <f t="shared" si="7"/>
        <v>1569.13</v>
      </c>
      <c r="BN6" s="33">
        <f t="shared" si="7"/>
        <v>1436</v>
      </c>
      <c r="BO6" s="32" t="str">
        <f>IF(BO7="","",IF(BO7="-","【-】","【"&amp;SUBSTITUTE(TEXT(BO7,"#,##0.00"),"-","△")&amp;"】"))</f>
        <v>【1,479.31】</v>
      </c>
      <c r="BP6" s="33">
        <f>IF(BP7="",NA(),BP7)</f>
        <v>33.909999999999997</v>
      </c>
      <c r="BQ6" s="33">
        <f t="shared" ref="BQ6:BY6" si="8">IF(BQ7="",NA(),BQ7)</f>
        <v>39.450000000000003</v>
      </c>
      <c r="BR6" s="33">
        <f t="shared" si="8"/>
        <v>59.58</v>
      </c>
      <c r="BS6" s="33">
        <f t="shared" si="8"/>
        <v>59.62</v>
      </c>
      <c r="BT6" s="33">
        <f t="shared" si="8"/>
        <v>65.069999999999993</v>
      </c>
      <c r="BU6" s="33">
        <f t="shared" si="8"/>
        <v>59.35</v>
      </c>
      <c r="BV6" s="33">
        <f t="shared" si="8"/>
        <v>60.75</v>
      </c>
      <c r="BW6" s="33">
        <f t="shared" si="8"/>
        <v>62.83</v>
      </c>
      <c r="BX6" s="33">
        <f t="shared" si="8"/>
        <v>64.63</v>
      </c>
      <c r="BY6" s="33">
        <f t="shared" si="8"/>
        <v>66.56</v>
      </c>
      <c r="BZ6" s="32" t="str">
        <f>IF(BZ7="","",IF(BZ7="-","【-】","【"&amp;SUBSTITUTE(TEXT(BZ7,"#,##0.00"),"-","△")&amp;"】"))</f>
        <v>【63.50】</v>
      </c>
      <c r="CA6" s="33">
        <f>IF(CA7="",NA(),CA7)</f>
        <v>296.24</v>
      </c>
      <c r="CB6" s="33">
        <f t="shared" ref="CB6:CJ6" si="9">IF(CB7="",NA(),CB7)</f>
        <v>343.23</v>
      </c>
      <c r="CC6" s="33">
        <f t="shared" si="9"/>
        <v>194.17</v>
      </c>
      <c r="CD6" s="33">
        <f t="shared" si="9"/>
        <v>193.31</v>
      </c>
      <c r="CE6" s="33">
        <f t="shared" si="9"/>
        <v>179.13</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90.55</v>
      </c>
      <c r="CX6" s="33">
        <f t="shared" ref="CX6:DF6" si="11">IF(CX7="",NA(),CX7)</f>
        <v>91.23</v>
      </c>
      <c r="CY6" s="33">
        <f t="shared" si="11"/>
        <v>91.23</v>
      </c>
      <c r="CZ6" s="33">
        <f t="shared" si="11"/>
        <v>96.64</v>
      </c>
      <c r="DA6" s="33">
        <f t="shared" si="11"/>
        <v>92.43</v>
      </c>
      <c r="DB6" s="33">
        <f t="shared" si="11"/>
        <v>79.88</v>
      </c>
      <c r="DC6" s="33">
        <f t="shared" si="11"/>
        <v>80.47</v>
      </c>
      <c r="DD6" s="33">
        <f t="shared" si="11"/>
        <v>81.3</v>
      </c>
      <c r="DE6" s="33">
        <f t="shared" si="11"/>
        <v>82.2</v>
      </c>
      <c r="DF6" s="33">
        <f t="shared" si="11"/>
        <v>82.35</v>
      </c>
      <c r="DG6" s="32" t="str">
        <f>IF(DG7="","",IF(DG7="-","【-】","【"&amp;SUBSTITUTE(TEXT(DG7,"#,##0.00"),"-","△")&amp;"】"))</f>
        <v>【80.39】</v>
      </c>
      <c r="DH6" s="33">
        <f>IF(DH7="",NA(),DH7)</f>
        <v>1.52</v>
      </c>
      <c r="DI6" s="33">
        <f t="shared" ref="DI6:DQ6" si="12">IF(DI7="",NA(),DI7)</f>
        <v>2.29</v>
      </c>
      <c r="DJ6" s="33">
        <f t="shared" si="12"/>
        <v>3.04</v>
      </c>
      <c r="DK6" s="33">
        <f t="shared" si="12"/>
        <v>4.08</v>
      </c>
      <c r="DL6" s="33">
        <f t="shared" si="12"/>
        <v>23.34</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x14ac:dyDescent="0.15">
      <c r="A7" s="26"/>
      <c r="B7" s="35">
        <v>2014</v>
      </c>
      <c r="C7" s="35">
        <v>283011</v>
      </c>
      <c r="D7" s="35">
        <v>46</v>
      </c>
      <c r="E7" s="35">
        <v>17</v>
      </c>
      <c r="F7" s="35">
        <v>4</v>
      </c>
      <c r="G7" s="35">
        <v>0</v>
      </c>
      <c r="H7" s="35" t="s">
        <v>96</v>
      </c>
      <c r="I7" s="35" t="s">
        <v>97</v>
      </c>
      <c r="J7" s="35" t="s">
        <v>98</v>
      </c>
      <c r="K7" s="35" t="s">
        <v>99</v>
      </c>
      <c r="L7" s="35" t="s">
        <v>100</v>
      </c>
      <c r="M7" s="36" t="s">
        <v>101</v>
      </c>
      <c r="N7" s="36">
        <v>74.75</v>
      </c>
      <c r="O7" s="36">
        <v>20.2</v>
      </c>
      <c r="P7" s="36">
        <v>95.09</v>
      </c>
      <c r="Q7" s="36">
        <v>1944</v>
      </c>
      <c r="R7" s="36">
        <v>31798</v>
      </c>
      <c r="S7" s="36">
        <v>90.33</v>
      </c>
      <c r="T7" s="36">
        <v>352.02</v>
      </c>
      <c r="U7" s="36">
        <v>6396</v>
      </c>
      <c r="V7" s="36">
        <v>3.82</v>
      </c>
      <c r="W7" s="36">
        <v>1674.35</v>
      </c>
      <c r="X7" s="36">
        <v>60.98</v>
      </c>
      <c r="Y7" s="36">
        <v>67.3</v>
      </c>
      <c r="Z7" s="36">
        <v>73.599999999999994</v>
      </c>
      <c r="AA7" s="36">
        <v>73.650000000000006</v>
      </c>
      <c r="AB7" s="36">
        <v>90.43</v>
      </c>
      <c r="AC7" s="36">
        <v>90.33</v>
      </c>
      <c r="AD7" s="36">
        <v>91.52</v>
      </c>
      <c r="AE7" s="36">
        <v>94.73</v>
      </c>
      <c r="AF7" s="36">
        <v>96.59</v>
      </c>
      <c r="AG7" s="36">
        <v>101.24</v>
      </c>
      <c r="AH7" s="36">
        <v>99.53</v>
      </c>
      <c r="AI7" s="36">
        <v>240.7</v>
      </c>
      <c r="AJ7" s="36">
        <v>166.52</v>
      </c>
      <c r="AK7" s="36">
        <v>683.18</v>
      </c>
      <c r="AL7" s="36">
        <v>732.83</v>
      </c>
      <c r="AM7" s="36">
        <v>391.46</v>
      </c>
      <c r="AN7" s="36">
        <v>245.23</v>
      </c>
      <c r="AO7" s="36">
        <v>243.86</v>
      </c>
      <c r="AP7" s="36">
        <v>236.15</v>
      </c>
      <c r="AQ7" s="36">
        <v>232.81</v>
      </c>
      <c r="AR7" s="36">
        <v>184.13</v>
      </c>
      <c r="AS7" s="36">
        <v>154.94999999999999</v>
      </c>
      <c r="AT7" s="36">
        <v>1177.81</v>
      </c>
      <c r="AU7" s="36">
        <v>702.34</v>
      </c>
      <c r="AV7" s="36">
        <v>340.9</v>
      </c>
      <c r="AW7" s="36">
        <v>918.83</v>
      </c>
      <c r="AX7" s="36">
        <v>45.39</v>
      </c>
      <c r="AY7" s="36">
        <v>477.59</v>
      </c>
      <c r="AZ7" s="36">
        <v>341.28</v>
      </c>
      <c r="BA7" s="36">
        <v>243.58</v>
      </c>
      <c r="BB7" s="36">
        <v>290.19</v>
      </c>
      <c r="BC7" s="36">
        <v>63.22</v>
      </c>
      <c r="BD7" s="36">
        <v>59.45</v>
      </c>
      <c r="BE7" s="36">
        <v>4458.18</v>
      </c>
      <c r="BF7" s="36">
        <v>4209.34</v>
      </c>
      <c r="BG7" s="36">
        <v>4242.87</v>
      </c>
      <c r="BH7" s="36">
        <v>4103.6499999999996</v>
      </c>
      <c r="BI7" s="36">
        <v>4131.17</v>
      </c>
      <c r="BJ7" s="36">
        <v>1812.65</v>
      </c>
      <c r="BK7" s="36">
        <v>1764.87</v>
      </c>
      <c r="BL7" s="36">
        <v>1622.51</v>
      </c>
      <c r="BM7" s="36">
        <v>1569.13</v>
      </c>
      <c r="BN7" s="36">
        <v>1436</v>
      </c>
      <c r="BO7" s="36">
        <v>1479.31</v>
      </c>
      <c r="BP7" s="36">
        <v>33.909999999999997</v>
      </c>
      <c r="BQ7" s="36">
        <v>39.450000000000003</v>
      </c>
      <c r="BR7" s="36">
        <v>59.58</v>
      </c>
      <c r="BS7" s="36">
        <v>59.62</v>
      </c>
      <c r="BT7" s="36">
        <v>65.069999999999993</v>
      </c>
      <c r="BU7" s="36">
        <v>59.35</v>
      </c>
      <c r="BV7" s="36">
        <v>60.75</v>
      </c>
      <c r="BW7" s="36">
        <v>62.83</v>
      </c>
      <c r="BX7" s="36">
        <v>64.63</v>
      </c>
      <c r="BY7" s="36">
        <v>66.56</v>
      </c>
      <c r="BZ7" s="36">
        <v>63.5</v>
      </c>
      <c r="CA7" s="36">
        <v>296.24</v>
      </c>
      <c r="CB7" s="36">
        <v>343.23</v>
      </c>
      <c r="CC7" s="36">
        <v>194.17</v>
      </c>
      <c r="CD7" s="36">
        <v>193.31</v>
      </c>
      <c r="CE7" s="36">
        <v>179.13</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90.55</v>
      </c>
      <c r="CX7" s="36">
        <v>91.23</v>
      </c>
      <c r="CY7" s="36">
        <v>91.23</v>
      </c>
      <c r="CZ7" s="36">
        <v>96.64</v>
      </c>
      <c r="DA7" s="36">
        <v>92.43</v>
      </c>
      <c r="DB7" s="36">
        <v>79.88</v>
      </c>
      <c r="DC7" s="36">
        <v>80.47</v>
      </c>
      <c r="DD7" s="36">
        <v>81.3</v>
      </c>
      <c r="DE7" s="36">
        <v>82.2</v>
      </c>
      <c r="DF7" s="36">
        <v>82.35</v>
      </c>
      <c r="DG7" s="36">
        <v>80.39</v>
      </c>
      <c r="DH7" s="36">
        <v>1.52</v>
      </c>
      <c r="DI7" s="36">
        <v>2.29</v>
      </c>
      <c r="DJ7" s="36">
        <v>3.04</v>
      </c>
      <c r="DK7" s="36">
        <v>4.08</v>
      </c>
      <c r="DL7" s="36">
        <v>23.34</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丸尾 佑人</cp:lastModifiedBy>
  <cp:lastPrinted>2016-02-22T08:31:06Z</cp:lastPrinted>
  <dcterms:created xsi:type="dcterms:W3CDTF">2016-02-03T07:47:39Z</dcterms:created>
  <dcterms:modified xsi:type="dcterms:W3CDTF">2016-02-24T02:55:07Z</dcterms:modified>
  <cp:category/>
</cp:coreProperties>
</file>