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<sst xmlns="http://schemas.openxmlformats.org/spreadsheetml/2006/main" count="220" uniqueCount="110">
  <si>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</si>
  <si>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</si>
  <si>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</si>
  <si>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</si>
  <si>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</si>
  <si>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</si>
  <si>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</si>
  <si>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</si>
  <si>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</si>
  <si>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</si>
  <si>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</si>
  <si>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</si>
  <si>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</si>
  <si>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</si>
  <si>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</si>
  <si>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</si>
  <si>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</si>
  <si>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</si>
  <si>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</si>
  <si>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</si>
  <si>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</si>
  <si>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</si>
  <si>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</si>
  <si>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</si>
  <si>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</si>
  <si>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</si>
  <si>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</si>
  <si>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</si>
  <si>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</si>
  <si>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</si>
  <si>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</si>
  <si>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</si>
  <si>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</si>
  <si>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</si>
  <si>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</si>
  <si>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</si>
  <si>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</si>
  <si>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</si>
  <si>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</si>
  <si>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</si>
  <si>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</si>
  <si>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</si>
  <si>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</si>
  <si>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</si>
  <si>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</si>
  <si>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</si>
  <si>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</si>
  <si>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</si>
  <si>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</si>
  <si>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</si>
  <si>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</si>
  <si>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</si>
  <si>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</si>
  <si>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</si>
  <si>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</si>
  <si>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</si>
  <si>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</si>
  <si>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</si>
  <si>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</si>
  <si>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</si>
  <si>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</si>
  <si>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</si>
  <si>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</si>
  <si>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</si>
  <si>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</si>
  <si>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</si>
  <si>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</si>
  <si>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</si>
  <si>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</si>
  <si>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</si>
  <si>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</si>
  <si>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</si>
  <si>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</si>
  <si>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</si>
  <si>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</si>
  <si>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</si>
  <si>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</si>
  <si>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</si>
  <si>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</si>
  <si>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</si>
  <si>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</si>
  <si>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</si>
  <si>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</si>
  <si>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</si>
  <si>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</si>
  <si>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</si>
  <si>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</si>
  <si>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</si>
  <si>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</si>
  <si>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</si>
  <si>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</si>
  <si>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</si>
  <si>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</si>
  <si>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</si>
  <si>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</si>
  <si>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</si>
  <si>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</si>
  <si>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</si>
  <si>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</si>
  <si>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</si>
  <si>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</si>
  <si>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</si>
  <si>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</si>
  <si>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</si>
  <si>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</si>
  <si>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</si>
  <si>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</si>
  <si>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①経常収支比率は、100％を超えたが一般会計からの繰入金が多くを占めており、水洗化率の向上及び一層の事業の効率化を図る必要がある。
②法改正の影響により累積欠損金比率は、減少したが、引き続き適正な使用料の検討う必要がある。
③流動比率は100％を大きく下回り、一般会計からの繰入金が引き続き必要である。
④現状は比率が減少傾向にあるが、今後、更新財源が必要となる見込である。計画的な投資を目指し、適正な規模で企業債を利用していく必要がある。
⑥汚水処理原価は全国平均を下回っているが、一層の汚水処理の効率化を図る必要がある。
⑦施設利用率は、横ばい状態であるが、人口減少に備え、公共下水道への編入を進める必要がある。
⑧水洗化率は、上昇傾向にあり、継続した水洗化への啓蒙を行う。</t>
    <phoneticPr fontId="4"/>
  </si>
  <si>
    <t>①耐用年数を経過した資産は上昇傾向にあり、不明水対策と合わせて長寿命化を図る必要がある。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t>
    <rPh sb="1" eb="3">
      <t>タイヨウ</t>
    </rPh>
    <rPh sb="3" eb="5">
      <t>ネンスウ</t>
    </rPh>
    <rPh sb="6" eb="8">
      <t>ケイカ</t>
    </rPh>
    <rPh sb="10" eb="12">
      <t>シサン</t>
    </rPh>
    <phoneticPr fontId="4"/>
  </si>
  <si>
    <t>企業債元金償還金と減価償却費の差が大きくなり、収益で賄い切れない支出を一般会計からの繰入金で補填している。一般会計に大きく依存する財務状況から脱却し自立的な経営活動を行うためには、経費の節減等、処理施設の統廃合、事業の効率化を図りながら「事業報酬」をどのように算出するかが問題となっており、採算性の面から使用料改訂など経営戦略を策定し、今後の健全経営につなげる必要がある。</t>
    <rPh sb="0" eb="2">
      <t>キギョウ</t>
    </rPh>
    <rPh sb="2" eb="3">
      <t>サイ</t>
    </rPh>
    <rPh sb="180" eb="1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</si>
</sst>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6228736"/>
        <c:axId val="1862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86228736"/>
        <c:axId val="186275328"/>
      </c:lineChart>
      <c:dateAx>
        <c:axId val="186228736"/>
        <c:scaling>
          <c:orientation val="minMax"/>
        </c:scaling>
        <c:delete val="1"/>
        <c:axPos val="b"/>
        <c:numFmt formatCode="ge" sourceLinked="1"/>
        <c:majorTickMark val="none"/>
        <c:minorTickMark val="none"/>
        <c:tickLblPos val="none"/>
        <c:crossAx val="186275328"/>
        <c:crosses val="autoZero"/>
        <c:auto val="1"/>
        <c:lblOffset val="100"/>
        <c:baseTimeUnit val="years"/>
      </c:dateAx>
      <c:valAx>
        <c:axId val="1862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287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46.33</c:v>
                </c:pt>
                <c:pt idx="1">
                  <c:v>46.5</c:v>
                </c:pt>
                <c:pt idx="2">
                  <c:v>45.64</c:v>
                </c:pt>
                <c:pt idx="3">
                  <c:v>45.94</c:v>
                </c:pt>
                <c:pt idx="4">
                  <c:v>45.52</c:v>
                </c:pt>
              </c:numCache>
            </c:numRef>
          </c:val>
        </c:ser>
        <c:dLbls>
          <c:showLegendKey val="0"/>
          <c:showVal val="0"/>
          <c:showCatName val="0"/>
          <c:showSerName val="0"/>
          <c:showPercent val="0"/>
          <c:showBubbleSize val="0"/>
        </c:dLbls>
        <c:gapWidth val="150"/>
        <c:axId val="200675328"/>
        <c:axId val="2006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00675328"/>
        <c:axId val="200677248"/>
      </c:lineChart>
      <c:dateAx>
        <c:axId val="200675328"/>
        <c:scaling>
          <c:orientation val="minMax"/>
        </c:scaling>
        <c:delete val="1"/>
        <c:axPos val="b"/>
        <c:numFmt formatCode="ge" sourceLinked="1"/>
        <c:majorTickMark val="none"/>
        <c:minorTickMark val="none"/>
        <c:tickLblPos val="none"/>
        <c:crossAx val="200677248"/>
        <c:crosses val="autoZero"/>
        <c:auto val="1"/>
        <c:lblOffset val="100"/>
        <c:baseTimeUnit val="years"/>
      </c:dateAx>
      <c:valAx>
        <c:axId val="2006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86.86</c:v>
                </c:pt>
                <c:pt idx="1">
                  <c:v>87.53</c:v>
                </c:pt>
                <c:pt idx="2">
                  <c:v>88.54</c:v>
                </c:pt>
                <c:pt idx="3">
                  <c:v>88.55</c:v>
                </c:pt>
                <c:pt idx="4">
                  <c:v>88.93</c:v>
                </c:pt>
              </c:numCache>
            </c:numRef>
          </c:val>
        </c:ser>
        <c:dLbls>
          <c:showLegendKey val="0"/>
          <c:showVal val="0"/>
          <c:showCatName val="0"/>
          <c:showSerName val="0"/>
          <c:showPercent val="0"/>
          <c:showBubbleSize val="0"/>
        </c:dLbls>
        <c:gapWidth val="150"/>
        <c:axId val="115432832"/>
        <c:axId val="1154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15432832"/>
        <c:axId val="115435008"/>
      </c:lineChart>
      <c:dateAx>
        <c:axId val="115432832"/>
        <c:scaling>
          <c:orientation val="minMax"/>
        </c:scaling>
        <c:delete val="1"/>
        <c:axPos val="b"/>
        <c:numFmt formatCode="ge" sourceLinked="1"/>
        <c:majorTickMark val="none"/>
        <c:minorTickMark val="none"/>
        <c:tickLblPos val="none"/>
        <c:crossAx val="115435008"/>
        <c:crosses val="autoZero"/>
        <c:auto val="1"/>
        <c:lblOffset val="100"/>
        <c:baseTimeUnit val="years"/>
      </c:dateAx>
      <c:valAx>
        <c:axId val="1154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81.37</c:v>
                </c:pt>
                <c:pt idx="1">
                  <c:v>79.33</c:v>
                </c:pt>
                <c:pt idx="2">
                  <c:v>63.32</c:v>
                </c:pt>
                <c:pt idx="3">
                  <c:v>81.290000000000006</c:v>
                </c:pt>
                <c:pt idx="4">
                  <c:v>100.66</c:v>
                </c:pt>
              </c:numCache>
            </c:numRef>
          </c:val>
        </c:ser>
        <c:dLbls>
          <c:showLegendKey val="0"/>
          <c:showVal val="0"/>
          <c:showCatName val="0"/>
          <c:showSerName val="0"/>
          <c:showPercent val="0"/>
          <c:showBubbleSize val="0"/>
        </c:dLbls>
        <c:gapWidth val="150"/>
        <c:axId val="112480256"/>
        <c:axId val="11248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112480256"/>
        <c:axId val="112481792"/>
      </c:lineChart>
      <c:dateAx>
        <c:axId val="112480256"/>
        <c:scaling>
          <c:orientation val="minMax"/>
        </c:scaling>
        <c:delete val="1"/>
        <c:axPos val="b"/>
        <c:numFmt formatCode="ge" sourceLinked="1"/>
        <c:majorTickMark val="none"/>
        <c:minorTickMark val="none"/>
        <c:tickLblPos val="none"/>
        <c:crossAx val="112481792"/>
        <c:crosses val="autoZero"/>
        <c:auto val="1"/>
        <c:lblOffset val="100"/>
        <c:baseTimeUnit val="years"/>
      </c:dateAx>
      <c:valAx>
        <c:axId val="11248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8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7.34</c:v>
                </c:pt>
                <c:pt idx="1">
                  <c:v>9.73</c:v>
                </c:pt>
                <c:pt idx="2">
                  <c:v>11.69</c:v>
                </c:pt>
                <c:pt idx="3">
                  <c:v>13.91</c:v>
                </c:pt>
                <c:pt idx="4">
                  <c:v>21.88</c:v>
                </c:pt>
              </c:numCache>
            </c:numRef>
          </c:val>
        </c:ser>
        <c:dLbls>
          <c:showLegendKey val="0"/>
          <c:showVal val="0"/>
          <c:showCatName val="0"/>
          <c:showSerName val="0"/>
          <c:showPercent val="0"/>
          <c:showBubbleSize val="0"/>
        </c:dLbls>
        <c:gapWidth val="150"/>
        <c:axId val="112519808"/>
        <c:axId val="1125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112519808"/>
        <c:axId val="112595712"/>
      </c:lineChart>
      <c:dateAx>
        <c:axId val="112519808"/>
        <c:scaling>
          <c:orientation val="minMax"/>
        </c:scaling>
        <c:delete val="1"/>
        <c:axPos val="b"/>
        <c:numFmt formatCode="ge" sourceLinked="1"/>
        <c:majorTickMark val="none"/>
        <c:minorTickMark val="none"/>
        <c:tickLblPos val="none"/>
        <c:crossAx val="112595712"/>
        <c:crosses val="autoZero"/>
        <c:auto val="1"/>
        <c:lblOffset val="100"/>
        <c:baseTimeUnit val="years"/>
      </c:dateAx>
      <c:valAx>
        <c:axId val="1125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613632"/>
        <c:axId val="1126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12613632"/>
        <c:axId val="112619904"/>
      </c:lineChart>
      <c:dateAx>
        <c:axId val="112613632"/>
        <c:scaling>
          <c:orientation val="minMax"/>
        </c:scaling>
        <c:delete val="1"/>
        <c:axPos val="b"/>
        <c:numFmt formatCode="ge" sourceLinked="1"/>
        <c:majorTickMark val="none"/>
        <c:minorTickMark val="none"/>
        <c:tickLblPos val="none"/>
        <c:crossAx val="112619904"/>
        <c:crosses val="autoZero"/>
        <c:auto val="1"/>
        <c:lblOffset val="100"/>
        <c:baseTimeUnit val="years"/>
      </c:dateAx>
      <c:valAx>
        <c:axId val="1126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614.15</c:v>
                </c:pt>
                <c:pt idx="1">
                  <c:v>785.81</c:v>
                </c:pt>
                <c:pt idx="2">
                  <c:v>967.91</c:v>
                </c:pt>
                <c:pt idx="3">
                  <c:v>1147.5999999999999</c:v>
                </c:pt>
                <c:pt idx="4">
                  <c:v>892.94</c:v>
                </c:pt>
              </c:numCache>
            </c:numRef>
          </c:val>
        </c:ser>
        <c:dLbls>
          <c:showLegendKey val="0"/>
          <c:showVal val="0"/>
          <c:showCatName val="0"/>
          <c:showSerName val="0"/>
          <c:showPercent val="0"/>
          <c:showBubbleSize val="0"/>
        </c:dLbls>
        <c:gapWidth val="150"/>
        <c:axId val="112748416"/>
        <c:axId val="1127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12748416"/>
        <c:axId val="112787456"/>
      </c:lineChart>
      <c:dateAx>
        <c:axId val="112748416"/>
        <c:scaling>
          <c:orientation val="minMax"/>
        </c:scaling>
        <c:delete val="1"/>
        <c:axPos val="b"/>
        <c:numFmt formatCode="ge" sourceLinked="1"/>
        <c:majorTickMark val="none"/>
        <c:minorTickMark val="none"/>
        <c:tickLblPos val="none"/>
        <c:crossAx val="112787456"/>
        <c:crosses val="autoZero"/>
        <c:auto val="1"/>
        <c:lblOffset val="100"/>
        <c:baseTimeUnit val="years"/>
      </c:dateAx>
      <c:valAx>
        <c:axId val="1127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198.2</c:v>
                </c:pt>
                <c:pt idx="1">
                  <c:v>254.08</c:v>
                </c:pt>
                <c:pt idx="2">
                  <c:v>163.76</c:v>
                </c:pt>
                <c:pt idx="3">
                  <c:v>154.28</c:v>
                </c:pt>
                <c:pt idx="4">
                  <c:v>13.35</c:v>
                </c:pt>
              </c:numCache>
            </c:numRef>
          </c:val>
        </c:ser>
        <c:dLbls>
          <c:showLegendKey val="0"/>
          <c:showVal val="0"/>
          <c:showCatName val="0"/>
          <c:showSerName val="0"/>
          <c:showPercent val="0"/>
          <c:showBubbleSize val="0"/>
        </c:dLbls>
        <c:gapWidth val="150"/>
        <c:axId val="112834048"/>
        <c:axId val="1128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112834048"/>
        <c:axId val="112835968"/>
      </c:lineChart>
      <c:dateAx>
        <c:axId val="112834048"/>
        <c:scaling>
          <c:orientation val="minMax"/>
        </c:scaling>
        <c:delete val="1"/>
        <c:axPos val="b"/>
        <c:numFmt formatCode="ge" sourceLinked="1"/>
        <c:majorTickMark val="none"/>
        <c:minorTickMark val="none"/>
        <c:tickLblPos val="none"/>
        <c:crossAx val="112835968"/>
        <c:crosses val="autoZero"/>
        <c:auto val="1"/>
        <c:lblOffset val="100"/>
        <c:baseTimeUnit val="years"/>
      </c:dateAx>
      <c:valAx>
        <c:axId val="1128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5052.3900000000003</c:v>
                </c:pt>
                <c:pt idx="1">
                  <c:v>5124.67</c:v>
                </c:pt>
                <c:pt idx="2">
                  <c:v>4112.92</c:v>
                </c:pt>
                <c:pt idx="3">
                  <c:v>4153.12</c:v>
                </c:pt>
                <c:pt idx="4">
                  <c:v>3666.43</c:v>
                </c:pt>
              </c:numCache>
            </c:numRef>
          </c:val>
        </c:ser>
        <c:dLbls>
          <c:showLegendKey val="0"/>
          <c:showVal val="0"/>
          <c:showCatName val="0"/>
          <c:showSerName val="0"/>
          <c:showPercent val="0"/>
          <c:showBubbleSize val="0"/>
        </c:dLbls>
        <c:gapWidth val="150"/>
        <c:axId val="113382528"/>
        <c:axId val="1133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13382528"/>
        <c:axId val="113384448"/>
      </c:lineChart>
      <c:dateAx>
        <c:axId val="113382528"/>
        <c:scaling>
          <c:orientation val="minMax"/>
        </c:scaling>
        <c:delete val="1"/>
        <c:axPos val="b"/>
        <c:numFmt formatCode="ge" sourceLinked="1"/>
        <c:majorTickMark val="none"/>
        <c:minorTickMark val="none"/>
        <c:tickLblPos val="none"/>
        <c:crossAx val="113384448"/>
        <c:crosses val="autoZero"/>
        <c:auto val="1"/>
        <c:lblOffset val="100"/>
        <c:baseTimeUnit val="years"/>
      </c:dateAx>
      <c:valAx>
        <c:axId val="1133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37.83</c:v>
                </c:pt>
                <c:pt idx="1">
                  <c:v>38.43</c:v>
                </c:pt>
                <c:pt idx="2">
                  <c:v>24.83</c:v>
                </c:pt>
                <c:pt idx="3">
                  <c:v>43.79</c:v>
                </c:pt>
                <c:pt idx="4">
                  <c:v>95.03</c:v>
                </c:pt>
              </c:numCache>
            </c:numRef>
          </c:val>
        </c:ser>
        <c:dLbls>
          <c:showLegendKey val="0"/>
          <c:showVal val="0"/>
          <c:showCatName val="0"/>
          <c:showSerName val="0"/>
          <c:showPercent val="0"/>
          <c:showBubbleSize val="0"/>
        </c:dLbls>
        <c:gapWidth val="150"/>
        <c:axId val="113414912"/>
        <c:axId val="1134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13414912"/>
        <c:axId val="113416832"/>
      </c:lineChart>
      <c:dateAx>
        <c:axId val="113414912"/>
        <c:scaling>
          <c:orientation val="minMax"/>
        </c:scaling>
        <c:delete val="1"/>
        <c:axPos val="b"/>
        <c:numFmt formatCode="ge" sourceLinked="1"/>
        <c:majorTickMark val="none"/>
        <c:minorTickMark val="none"/>
        <c:tickLblPos val="none"/>
        <c:crossAx val="113416832"/>
        <c:crosses val="autoZero"/>
        <c:auto val="1"/>
        <c:lblOffset val="100"/>
        <c:baseTimeUnit val="years"/>
      </c:dateAx>
      <c:valAx>
        <c:axId val="1134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357.58</c:v>
                </c:pt>
                <c:pt idx="1">
                  <c:v>350.45</c:v>
                </c:pt>
                <c:pt idx="2">
                  <c:v>645.96</c:v>
                </c:pt>
                <c:pt idx="3">
                  <c:v>375.06</c:v>
                </c:pt>
                <c:pt idx="4">
                  <c:v>172.48</c:v>
                </c:pt>
              </c:numCache>
            </c:numRef>
          </c:val>
        </c:ser>
        <c:dLbls>
          <c:showLegendKey val="0"/>
          <c:showVal val="0"/>
          <c:showCatName val="0"/>
          <c:showSerName val="0"/>
          <c:showPercent val="0"/>
          <c:showBubbleSize val="0"/>
        </c:dLbls>
        <c:gapWidth val="150"/>
        <c:axId val="198189440"/>
        <c:axId val="1981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98189440"/>
        <c:axId val="198191360"/>
      </c:lineChart>
      <c:dateAx>
        <c:axId val="198189440"/>
        <c:scaling>
          <c:orientation val="minMax"/>
        </c:scaling>
        <c:delete val="1"/>
        <c:axPos val="b"/>
        <c:numFmt formatCode="ge" sourceLinked="1"/>
        <c:majorTickMark val="none"/>
        <c:minorTickMark val="none"/>
        <c:tickLblPos val="none"/>
        <c:crossAx val="198191360"/>
        <c:crosses val="autoZero"/>
        <c:auto val="1"/>
        <c:lblOffset val="100"/>
        <c:baseTimeUnit val="years"/>
      </c:dateAx>
      <c:valAx>
        <c:axId val="1981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39814</v>
      </c>
      <c r="AM8" s="64"/>
      <c r="AN8" s="64"/>
      <c r="AO8" s="64"/>
      <c r="AP8" s="64"/>
      <c r="AQ8" s="64"/>
      <c r="AR8" s="64"/>
      <c r="AS8" s="64"/>
      <c r="AT8" s="63">
        <f>データ!S6</f>
        <v>157.55000000000001</v>
      </c>
      <c r="AU8" s="63"/>
      <c r="AV8" s="63"/>
      <c r="AW8" s="63"/>
      <c r="AX8" s="63"/>
      <c r="AY8" s="63"/>
      <c r="AZ8" s="63"/>
      <c r="BA8" s="63"/>
      <c r="BB8" s="63">
        <f>データ!T6</f>
        <v>252.71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31.54</v>
      </c>
      <c r="J10" s="63"/>
      <c r="K10" s="63"/>
      <c r="L10" s="63"/>
      <c r="M10" s="63"/>
      <c r="N10" s="63"/>
      <c r="O10" s="63"/>
      <c r="P10" s="63">
        <f>データ!O6</f>
        <v>8.44</v>
      </c>
      <c r="Q10" s="63"/>
      <c r="R10" s="63"/>
      <c r="S10" s="63"/>
      <c r="T10" s="63"/>
      <c r="U10" s="63"/>
      <c r="V10" s="63"/>
      <c r="W10" s="63">
        <f>データ!P6</f>
        <v>93.87</v>
      </c>
      <c r="X10" s="63"/>
      <c r="Y10" s="63"/>
      <c r="Z10" s="63"/>
      <c r="AA10" s="63"/>
      <c r="AB10" s="63"/>
      <c r="AC10" s="63"/>
      <c r="AD10" s="64">
        <f>データ!Q6</f>
        <v>2829</v>
      </c>
      <c r="AE10" s="64"/>
      <c r="AF10" s="64"/>
      <c r="AG10" s="64"/>
      <c r="AH10" s="64"/>
      <c r="AI10" s="64"/>
      <c r="AJ10" s="64"/>
      <c r="AK10" s="2"/>
      <c r="AL10" s="64">
        <f>データ!U6</f>
        <v>3342</v>
      </c>
      <c r="AM10" s="64"/>
      <c r="AN10" s="64"/>
      <c r="AO10" s="64"/>
      <c r="AP10" s="64"/>
      <c r="AQ10" s="64"/>
      <c r="AR10" s="64"/>
      <c r="AS10" s="64"/>
      <c r="AT10" s="63">
        <f>データ!V6</f>
        <v>1.07</v>
      </c>
      <c r="AU10" s="63"/>
      <c r="AV10" s="63"/>
      <c r="AW10" s="63"/>
      <c r="AX10" s="63"/>
      <c r="AY10" s="63"/>
      <c r="AZ10" s="63"/>
      <c r="BA10" s="63"/>
      <c r="BB10" s="63">
        <f>データ!W6</f>
        <v>3123.36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282286</v>
      </c>
      <c r="D6" s="31">
        <f t="shared" si="3"/>
        <v>46</v>
      </c>
      <c r="E6" s="31">
        <f t="shared" si="3"/>
        <v>17</v>
      </c>
      <c r="F6" s="31">
        <f t="shared" si="3"/>
        <v>5</v>
      </c>
      <c r="G6" s="31">
        <f t="shared" si="3"/>
        <v>0</v>
      </c>
      <c r="H6" s="31" t="str">
        <f t="shared" si="3"/>
        <v>兵庫県　加東市</v>
      </c>
      <c r="I6" s="31" t="str">
        <f t="shared" si="3"/>
        <v>法適用</v>
      </c>
      <c r="J6" s="31" t="str">
        <f t="shared" si="3"/>
        <v>下水道事業</v>
      </c>
      <c r="K6" s="31" t="str">
        <f t="shared" si="3"/>
        <v>農業集落排水</v>
      </c>
      <c r="L6" s="31" t="str">
        <f t="shared" si="3"/>
        <v>F2</v>
      </c>
      <c r="M6" s="32" t="str">
        <f t="shared" si="3"/>
        <v>-</v>
      </c>
      <c r="N6" s="32">
        <f t="shared" si="3"/>
        <v>31.54</v>
      </c>
      <c r="O6" s="32">
        <f t="shared" si="3"/>
        <v>8.44</v>
      </c>
      <c r="P6" s="32">
        <f t="shared" si="3"/>
        <v>93.87</v>
      </c>
      <c r="Q6" s="32">
        <f t="shared" si="3"/>
        <v>2829</v>
      </c>
      <c r="R6" s="32">
        <f t="shared" si="3"/>
        <v>39814</v>
      </c>
      <c r="S6" s="32">
        <f t="shared" si="3"/>
        <v>157.55000000000001</v>
      </c>
      <c r="T6" s="32">
        <f t="shared" si="3"/>
        <v>252.71</v>
      </c>
      <c r="U6" s="32">
        <f t="shared" si="3"/>
        <v>3342</v>
      </c>
      <c r="V6" s="32">
        <f t="shared" si="3"/>
        <v>1.07</v>
      </c>
      <c r="W6" s="32">
        <f t="shared" si="3"/>
        <v>3123.36</v>
      </c>
      <c r="X6" s="33">
        <f>IF(X7="",NA(),X7)</f>
        <v>81.37</v>
      </c>
      <c r="Y6" s="33">
        <f t="shared" ref="Y6:AG6" si="4">IF(Y7="",NA(),Y7)</f>
        <v>79.33</v>
      </c>
      <c r="Z6" s="33">
        <f t="shared" si="4"/>
        <v>63.32</v>
      </c>
      <c r="AA6" s="33">
        <f t="shared" si="4"/>
        <v>81.290000000000006</v>
      </c>
      <c r="AB6" s="33">
        <f t="shared" si="4"/>
        <v>100.66</v>
      </c>
      <c r="AC6" s="33">
        <f t="shared" si="4"/>
        <v>93.67</v>
      </c>
      <c r="AD6" s="33">
        <f t="shared" si="4"/>
        <v>94.12</v>
      </c>
      <c r="AE6" s="33">
        <f t="shared" si="4"/>
        <v>92.74</v>
      </c>
      <c r="AF6" s="33">
        <f t="shared" si="4"/>
        <v>93.62</v>
      </c>
      <c r="AG6" s="33">
        <f t="shared" si="4"/>
        <v>97.53</v>
      </c>
      <c r="AH6" s="32" t="str">
        <f>IF(AH7="","",IF(AH7="-","【-】","【"&amp;SUBSTITUTE(TEXT(AH7,"#,##0.00"),"-","△")&amp;"】"))</f>
        <v>【98.75】</v>
      </c>
      <c r="AI6" s="33">
        <f>IF(AI7="",NA(),AI7)</f>
        <v>614.15</v>
      </c>
      <c r="AJ6" s="33">
        <f t="shared" ref="AJ6:AR6" si="5">IF(AJ7="",NA(),AJ7)</f>
        <v>785.81</v>
      </c>
      <c r="AK6" s="33">
        <f t="shared" si="5"/>
        <v>967.91</v>
      </c>
      <c r="AL6" s="33">
        <f t="shared" si="5"/>
        <v>1147.5999999999999</v>
      </c>
      <c r="AM6" s="33">
        <f t="shared" si="5"/>
        <v>892.94</v>
      </c>
      <c r="AN6" s="33">
        <f t="shared" si="5"/>
        <v>249.36</v>
      </c>
      <c r="AO6" s="33">
        <f t="shared" si="5"/>
        <v>262.73</v>
      </c>
      <c r="AP6" s="33">
        <f t="shared" si="5"/>
        <v>243.13</v>
      </c>
      <c r="AQ6" s="33">
        <f t="shared" si="5"/>
        <v>280.08</v>
      </c>
      <c r="AR6" s="33">
        <f t="shared" si="5"/>
        <v>223.09</v>
      </c>
      <c r="AS6" s="32" t="str">
        <f>IF(AS7="","",IF(AS7="-","【-】","【"&amp;SUBSTITUTE(TEXT(AS7,"#,##0.00"),"-","△")&amp;"】"))</f>
        <v>【205.86】</v>
      </c>
      <c r="AT6" s="33">
        <f>IF(AT7="",NA(),AT7)</f>
        <v>198.2</v>
      </c>
      <c r="AU6" s="33">
        <f t="shared" ref="AU6:BC6" si="6">IF(AU7="",NA(),AU7)</f>
        <v>254.08</v>
      </c>
      <c r="AV6" s="33">
        <f t="shared" si="6"/>
        <v>163.76</v>
      </c>
      <c r="AW6" s="33">
        <f t="shared" si="6"/>
        <v>154.28</v>
      </c>
      <c r="AX6" s="33">
        <f t="shared" si="6"/>
        <v>13.35</v>
      </c>
      <c r="AY6" s="33">
        <f t="shared" si="6"/>
        <v>209.11</v>
      </c>
      <c r="AZ6" s="33">
        <f t="shared" si="6"/>
        <v>194.53</v>
      </c>
      <c r="BA6" s="33">
        <f t="shared" si="6"/>
        <v>162.52000000000001</v>
      </c>
      <c r="BB6" s="33">
        <f t="shared" si="6"/>
        <v>124.2</v>
      </c>
      <c r="BC6" s="33">
        <f t="shared" si="6"/>
        <v>33.03</v>
      </c>
      <c r="BD6" s="32" t="str">
        <f>IF(BD7="","",IF(BD7="-","【-】","【"&amp;SUBSTITUTE(TEXT(BD7,"#,##0.00"),"-","△")&amp;"】"))</f>
        <v>【34.63】</v>
      </c>
      <c r="BE6" s="33">
        <f>IF(BE7="",NA(),BE7)</f>
        <v>5052.3900000000003</v>
      </c>
      <c r="BF6" s="33">
        <f t="shared" ref="BF6:BN6" si="7">IF(BF7="",NA(),BF7)</f>
        <v>5124.67</v>
      </c>
      <c r="BG6" s="33">
        <f t="shared" si="7"/>
        <v>4112.92</v>
      </c>
      <c r="BH6" s="33">
        <f t="shared" si="7"/>
        <v>4153.12</v>
      </c>
      <c r="BI6" s="33">
        <f t="shared" si="7"/>
        <v>3666.43</v>
      </c>
      <c r="BJ6" s="33">
        <f t="shared" si="7"/>
        <v>1267.26</v>
      </c>
      <c r="BK6" s="33">
        <f t="shared" si="7"/>
        <v>1239.2</v>
      </c>
      <c r="BL6" s="33">
        <f t="shared" si="7"/>
        <v>1197.82</v>
      </c>
      <c r="BM6" s="33">
        <f t="shared" si="7"/>
        <v>1126.77</v>
      </c>
      <c r="BN6" s="33">
        <f t="shared" si="7"/>
        <v>1044.8</v>
      </c>
      <c r="BO6" s="32" t="str">
        <f>IF(BO7="","",IF(BO7="-","【-】","【"&amp;SUBSTITUTE(TEXT(BO7,"#,##0.00"),"-","△")&amp;"】"))</f>
        <v>【992.47】</v>
      </c>
      <c r="BP6" s="33">
        <f>IF(BP7="",NA(),BP7)</f>
        <v>37.83</v>
      </c>
      <c r="BQ6" s="33">
        <f t="shared" ref="BQ6:BY6" si="8">IF(BQ7="",NA(),BQ7)</f>
        <v>38.43</v>
      </c>
      <c r="BR6" s="33">
        <f t="shared" si="8"/>
        <v>24.83</v>
      </c>
      <c r="BS6" s="33">
        <f t="shared" si="8"/>
        <v>43.79</v>
      </c>
      <c r="BT6" s="33">
        <f t="shared" si="8"/>
        <v>95.03</v>
      </c>
      <c r="BU6" s="33">
        <f t="shared" si="8"/>
        <v>53.42</v>
      </c>
      <c r="BV6" s="33">
        <f t="shared" si="8"/>
        <v>51.56</v>
      </c>
      <c r="BW6" s="33">
        <f t="shared" si="8"/>
        <v>51.03</v>
      </c>
      <c r="BX6" s="33">
        <f t="shared" si="8"/>
        <v>50.9</v>
      </c>
      <c r="BY6" s="33">
        <f t="shared" si="8"/>
        <v>50.82</v>
      </c>
      <c r="BZ6" s="32" t="str">
        <f>IF(BZ7="","",IF(BZ7="-","【-】","【"&amp;SUBSTITUTE(TEXT(BZ7,"#,##0.00"),"-","△")&amp;"】"))</f>
        <v>【51.49】</v>
      </c>
      <c r="CA6" s="33">
        <f>IF(CA7="",NA(),CA7)</f>
        <v>357.58</v>
      </c>
      <c r="CB6" s="33">
        <f t="shared" ref="CB6:CJ6" si="9">IF(CB7="",NA(),CB7)</f>
        <v>350.45</v>
      </c>
      <c r="CC6" s="33">
        <f t="shared" si="9"/>
        <v>645.96</v>
      </c>
      <c r="CD6" s="33">
        <f t="shared" si="9"/>
        <v>375.06</v>
      </c>
      <c r="CE6" s="33">
        <f t="shared" si="9"/>
        <v>172.48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46.33</v>
      </c>
      <c r="CM6" s="33">
        <f t="shared" ref="CM6:CU6" si="10">IF(CM7="",NA(),CM7)</f>
        <v>46.5</v>
      </c>
      <c r="CN6" s="33">
        <f t="shared" si="10"/>
        <v>45.64</v>
      </c>
      <c r="CO6" s="33">
        <f t="shared" si="10"/>
        <v>45.94</v>
      </c>
      <c r="CP6" s="33">
        <f t="shared" si="10"/>
        <v>45.52</v>
      </c>
      <c r="CQ6" s="33">
        <f t="shared" si="10"/>
        <v>54.23</v>
      </c>
      <c r="CR6" s="33">
        <f t="shared" si="10"/>
        <v>55.2</v>
      </c>
      <c r="CS6" s="33">
        <f t="shared" si="10"/>
        <v>54.74</v>
      </c>
      <c r="CT6" s="33">
        <f t="shared" si="10"/>
        <v>53.78</v>
      </c>
      <c r="CU6" s="33">
        <f t="shared" si="10"/>
        <v>53.24</v>
      </c>
      <c r="CV6" s="32" t="str">
        <f>IF(CV7="","",IF(CV7="-","【-】","【"&amp;SUBSTITUTE(TEXT(CV7,"#,##0.00"),"-","△")&amp;"】"))</f>
        <v>【53.32】</v>
      </c>
      <c r="CW6" s="33">
        <f>IF(CW7="",NA(),CW7)</f>
        <v>86.86</v>
      </c>
      <c r="CX6" s="33">
        <f t="shared" ref="CX6:DF6" si="11">IF(CX7="",NA(),CX7)</f>
        <v>87.53</v>
      </c>
      <c r="CY6" s="33">
        <f t="shared" si="11"/>
        <v>88.54</v>
      </c>
      <c r="CZ6" s="33">
        <f t="shared" si="11"/>
        <v>88.55</v>
      </c>
      <c r="DA6" s="33">
        <f t="shared" si="11"/>
        <v>88.93</v>
      </c>
      <c r="DB6" s="33">
        <f t="shared" si="11"/>
        <v>83.61</v>
      </c>
      <c r="DC6" s="33">
        <f t="shared" si="11"/>
        <v>83.73</v>
      </c>
      <c r="DD6" s="33">
        <f t="shared" si="11"/>
        <v>83.88</v>
      </c>
      <c r="DE6" s="33">
        <f t="shared" si="11"/>
        <v>84.06</v>
      </c>
      <c r="DF6" s="33">
        <f t="shared" si="11"/>
        <v>84.07</v>
      </c>
      <c r="DG6" s="32" t="str">
        <f>IF(DG7="","",IF(DG7="-","【-】","【"&amp;SUBSTITUTE(TEXT(DG7,"#,##0.00"),"-","△")&amp;"】"))</f>
        <v>【83.79】</v>
      </c>
      <c r="DH6" s="33">
        <f>IF(DH7="",NA(),DH7)</f>
        <v>7.34</v>
      </c>
      <c r="DI6" s="33">
        <f t="shared" ref="DI6:DQ6" si="12">IF(DI7="",NA(),DI7)</f>
        <v>9.73</v>
      </c>
      <c r="DJ6" s="33">
        <f t="shared" si="12"/>
        <v>11.69</v>
      </c>
      <c r="DK6" s="33">
        <f t="shared" si="12"/>
        <v>13.91</v>
      </c>
      <c r="DL6" s="33">
        <f t="shared" si="12"/>
        <v>21.88</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282286</v>
      </c>
      <c r="D7" s="35">
        <v>46</v>
      </c>
      <c r="E7" s="35">
        <v>17</v>
      </c>
      <c r="F7" s="35">
        <v>5</v>
      </c>
      <c r="G7" s="35">
        <v>0</v>
      </c>
      <c r="H7" s="35" t="s">
        <v>96</v>
      </c>
      <c r="I7" s="35" t="s">
        <v>97</v>
      </c>
      <c r="J7" s="35" t="s">
        <v>98</v>
      </c>
      <c r="K7" s="35" t="s">
        <v>99</v>
      </c>
      <c r="L7" s="35" t="s">
        <v>100</v>
      </c>
      <c r="M7" s="36" t="s">
        <v>101</v>
      </c>
      <c r="N7" s="36">
        <v>31.54</v>
      </c>
      <c r="O7" s="36">
        <v>8.44</v>
      </c>
      <c r="P7" s="36">
        <v>93.87</v>
      </c>
      <c r="Q7" s="36">
        <v>2829</v>
      </c>
      <c r="R7" s="36">
        <v>39814</v>
      </c>
      <c r="S7" s="36">
        <v>157.55000000000001</v>
      </c>
      <c r="T7" s="36">
        <v>252.71</v>
      </c>
      <c r="U7" s="36">
        <v>3342</v>
      </c>
      <c r="V7" s="36">
        <v>1.07</v>
      </c>
      <c r="W7" s="36">
        <v>3123.36</v>
      </c>
      <c r="X7" s="36">
        <v>81.37</v>
      </c>
      <c r="Y7" s="36">
        <v>79.33</v>
      </c>
      <c r="Z7" s="36">
        <v>63.32</v>
      </c>
      <c r="AA7" s="36">
        <v>81.290000000000006</v>
      </c>
      <c r="AB7" s="36">
        <v>100.66</v>
      </c>
      <c r="AC7" s="36">
        <v>93.67</v>
      </c>
      <c r="AD7" s="36">
        <v>94.12</v>
      </c>
      <c r="AE7" s="36">
        <v>92.74</v>
      </c>
      <c r="AF7" s="36">
        <v>93.62</v>
      </c>
      <c r="AG7" s="36">
        <v>97.53</v>
      </c>
      <c r="AH7" s="36">
        <v>98.75</v>
      </c>
      <c r="AI7" s="36">
        <v>614.15</v>
      </c>
      <c r="AJ7" s="36">
        <v>785.81</v>
      </c>
      <c r="AK7" s="36">
        <v>967.91</v>
      </c>
      <c r="AL7" s="36">
        <v>1147.5999999999999</v>
      </c>
      <c r="AM7" s="36">
        <v>892.94</v>
      </c>
      <c r="AN7" s="36">
        <v>249.36</v>
      </c>
      <c r="AO7" s="36">
        <v>262.73</v>
      </c>
      <c r="AP7" s="36">
        <v>243.13</v>
      </c>
      <c r="AQ7" s="36">
        <v>280.08</v>
      </c>
      <c r="AR7" s="36">
        <v>223.09</v>
      </c>
      <c r="AS7" s="36">
        <v>205.86</v>
      </c>
      <c r="AT7" s="36">
        <v>198.2</v>
      </c>
      <c r="AU7" s="36">
        <v>254.08</v>
      </c>
      <c r="AV7" s="36">
        <v>163.76</v>
      </c>
      <c r="AW7" s="36">
        <v>154.28</v>
      </c>
      <c r="AX7" s="36">
        <v>13.35</v>
      </c>
      <c r="AY7" s="36">
        <v>209.11</v>
      </c>
      <c r="AZ7" s="36">
        <v>194.53</v>
      </c>
      <c r="BA7" s="36">
        <v>162.52000000000001</v>
      </c>
      <c r="BB7" s="36">
        <v>124.2</v>
      </c>
      <c r="BC7" s="36">
        <v>33.03</v>
      </c>
      <c r="BD7" s="36">
        <v>34.630000000000003</v>
      </c>
      <c r="BE7" s="36">
        <v>5052.3900000000003</v>
      </c>
      <c r="BF7" s="36">
        <v>5124.67</v>
      </c>
      <c r="BG7" s="36">
        <v>4112.92</v>
      </c>
      <c r="BH7" s="36">
        <v>4153.12</v>
      </c>
      <c r="BI7" s="36">
        <v>3666.43</v>
      </c>
      <c r="BJ7" s="36">
        <v>1267.26</v>
      </c>
      <c r="BK7" s="36">
        <v>1239.2</v>
      </c>
      <c r="BL7" s="36">
        <v>1197.82</v>
      </c>
      <c r="BM7" s="36">
        <v>1126.77</v>
      </c>
      <c r="BN7" s="36">
        <v>1044.8</v>
      </c>
      <c r="BO7" s="36">
        <v>992.47</v>
      </c>
      <c r="BP7" s="36">
        <v>37.83</v>
      </c>
      <c r="BQ7" s="36">
        <v>38.43</v>
      </c>
      <c r="BR7" s="36">
        <v>24.83</v>
      </c>
      <c r="BS7" s="36">
        <v>43.79</v>
      </c>
      <c r="BT7" s="36">
        <v>95.03</v>
      </c>
      <c r="BU7" s="36">
        <v>53.42</v>
      </c>
      <c r="BV7" s="36">
        <v>51.56</v>
      </c>
      <c r="BW7" s="36">
        <v>51.03</v>
      </c>
      <c r="BX7" s="36">
        <v>50.9</v>
      </c>
      <c r="BY7" s="36">
        <v>50.82</v>
      </c>
      <c r="BZ7" s="36">
        <v>51.49</v>
      </c>
      <c r="CA7" s="36">
        <v>357.58</v>
      </c>
      <c r="CB7" s="36">
        <v>350.45</v>
      </c>
      <c r="CC7" s="36">
        <v>645.96</v>
      </c>
      <c r="CD7" s="36">
        <v>375.06</v>
      </c>
      <c r="CE7" s="36">
        <v>172.48</v>
      </c>
      <c r="CF7" s="36">
        <v>269.12</v>
      </c>
      <c r="CG7" s="36">
        <v>283.26</v>
      </c>
      <c r="CH7" s="36">
        <v>289.60000000000002</v>
      </c>
      <c r="CI7" s="36">
        <v>293.27</v>
      </c>
      <c r="CJ7" s="36">
        <v>300.52</v>
      </c>
      <c r="CK7" s="36">
        <v>295.10000000000002</v>
      </c>
      <c r="CL7" s="36">
        <v>46.33</v>
      </c>
      <c r="CM7" s="36">
        <v>46.5</v>
      </c>
      <c r="CN7" s="36">
        <v>45.64</v>
      </c>
      <c r="CO7" s="36">
        <v>45.94</v>
      </c>
      <c r="CP7" s="36">
        <v>45.52</v>
      </c>
      <c r="CQ7" s="36">
        <v>54.23</v>
      </c>
      <c r="CR7" s="36">
        <v>55.2</v>
      </c>
      <c r="CS7" s="36">
        <v>54.74</v>
      </c>
      <c r="CT7" s="36">
        <v>53.78</v>
      </c>
      <c r="CU7" s="36">
        <v>53.24</v>
      </c>
      <c r="CV7" s="36">
        <v>53.32</v>
      </c>
      <c r="CW7" s="36">
        <v>86.86</v>
      </c>
      <c r="CX7" s="36">
        <v>87.53</v>
      </c>
      <c r="CY7" s="36">
        <v>88.54</v>
      </c>
      <c r="CZ7" s="36">
        <v>88.55</v>
      </c>
      <c r="DA7" s="36">
        <v>88.93</v>
      </c>
      <c r="DB7" s="36">
        <v>83.61</v>
      </c>
      <c r="DC7" s="36">
        <v>83.73</v>
      </c>
      <c r="DD7" s="36">
        <v>83.88</v>
      </c>
      <c r="DE7" s="36">
        <v>84.06</v>
      </c>
      <c r="DF7" s="36">
        <v>84.07</v>
      </c>
      <c r="DG7" s="36">
        <v>83.79</v>
      </c>
      <c r="DH7" s="36">
        <v>7.34</v>
      </c>
      <c r="DI7" s="36">
        <v>9.73</v>
      </c>
      <c r="DJ7" s="36">
        <v>11.69</v>
      </c>
      <c r="DK7" s="36">
        <v>13.91</v>
      </c>
      <c r="DL7" s="36">
        <v>21.88</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2016-02-03T07:49:13Z</dcterms:created>
  <dcterms:modified xsi:type="dcterms:W3CDTF">2016-02-18T00:16:39Z</dcterms:modified>
  <cp:category/>
</cp:coreProperties>
</file>