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R6" i="5"/>
  <c r="AL8" i="4" s="1"/>
  <c r="Q6" i="5"/>
  <c r="P6" i="5"/>
  <c r="O6" i="5"/>
  <c r="N6" i="5"/>
  <c r="I10" i="4" s="1"/>
  <c r="M6" i="5"/>
  <c r="L6" i="5"/>
  <c r="W8" i="4" s="1"/>
  <c r="K6" i="5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L10" i="4"/>
  <c r="AD10" i="4"/>
  <c r="W10" i="4"/>
  <c r="P10" i="4"/>
  <c r="B10" i="4"/>
  <c r="BB8" i="4"/>
  <c r="AT8" i="4"/>
  <c r="P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<sst xmlns="http://schemas.openxmlformats.org/spreadsheetml/2006/main" count="225" uniqueCount="110">
  <si>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</si>
  <si>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</si>
  <si>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</si>
  <si>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</si>
  <si>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</si>
  <si>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</si>
  <si>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</si>
  <si>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</si>
  <si>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</si>
  <si>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</si>
  <si>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</si>
  <si>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</si>
  <si>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</si>
  <si>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</si>
  <si>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</si>
  <si>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</si>
  <si>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</si>
  <si>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</si>
  <si>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</si>
  <si>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</si>
  <si>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</si>
  <si>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</si>
  <si>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</si>
  <si>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</si>
  <si>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</si>
  <si>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</si>
  <si>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</si>
  <si>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</si>
  <si>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</si>
  <si>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</si>
  <si>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</si>
  <si>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</si>
  <si>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</si>
  <si>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</si>
  <si>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</si>
  <si>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</si>
  <si>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</si>
  <si>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</si>
  <si>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</si>
  <si>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</si>
  <si>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</si>
  <si>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22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</si>
  <si>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</si>
  <si>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</si>
  <si>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</si>
  <si>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</si>
  <si>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</si>
  <si>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</si>
  <si>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</si>
  <si>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</si>
  <si>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</si>
  <si>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</si>
  <si>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</si>
  <si>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</si>
  <si>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</si>
  <si>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</si>
  <si>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</si>
  <si>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</si>
  <si>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</si>
  <si>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</si>
  <si>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</si>
  <si>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</si>
  <si>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</si>
  <si>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</si>
  <si>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</si>
  <si>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</si>
  <si>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</si>
  <si>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</si>
  <si>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</si>
  <si>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</si>
  <si>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</si>
  <si>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</si>
  <si>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</si>
  <si>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</si>
  <si>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</si>
  <si>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</si>
  <si>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</si>
  <si>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</si>
  <si>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</si>
  <si>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</si>
  <si>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</si>
  <si>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</si>
  <si>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</si>
  <si>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</si>
  <si>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</si>
  <si>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</si>
  <si>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</si>
  <si>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</si>
  <si>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</si>
  <si>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</si>
  <si>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</si>
  <si>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</si>
  <si>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</si>
  <si>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</si>
  <si>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</si>
  <si>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</si>
  <si>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加東市</t>
  </si>
  <si>
    <t>法適用</t>
  </si>
  <si>
    <t>下水道事業</t>
  </si>
  <si>
    <t>特定環境保全公共下水道</t>
  </si>
  <si>
    <t>D2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</si>
  <si>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</si>
  <si>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</si>
  <si>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</si>
  <si>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</si>
  <si>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</si>
  <si>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</si>
  <si>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①経年劣化資産は増加しており、不明水対策と合わせて長寿命化を図る必要がある。
②③管渠老朽化率は、下水道事業に着手して３０年余りしか経過していないが、長寿命化対策を行う必要がある。</t>
    <phoneticPr fontId="4"/>
  </si>
  <si>
    <t>依然として一般会計からの繰入金が必要であるため、経常経費の抑制、使用料の検討を行う。</t>
    <phoneticPr fontId="4"/>
  </si>
  <si>
    <t>①経常収支比率は、100％に近づきつつあるが、一般会計からの繰入金が多くを占めており、水洗化率の向上及び一層の事業の効率化を図る必要がある。
②法改正の影響により累積欠損金比率は、減少したが、引き続き適正な使用料の検討を行う。
③制度改正により、流動負債が増加したことから流流動比率は100％を大きく下回っており、一般会計からの繰入金が引き続き必要である。
④企業債残高は、減少傾向にあるが、今後必要となる更新費用を企業債で賄うため、新たな企業債は、抑制する必要がある。
⑤経費回収率は、100％に近づきつつあるが、引き続き費用の抑制を図る必要がある。
⑥汚水処理原価は全国平均をわずかに上回っているため、一層の汚水処理の効率化を図る必要がある。
⑦特定環境保全公共下水道の処理施設は保有していない。
⑧水洗化率は、上昇傾向にあり引き続き水洗化の啓蒙を行う。</t>
    <rPh sb="115" eb="117">
      <t>セイド</t>
    </rPh>
    <rPh sb="117" eb="119">
      <t>カイセイ</t>
    </rPh>
    <rPh sb="123" eb="125">
      <t>リュウドウ</t>
    </rPh>
    <rPh sb="125" eb="127">
      <t>フサイ</t>
    </rPh>
    <rPh sb="128" eb="130">
      <t>ゾウカ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</si>
</sst>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915648"/>
        <c:axId val="121930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0.11</c:v>
                </c:pt>
                <c:pt idx="3">
                  <c:v>0.05</c:v>
                </c:pt>
                <c:pt idx="4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15648"/>
        <c:axId val="121930112"/>
      </c:lineChart>
      <c:dateAx>
        <c:axId val="121915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930112"/>
        <c:crosses val="autoZero"/>
        <c:auto val="1"/>
        <c:lblOffset val="100"/>
        <c:baseTimeUnit val="years"/>
      </c:dateAx>
      <c:valAx>
        <c:axId val="121930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915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549760"/>
        <c:axId val="124572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40.56</c:v>
                </c:pt>
                <c:pt idx="1">
                  <c:v>41.59</c:v>
                </c:pt>
                <c:pt idx="2">
                  <c:v>42.31</c:v>
                </c:pt>
                <c:pt idx="3">
                  <c:v>43.65</c:v>
                </c:pt>
                <c:pt idx="4">
                  <c:v>43.58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49760"/>
        <c:axId val="124572416"/>
      </c:lineChart>
      <c:dateAx>
        <c:axId val="124549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4572416"/>
        <c:crosses val="autoZero"/>
        <c:auto val="1"/>
        <c:lblOffset val="100"/>
        <c:baseTimeUnit val="years"/>
      </c:dateAx>
      <c:valAx>
        <c:axId val="124572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4549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90.23</c:v>
                </c:pt>
                <c:pt idx="1">
                  <c:v>90.63</c:v>
                </c:pt>
                <c:pt idx="2">
                  <c:v>91.2</c:v>
                </c:pt>
                <c:pt idx="3">
                  <c:v>90.24</c:v>
                </c:pt>
                <c:pt idx="4">
                  <c:v>91.37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222272"/>
        <c:axId val="123232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79.88</c:v>
                </c:pt>
                <c:pt idx="1">
                  <c:v>80.47</c:v>
                </c:pt>
                <c:pt idx="2">
                  <c:v>81.3</c:v>
                </c:pt>
                <c:pt idx="3">
                  <c:v>82.2</c:v>
                </c:pt>
                <c:pt idx="4">
                  <c:v>82.35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22272"/>
        <c:axId val="123232640"/>
      </c:lineChart>
      <c:dateAx>
        <c:axId val="123222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3232640"/>
        <c:crosses val="autoZero"/>
        <c:auto val="1"/>
        <c:lblOffset val="100"/>
        <c:baseTimeUnit val="years"/>
      </c:dateAx>
      <c:valAx>
        <c:axId val="123232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3222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92.54</c:v>
                </c:pt>
                <c:pt idx="1">
                  <c:v>88.89</c:v>
                </c:pt>
                <c:pt idx="2">
                  <c:v>99.29</c:v>
                </c:pt>
                <c:pt idx="3">
                  <c:v>80.36</c:v>
                </c:pt>
                <c:pt idx="4">
                  <c:v>95.04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956224"/>
        <c:axId val="121839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90.33</c:v>
                </c:pt>
                <c:pt idx="1">
                  <c:v>91.52</c:v>
                </c:pt>
                <c:pt idx="2">
                  <c:v>94.73</c:v>
                </c:pt>
                <c:pt idx="3">
                  <c:v>96.59</c:v>
                </c:pt>
                <c:pt idx="4">
                  <c:v>101.24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56224"/>
        <c:axId val="121839616"/>
      </c:lineChart>
      <c:dateAx>
        <c:axId val="121956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839616"/>
        <c:crosses val="autoZero"/>
        <c:auto val="1"/>
        <c:lblOffset val="100"/>
        <c:baseTimeUnit val="years"/>
      </c:dateAx>
      <c:valAx>
        <c:axId val="121839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956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4.37</c:v>
                </c:pt>
                <c:pt idx="1">
                  <c:v>5.78</c:v>
                </c:pt>
                <c:pt idx="2">
                  <c:v>7.24</c:v>
                </c:pt>
                <c:pt idx="3">
                  <c:v>8.69</c:v>
                </c:pt>
                <c:pt idx="4">
                  <c:v>18.13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61632"/>
        <c:axId val="121863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11.43</c:v>
                </c:pt>
                <c:pt idx="1">
                  <c:v>11.86</c:v>
                </c:pt>
                <c:pt idx="2">
                  <c:v>12.99</c:v>
                </c:pt>
                <c:pt idx="3">
                  <c:v>13.6</c:v>
                </c:pt>
                <c:pt idx="4">
                  <c:v>22.34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61632"/>
        <c:axId val="121863552"/>
      </c:lineChart>
      <c:dateAx>
        <c:axId val="121861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863552"/>
        <c:crosses val="autoZero"/>
        <c:auto val="1"/>
        <c:lblOffset val="100"/>
        <c:baseTimeUnit val="years"/>
      </c:dateAx>
      <c:valAx>
        <c:axId val="121863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861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96320"/>
        <c:axId val="121774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96320"/>
        <c:axId val="121774848"/>
      </c:lineChart>
      <c:dateAx>
        <c:axId val="12189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774848"/>
        <c:crosses val="autoZero"/>
        <c:auto val="1"/>
        <c:lblOffset val="100"/>
        <c:baseTimeUnit val="years"/>
      </c:dateAx>
      <c:valAx>
        <c:axId val="121774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95.47</c:v>
                </c:pt>
                <c:pt idx="1">
                  <c:v>120.53</c:v>
                </c:pt>
                <c:pt idx="2">
                  <c:v>122.77</c:v>
                </c:pt>
                <c:pt idx="3">
                  <c:v>152.83000000000001</c:v>
                </c:pt>
                <c:pt idx="4">
                  <c:v>106.94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05824"/>
        <c:axId val="1218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245.23</c:v>
                </c:pt>
                <c:pt idx="1">
                  <c:v>243.86</c:v>
                </c:pt>
                <c:pt idx="2">
                  <c:v>236.15</c:v>
                </c:pt>
                <c:pt idx="3">
                  <c:v>232.81</c:v>
                </c:pt>
                <c:pt idx="4">
                  <c:v>184.13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05824"/>
        <c:axId val="121816192"/>
      </c:lineChart>
      <c:dateAx>
        <c:axId val="121805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816192"/>
        <c:crosses val="autoZero"/>
        <c:auto val="1"/>
        <c:lblOffset val="100"/>
        <c:baseTimeUnit val="years"/>
      </c:dateAx>
      <c:valAx>
        <c:axId val="1218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805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107.56</c:v>
                </c:pt>
                <c:pt idx="1">
                  <c:v>182.34</c:v>
                </c:pt>
                <c:pt idx="2">
                  <c:v>172.38</c:v>
                </c:pt>
                <c:pt idx="3">
                  <c:v>225.09</c:v>
                </c:pt>
                <c:pt idx="4">
                  <c:v>8.9499999999999993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040896"/>
        <c:axId val="123042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477.59</c:v>
                </c:pt>
                <c:pt idx="1">
                  <c:v>341.28</c:v>
                </c:pt>
                <c:pt idx="2">
                  <c:v>243.58</c:v>
                </c:pt>
                <c:pt idx="3">
                  <c:v>290.19</c:v>
                </c:pt>
                <c:pt idx="4">
                  <c:v>63.22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40896"/>
        <c:axId val="123042816"/>
      </c:lineChart>
      <c:dateAx>
        <c:axId val="123040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3042816"/>
        <c:crosses val="autoZero"/>
        <c:auto val="1"/>
        <c:lblOffset val="100"/>
        <c:baseTimeUnit val="years"/>
      </c:dateAx>
      <c:valAx>
        <c:axId val="123042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3040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1704.35</c:v>
                </c:pt>
                <c:pt idx="1">
                  <c:v>1703.23</c:v>
                </c:pt>
                <c:pt idx="2">
                  <c:v>1407.74</c:v>
                </c:pt>
                <c:pt idx="3">
                  <c:v>1302.95</c:v>
                </c:pt>
                <c:pt idx="4">
                  <c:v>1143.1500000000001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068800"/>
        <c:axId val="123070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1812.65</c:v>
                </c:pt>
                <c:pt idx="1">
                  <c:v>1764.87</c:v>
                </c:pt>
                <c:pt idx="2">
                  <c:v>1622.51</c:v>
                </c:pt>
                <c:pt idx="3">
                  <c:v>1569.13</c:v>
                </c:pt>
                <c:pt idx="4">
                  <c:v>1436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68800"/>
        <c:axId val="123070720"/>
      </c:lineChart>
      <c:dateAx>
        <c:axId val="123068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3070720"/>
        <c:crosses val="autoZero"/>
        <c:auto val="1"/>
        <c:lblOffset val="100"/>
        <c:baseTimeUnit val="years"/>
      </c:dateAx>
      <c:valAx>
        <c:axId val="123070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3068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70.099999999999994</c:v>
                </c:pt>
                <c:pt idx="1">
                  <c:v>72.61</c:v>
                </c:pt>
                <c:pt idx="2">
                  <c:v>92.53</c:v>
                </c:pt>
                <c:pt idx="3">
                  <c:v>74.989999999999995</c:v>
                </c:pt>
                <c:pt idx="4">
                  <c:v>84.72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68256"/>
        <c:axId val="123172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59.35</c:v>
                </c:pt>
                <c:pt idx="1">
                  <c:v>60.75</c:v>
                </c:pt>
                <c:pt idx="2">
                  <c:v>62.83</c:v>
                </c:pt>
                <c:pt idx="3">
                  <c:v>64.63</c:v>
                </c:pt>
                <c:pt idx="4">
                  <c:v>66.56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68256"/>
        <c:axId val="123172736"/>
      </c:lineChart>
      <c:dateAx>
        <c:axId val="123168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3172736"/>
        <c:crosses val="autoZero"/>
        <c:auto val="1"/>
        <c:lblOffset val="100"/>
        <c:baseTimeUnit val="years"/>
      </c:dateAx>
      <c:valAx>
        <c:axId val="123172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3168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247.75</c:v>
                </c:pt>
                <c:pt idx="1">
                  <c:v>238.93</c:v>
                </c:pt>
                <c:pt idx="2">
                  <c:v>218.35</c:v>
                </c:pt>
                <c:pt idx="3">
                  <c:v>275.06</c:v>
                </c:pt>
                <c:pt idx="4">
                  <c:v>245.51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537856"/>
        <c:axId val="1245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260.48</c:v>
                </c:pt>
                <c:pt idx="1">
                  <c:v>256</c:v>
                </c:pt>
                <c:pt idx="2">
                  <c:v>250.43</c:v>
                </c:pt>
                <c:pt idx="3">
                  <c:v>245.75</c:v>
                </c:pt>
                <c:pt idx="4">
                  <c:v>244.29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37856"/>
        <c:axId val="124540032"/>
      </c:lineChart>
      <c:dateAx>
        <c:axId val="1245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4540032"/>
        <c:crosses val="autoZero"/>
        <c:auto val="1"/>
        <c:lblOffset val="100"/>
        <c:baseTimeUnit val="years"/>
      </c:dateAx>
      <c:valAx>
        <c:axId val="1245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45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【154.95】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【1,479.31】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【21.63】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1" zoomScaleNormal="100" workbookViewId="0">
      <selection activeCell="BH36" sqref="BH36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兵庫県　加東市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39814</v>
      </c>
      <c r="AM8" s="47"/>
      <c r="AN8" s="47"/>
      <c r="AO8" s="47"/>
      <c r="AP8" s="47"/>
      <c r="AQ8" s="47"/>
      <c r="AR8" s="47"/>
      <c r="AS8" s="47"/>
      <c r="AT8" s="43">
        <f>データ!S6</f>
        <v>157.55000000000001</v>
      </c>
      <c r="AU8" s="43"/>
      <c r="AV8" s="43"/>
      <c r="AW8" s="43"/>
      <c r="AX8" s="43"/>
      <c r="AY8" s="43"/>
      <c r="AZ8" s="43"/>
      <c r="BA8" s="43"/>
      <c r="BB8" s="43">
        <f>データ!T6</f>
        <v>252.71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>
        <f>データ!N6</f>
        <v>40.380000000000003</v>
      </c>
      <c r="J10" s="43"/>
      <c r="K10" s="43"/>
      <c r="L10" s="43"/>
      <c r="M10" s="43"/>
      <c r="N10" s="43"/>
      <c r="O10" s="43"/>
      <c r="P10" s="43">
        <f>データ!O6</f>
        <v>24.76</v>
      </c>
      <c r="Q10" s="43"/>
      <c r="R10" s="43"/>
      <c r="S10" s="43"/>
      <c r="T10" s="43"/>
      <c r="U10" s="43"/>
      <c r="V10" s="43"/>
      <c r="W10" s="43">
        <f>データ!P6</f>
        <v>84.84</v>
      </c>
      <c r="X10" s="43"/>
      <c r="Y10" s="43"/>
      <c r="Z10" s="43"/>
      <c r="AA10" s="43"/>
      <c r="AB10" s="43"/>
      <c r="AC10" s="43"/>
      <c r="AD10" s="47">
        <f>データ!Q6</f>
        <v>2829</v>
      </c>
      <c r="AE10" s="47"/>
      <c r="AF10" s="47"/>
      <c r="AG10" s="47"/>
      <c r="AH10" s="47"/>
      <c r="AI10" s="47"/>
      <c r="AJ10" s="47"/>
      <c r="AK10" s="2"/>
      <c r="AL10" s="47">
        <f>データ!U6</f>
        <v>9809</v>
      </c>
      <c r="AM10" s="47"/>
      <c r="AN10" s="47"/>
      <c r="AO10" s="47"/>
      <c r="AP10" s="47"/>
      <c r="AQ10" s="47"/>
      <c r="AR10" s="47"/>
      <c r="AS10" s="47"/>
      <c r="AT10" s="43">
        <f>データ!V6</f>
        <v>7.13</v>
      </c>
      <c r="AU10" s="43"/>
      <c r="AV10" s="43"/>
      <c r="AW10" s="43"/>
      <c r="AX10" s="43"/>
      <c r="AY10" s="43"/>
      <c r="AZ10" s="43"/>
      <c r="BA10" s="43"/>
      <c r="BB10" s="43">
        <f>データ!W6</f>
        <v>1375.74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109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107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108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2014</v>
      </c>
      <c r="C6" s="31">
        <f t="shared" ref="C6:W6" si="3">C7</f>
        <v>282286</v>
      </c>
      <c r="D6" s="31">
        <f t="shared" si="3"/>
        <v>46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兵庫県　加東市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>
        <f t="shared" si="3"/>
        <v>40.380000000000003</v>
      </c>
      <c r="O6" s="32">
        <f t="shared" si="3"/>
        <v>24.76</v>
      </c>
      <c r="P6" s="32">
        <f t="shared" si="3"/>
        <v>84.84</v>
      </c>
      <c r="Q6" s="32">
        <f t="shared" si="3"/>
        <v>2829</v>
      </c>
      <c r="R6" s="32">
        <f t="shared" si="3"/>
        <v>39814</v>
      </c>
      <c r="S6" s="32">
        <f t="shared" si="3"/>
        <v>157.55000000000001</v>
      </c>
      <c r="T6" s="32">
        <f t="shared" si="3"/>
        <v>252.71</v>
      </c>
      <c r="U6" s="32">
        <f t="shared" si="3"/>
        <v>9809</v>
      </c>
      <c r="V6" s="32">
        <f t="shared" si="3"/>
        <v>7.13</v>
      </c>
      <c r="W6" s="32">
        <f t="shared" si="3"/>
        <v>1375.74</v>
      </c>
      <c r="X6" s="33">
        <f>IF(X7="",NA(),X7)</f>
        <v>92.54</v>
      </c>
      <c r="Y6" s="33">
        <f t="shared" ref="Y6:AG6" si="4">IF(Y7="",NA(),Y7)</f>
        <v>88.89</v>
      </c>
      <c r="Z6" s="33">
        <f t="shared" si="4"/>
        <v>99.29</v>
      </c>
      <c r="AA6" s="33">
        <f t="shared" si="4"/>
        <v>80.36</v>
      </c>
      <c r="AB6" s="33">
        <f t="shared" si="4"/>
        <v>95.04</v>
      </c>
      <c r="AC6" s="33">
        <f t="shared" si="4"/>
        <v>90.33</v>
      </c>
      <c r="AD6" s="33">
        <f t="shared" si="4"/>
        <v>91.52</v>
      </c>
      <c r="AE6" s="33">
        <f t="shared" si="4"/>
        <v>94.73</v>
      </c>
      <c r="AF6" s="33">
        <f t="shared" si="4"/>
        <v>96.59</v>
      </c>
      <c r="AG6" s="33">
        <f t="shared" si="4"/>
        <v>101.24</v>
      </c>
      <c r="AH6" s="32" t="str">
        <f>IF(AH7="","",IF(AH7="-","【-】","【"&amp;SUBSTITUTE(TEXT(AH7,"#,##0.00"),"-","△")&amp;"】"))</f>
        <v>【99.53】</v>
      </c>
      <c r="AI6" s="33">
        <f>IF(AI7="",NA(),AI7)</f>
        <v>95.47</v>
      </c>
      <c r="AJ6" s="33">
        <f t="shared" ref="AJ6:AR6" si="5">IF(AJ7="",NA(),AJ7)</f>
        <v>120.53</v>
      </c>
      <c r="AK6" s="33">
        <f t="shared" si="5"/>
        <v>122.77</v>
      </c>
      <c r="AL6" s="33">
        <f t="shared" si="5"/>
        <v>152.83000000000001</v>
      </c>
      <c r="AM6" s="33">
        <f t="shared" si="5"/>
        <v>106.94</v>
      </c>
      <c r="AN6" s="33">
        <f t="shared" si="5"/>
        <v>245.23</v>
      </c>
      <c r="AO6" s="33">
        <f t="shared" si="5"/>
        <v>243.86</v>
      </c>
      <c r="AP6" s="33">
        <f t="shared" si="5"/>
        <v>236.15</v>
      </c>
      <c r="AQ6" s="33">
        <f t="shared" si="5"/>
        <v>232.81</v>
      </c>
      <c r="AR6" s="33">
        <f t="shared" si="5"/>
        <v>184.13</v>
      </c>
      <c r="AS6" s="32" t="str">
        <f>IF(AS7="","",IF(AS7="-","【-】","【"&amp;SUBSTITUTE(TEXT(AS7,"#,##0.00"),"-","△")&amp;"】"))</f>
        <v>【154.95】</v>
      </c>
      <c r="AT6" s="33">
        <f>IF(AT7="",NA(),AT7)</f>
        <v>107.56</v>
      </c>
      <c r="AU6" s="33">
        <f t="shared" ref="AU6:BC6" si="6">IF(AU7="",NA(),AU7)</f>
        <v>182.34</v>
      </c>
      <c r="AV6" s="33">
        <f t="shared" si="6"/>
        <v>172.38</v>
      </c>
      <c r="AW6" s="33">
        <f t="shared" si="6"/>
        <v>225.09</v>
      </c>
      <c r="AX6" s="33">
        <f t="shared" si="6"/>
        <v>8.9499999999999993</v>
      </c>
      <c r="AY6" s="33">
        <f t="shared" si="6"/>
        <v>477.59</v>
      </c>
      <c r="AZ6" s="33">
        <f t="shared" si="6"/>
        <v>341.28</v>
      </c>
      <c r="BA6" s="33">
        <f t="shared" si="6"/>
        <v>243.58</v>
      </c>
      <c r="BB6" s="33">
        <f t="shared" si="6"/>
        <v>290.19</v>
      </c>
      <c r="BC6" s="33">
        <f t="shared" si="6"/>
        <v>63.22</v>
      </c>
      <c r="BD6" s="32" t="str">
        <f>IF(BD7="","",IF(BD7="-","【-】","【"&amp;SUBSTITUTE(TEXT(BD7,"#,##0.00"),"-","△")&amp;"】"))</f>
        <v>【59.45】</v>
      </c>
      <c r="BE6" s="33">
        <f>IF(BE7="",NA(),BE7)</f>
        <v>1704.35</v>
      </c>
      <c r="BF6" s="33">
        <f t="shared" ref="BF6:BN6" si="7">IF(BF7="",NA(),BF7)</f>
        <v>1703.23</v>
      </c>
      <c r="BG6" s="33">
        <f t="shared" si="7"/>
        <v>1407.74</v>
      </c>
      <c r="BH6" s="33">
        <f t="shared" si="7"/>
        <v>1302.95</v>
      </c>
      <c r="BI6" s="33">
        <f t="shared" si="7"/>
        <v>1143.1500000000001</v>
      </c>
      <c r="BJ6" s="33">
        <f t="shared" si="7"/>
        <v>1812.65</v>
      </c>
      <c r="BK6" s="33">
        <f t="shared" si="7"/>
        <v>1764.87</v>
      </c>
      <c r="BL6" s="33">
        <f t="shared" si="7"/>
        <v>1622.51</v>
      </c>
      <c r="BM6" s="33">
        <f t="shared" si="7"/>
        <v>1569.13</v>
      </c>
      <c r="BN6" s="33">
        <f t="shared" si="7"/>
        <v>1436</v>
      </c>
      <c r="BO6" s="32" t="str">
        <f>IF(BO7="","",IF(BO7="-","【-】","【"&amp;SUBSTITUTE(TEXT(BO7,"#,##0.00"),"-","△")&amp;"】"))</f>
        <v>【1,479.31】</v>
      </c>
      <c r="BP6" s="33">
        <f>IF(BP7="",NA(),BP7)</f>
        <v>70.099999999999994</v>
      </c>
      <c r="BQ6" s="33">
        <f t="shared" ref="BQ6:BY6" si="8">IF(BQ7="",NA(),BQ7)</f>
        <v>72.61</v>
      </c>
      <c r="BR6" s="33">
        <f t="shared" si="8"/>
        <v>92.53</v>
      </c>
      <c r="BS6" s="33">
        <f t="shared" si="8"/>
        <v>74.989999999999995</v>
      </c>
      <c r="BT6" s="33">
        <f t="shared" si="8"/>
        <v>84.72</v>
      </c>
      <c r="BU6" s="33">
        <f t="shared" si="8"/>
        <v>59.35</v>
      </c>
      <c r="BV6" s="33">
        <f t="shared" si="8"/>
        <v>60.75</v>
      </c>
      <c r="BW6" s="33">
        <f t="shared" si="8"/>
        <v>62.83</v>
      </c>
      <c r="BX6" s="33">
        <f t="shared" si="8"/>
        <v>64.63</v>
      </c>
      <c r="BY6" s="33">
        <f t="shared" si="8"/>
        <v>66.56</v>
      </c>
      <c r="BZ6" s="32" t="str">
        <f>IF(BZ7="","",IF(BZ7="-","【-】","【"&amp;SUBSTITUTE(TEXT(BZ7,"#,##0.00"),"-","△")&amp;"】"))</f>
        <v>【63.50】</v>
      </c>
      <c r="CA6" s="33">
        <f>IF(CA7="",NA(),CA7)</f>
        <v>247.75</v>
      </c>
      <c r="CB6" s="33">
        <f t="shared" ref="CB6:CJ6" si="9">IF(CB7="",NA(),CB7)</f>
        <v>238.93</v>
      </c>
      <c r="CC6" s="33">
        <f t="shared" si="9"/>
        <v>218.35</v>
      </c>
      <c r="CD6" s="33">
        <f t="shared" si="9"/>
        <v>275.06</v>
      </c>
      <c r="CE6" s="33">
        <f t="shared" si="9"/>
        <v>245.51</v>
      </c>
      <c r="CF6" s="33">
        <f t="shared" si="9"/>
        <v>260.48</v>
      </c>
      <c r="CG6" s="33">
        <f t="shared" si="9"/>
        <v>256</v>
      </c>
      <c r="CH6" s="33">
        <f t="shared" si="9"/>
        <v>250.43</v>
      </c>
      <c r="CI6" s="33">
        <f t="shared" si="9"/>
        <v>245.75</v>
      </c>
      <c r="CJ6" s="33">
        <f t="shared" si="9"/>
        <v>244.29</v>
      </c>
      <c r="CK6" s="32" t="str">
        <f>IF(CK7="","",IF(CK7="-","【-】","【"&amp;SUBSTITUTE(TEXT(CK7,"#,##0.00"),"-","△")&amp;"】"))</f>
        <v>【253.12】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40.56</v>
      </c>
      <c r="CR6" s="33">
        <f t="shared" si="10"/>
        <v>41.59</v>
      </c>
      <c r="CS6" s="33">
        <f t="shared" si="10"/>
        <v>42.31</v>
      </c>
      <c r="CT6" s="33">
        <f t="shared" si="10"/>
        <v>43.65</v>
      </c>
      <c r="CU6" s="33">
        <f t="shared" si="10"/>
        <v>43.58</v>
      </c>
      <c r="CV6" s="32" t="str">
        <f>IF(CV7="","",IF(CV7="-","【-】","【"&amp;SUBSTITUTE(TEXT(CV7,"#,##0.00"),"-","△")&amp;"】"))</f>
        <v>【41.06】</v>
      </c>
      <c r="CW6" s="33">
        <f>IF(CW7="",NA(),CW7)</f>
        <v>90.23</v>
      </c>
      <c r="CX6" s="33">
        <f t="shared" ref="CX6:DF6" si="11">IF(CX7="",NA(),CX7)</f>
        <v>90.63</v>
      </c>
      <c r="CY6" s="33">
        <f t="shared" si="11"/>
        <v>91.2</v>
      </c>
      <c r="CZ6" s="33">
        <f t="shared" si="11"/>
        <v>90.24</v>
      </c>
      <c r="DA6" s="33">
        <f t="shared" si="11"/>
        <v>91.37</v>
      </c>
      <c r="DB6" s="33">
        <f t="shared" si="11"/>
        <v>79.88</v>
      </c>
      <c r="DC6" s="33">
        <f t="shared" si="11"/>
        <v>80.47</v>
      </c>
      <c r="DD6" s="33">
        <f t="shared" si="11"/>
        <v>81.3</v>
      </c>
      <c r="DE6" s="33">
        <f t="shared" si="11"/>
        <v>82.2</v>
      </c>
      <c r="DF6" s="33">
        <f t="shared" si="11"/>
        <v>82.35</v>
      </c>
      <c r="DG6" s="32" t="str">
        <f>IF(DG7="","",IF(DG7="-","【-】","【"&amp;SUBSTITUTE(TEXT(DG7,"#,##0.00"),"-","△")&amp;"】"))</f>
        <v>【80.39】</v>
      </c>
      <c r="DH6" s="33">
        <f>IF(DH7="",NA(),DH7)</f>
        <v>4.37</v>
      </c>
      <c r="DI6" s="33">
        <f t="shared" ref="DI6:DQ6" si="12">IF(DI7="",NA(),DI7)</f>
        <v>5.78</v>
      </c>
      <c r="DJ6" s="33">
        <f t="shared" si="12"/>
        <v>7.24</v>
      </c>
      <c r="DK6" s="33">
        <f t="shared" si="12"/>
        <v>8.69</v>
      </c>
      <c r="DL6" s="33">
        <f t="shared" si="12"/>
        <v>18.13</v>
      </c>
      <c r="DM6" s="33">
        <f t="shared" si="12"/>
        <v>11.43</v>
      </c>
      <c r="DN6" s="33">
        <f t="shared" si="12"/>
        <v>11.86</v>
      </c>
      <c r="DO6" s="33">
        <f t="shared" si="12"/>
        <v>12.99</v>
      </c>
      <c r="DP6" s="33">
        <f t="shared" si="12"/>
        <v>13.6</v>
      </c>
      <c r="DQ6" s="33">
        <f t="shared" si="12"/>
        <v>22.34</v>
      </c>
      <c r="DR6" s="32" t="str">
        <f>IF(DR7="","",IF(DR7="-","【-】","【"&amp;SUBSTITUTE(TEXT(DR7,"#,##0.00"),"-","△")&amp;"】"))</f>
        <v>【21.63】</v>
      </c>
      <c r="DS6" s="32">
        <f>IF(DS7="",NA(),DS7)</f>
        <v>0</v>
      </c>
      <c r="DT6" s="32">
        <f t="shared" ref="DT6:EB6" si="13">IF(DT7="",NA(),DT7)</f>
        <v>0</v>
      </c>
      <c r="DU6" s="32">
        <f t="shared" si="13"/>
        <v>0</v>
      </c>
      <c r="DV6" s="32">
        <f t="shared" si="13"/>
        <v>0</v>
      </c>
      <c r="DW6" s="32">
        <f t="shared" si="13"/>
        <v>0</v>
      </c>
      <c r="DX6" s="32">
        <f t="shared" si="13"/>
        <v>0</v>
      </c>
      <c r="DY6" s="32">
        <f t="shared" si="13"/>
        <v>0</v>
      </c>
      <c r="DZ6" s="32">
        <f t="shared" si="13"/>
        <v>0</v>
      </c>
      <c r="EA6" s="32">
        <f t="shared" si="13"/>
        <v>0</v>
      </c>
      <c r="EB6" s="32">
        <f t="shared" si="13"/>
        <v>0</v>
      </c>
      <c r="EC6" s="32" t="str">
        <f>IF(EC7="","",IF(EC7="-","【-】","【"&amp;SUBSTITUTE(TEXT(EC7,"#,##0.00"),"-","△")&amp;"】"))</f>
        <v>【0.00】</v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</v>
      </c>
      <c r="EJ6" s="33">
        <f t="shared" si="14"/>
        <v>0.1</v>
      </c>
      <c r="EK6" s="33">
        <f t="shared" si="14"/>
        <v>0.11</v>
      </c>
      <c r="EL6" s="33">
        <f t="shared" si="14"/>
        <v>0.05</v>
      </c>
      <c r="EM6" s="33">
        <f t="shared" si="14"/>
        <v>0.04</v>
      </c>
      <c r="EN6" s="32" t="str">
        <f>IF(EN7="","",IF(EN7="-","【-】","【"&amp;SUBSTITUTE(TEXT(EN7,"#,##0.00"),"-","△")&amp;"】"))</f>
        <v>【0.05】</v>
      </c>
    </row>
    <row r="7" spans="1:147" s="34" customFormat="1">
      <c r="A7" s="26"/>
      <c r="B7" s="35">
        <v>2014</v>
      </c>
      <c r="C7" s="35">
        <v>282286</v>
      </c>
      <c r="D7" s="35">
        <v>46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40.380000000000003</v>
      </c>
      <c r="O7" s="36">
        <v>24.76</v>
      </c>
      <c r="P7" s="36">
        <v>84.84</v>
      </c>
      <c r="Q7" s="36">
        <v>2829</v>
      </c>
      <c r="R7" s="36">
        <v>39814</v>
      </c>
      <c r="S7" s="36">
        <v>157.55000000000001</v>
      </c>
      <c r="T7" s="36">
        <v>252.71</v>
      </c>
      <c r="U7" s="36">
        <v>9809</v>
      </c>
      <c r="V7" s="36">
        <v>7.13</v>
      </c>
      <c r="W7" s="36">
        <v>1375.74</v>
      </c>
      <c r="X7" s="36">
        <v>92.54</v>
      </c>
      <c r="Y7" s="36">
        <v>88.89</v>
      </c>
      <c r="Z7" s="36">
        <v>99.29</v>
      </c>
      <c r="AA7" s="36">
        <v>80.36</v>
      </c>
      <c r="AB7" s="36">
        <v>95.04</v>
      </c>
      <c r="AC7" s="36">
        <v>90.33</v>
      </c>
      <c r="AD7" s="36">
        <v>91.52</v>
      </c>
      <c r="AE7" s="36">
        <v>94.73</v>
      </c>
      <c r="AF7" s="36">
        <v>96.59</v>
      </c>
      <c r="AG7" s="36">
        <v>101.24</v>
      </c>
      <c r="AH7" s="36">
        <v>99.53</v>
      </c>
      <c r="AI7" s="36">
        <v>95.47</v>
      </c>
      <c r="AJ7" s="36">
        <v>120.53</v>
      </c>
      <c r="AK7" s="36">
        <v>122.77</v>
      </c>
      <c r="AL7" s="36">
        <v>152.83000000000001</v>
      </c>
      <c r="AM7" s="36">
        <v>106.94</v>
      </c>
      <c r="AN7" s="36">
        <v>245.23</v>
      </c>
      <c r="AO7" s="36">
        <v>243.86</v>
      </c>
      <c r="AP7" s="36">
        <v>236.15</v>
      </c>
      <c r="AQ7" s="36">
        <v>232.81</v>
      </c>
      <c r="AR7" s="36">
        <v>184.13</v>
      </c>
      <c r="AS7" s="36">
        <v>154.94999999999999</v>
      </c>
      <c r="AT7" s="36">
        <v>107.56</v>
      </c>
      <c r="AU7" s="36">
        <v>182.34</v>
      </c>
      <c r="AV7" s="36">
        <v>172.38</v>
      </c>
      <c r="AW7" s="36">
        <v>225.09</v>
      </c>
      <c r="AX7" s="36">
        <v>8.9499999999999993</v>
      </c>
      <c r="AY7" s="36">
        <v>477.59</v>
      </c>
      <c r="AZ7" s="36">
        <v>341.28</v>
      </c>
      <c r="BA7" s="36">
        <v>243.58</v>
      </c>
      <c r="BB7" s="36">
        <v>290.19</v>
      </c>
      <c r="BC7" s="36">
        <v>63.22</v>
      </c>
      <c r="BD7" s="36">
        <v>59.45</v>
      </c>
      <c r="BE7" s="36">
        <v>1704.35</v>
      </c>
      <c r="BF7" s="36">
        <v>1703.23</v>
      </c>
      <c r="BG7" s="36">
        <v>1407.74</v>
      </c>
      <c r="BH7" s="36">
        <v>1302.95</v>
      </c>
      <c r="BI7" s="36">
        <v>1143.1500000000001</v>
      </c>
      <c r="BJ7" s="36">
        <v>1812.65</v>
      </c>
      <c r="BK7" s="36">
        <v>1764.87</v>
      </c>
      <c r="BL7" s="36">
        <v>1622.51</v>
      </c>
      <c r="BM7" s="36">
        <v>1569.13</v>
      </c>
      <c r="BN7" s="36">
        <v>1436</v>
      </c>
      <c r="BO7" s="36">
        <v>1479.31</v>
      </c>
      <c r="BP7" s="36">
        <v>70.099999999999994</v>
      </c>
      <c r="BQ7" s="36">
        <v>72.61</v>
      </c>
      <c r="BR7" s="36">
        <v>92.53</v>
      </c>
      <c r="BS7" s="36">
        <v>74.989999999999995</v>
      </c>
      <c r="BT7" s="36">
        <v>84.72</v>
      </c>
      <c r="BU7" s="36">
        <v>59.35</v>
      </c>
      <c r="BV7" s="36">
        <v>60.75</v>
      </c>
      <c r="BW7" s="36">
        <v>62.83</v>
      </c>
      <c r="BX7" s="36">
        <v>64.63</v>
      </c>
      <c r="BY7" s="36">
        <v>66.56</v>
      </c>
      <c r="BZ7" s="36">
        <v>63.5</v>
      </c>
      <c r="CA7" s="36">
        <v>247.75</v>
      </c>
      <c r="CB7" s="36">
        <v>238.93</v>
      </c>
      <c r="CC7" s="36">
        <v>218.35</v>
      </c>
      <c r="CD7" s="36">
        <v>275.06</v>
      </c>
      <c r="CE7" s="36">
        <v>245.51</v>
      </c>
      <c r="CF7" s="36">
        <v>260.48</v>
      </c>
      <c r="CG7" s="36">
        <v>256</v>
      </c>
      <c r="CH7" s="36">
        <v>250.43</v>
      </c>
      <c r="CI7" s="36">
        <v>245.75</v>
      </c>
      <c r="CJ7" s="36">
        <v>244.29</v>
      </c>
      <c r="CK7" s="36">
        <v>253.12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40.56</v>
      </c>
      <c r="CR7" s="36">
        <v>41.59</v>
      </c>
      <c r="CS7" s="36">
        <v>42.31</v>
      </c>
      <c r="CT7" s="36">
        <v>43.65</v>
      </c>
      <c r="CU7" s="36">
        <v>43.58</v>
      </c>
      <c r="CV7" s="36">
        <v>41.06</v>
      </c>
      <c r="CW7" s="36">
        <v>90.23</v>
      </c>
      <c r="CX7" s="36">
        <v>90.63</v>
      </c>
      <c r="CY7" s="36">
        <v>91.2</v>
      </c>
      <c r="CZ7" s="36">
        <v>90.24</v>
      </c>
      <c r="DA7" s="36">
        <v>91.37</v>
      </c>
      <c r="DB7" s="36">
        <v>79.88</v>
      </c>
      <c r="DC7" s="36">
        <v>80.47</v>
      </c>
      <c r="DD7" s="36">
        <v>81.3</v>
      </c>
      <c r="DE7" s="36">
        <v>82.2</v>
      </c>
      <c r="DF7" s="36">
        <v>82.35</v>
      </c>
      <c r="DG7" s="36">
        <v>80.39</v>
      </c>
      <c r="DH7" s="36">
        <v>4.37</v>
      </c>
      <c r="DI7" s="36">
        <v>5.78</v>
      </c>
      <c r="DJ7" s="36">
        <v>7.24</v>
      </c>
      <c r="DK7" s="36">
        <v>8.69</v>
      </c>
      <c r="DL7" s="36">
        <v>18.13</v>
      </c>
      <c r="DM7" s="36">
        <v>11.43</v>
      </c>
      <c r="DN7" s="36">
        <v>11.86</v>
      </c>
      <c r="DO7" s="36">
        <v>12.99</v>
      </c>
      <c r="DP7" s="36">
        <v>13.6</v>
      </c>
      <c r="DQ7" s="36">
        <v>22.34</v>
      </c>
      <c r="DR7" s="36">
        <v>21.63</v>
      </c>
      <c r="DS7" s="36">
        <v>0</v>
      </c>
      <c r="DT7" s="36">
        <v>0</v>
      </c>
      <c r="DU7" s="36">
        <v>0</v>
      </c>
      <c r="DV7" s="36">
        <v>0</v>
      </c>
      <c r="DW7" s="36">
        <v>0</v>
      </c>
      <c r="DX7" s="36">
        <v>0</v>
      </c>
      <c r="DY7" s="36">
        <v>0</v>
      </c>
      <c r="DZ7" s="36">
        <v>0</v>
      </c>
      <c r="EA7" s="36">
        <v>0</v>
      </c>
      <c r="EB7" s="36">
        <v>0</v>
      </c>
      <c r="EC7" s="36">
        <v>0</v>
      </c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0.1</v>
      </c>
      <c r="EJ7" s="36">
        <v>0.1</v>
      </c>
      <c r="EK7" s="36">
        <v>0.11</v>
      </c>
      <c r="EL7" s="36">
        <v>0.05</v>
      </c>
      <c r="EM7" s="36">
        <v>0.04</v>
      </c>
      <c r="EN7" s="36">
        <v>0.05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00385ae_h</cp:lastModifiedBy>
  <dcterms:created xsi:type="dcterms:W3CDTF">2016-02-03T07:47:38Z</dcterms:created>
  <dcterms:modified xsi:type="dcterms:W3CDTF">2016-02-22T08:49:26Z</dcterms:modified>
  <cp:category/>
</cp:coreProperties>
</file>