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3\部署フォルダ\企画財政課\H24.05.15_共有データ\財政係\公営企業関係\H27 公営企業\160205 公営企業に係る「経営比較分析表」の分析等について（要受信確認）\160217　最終\【27宍粟市】「経営比較分析表」の分析等について（再）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AL8" i="4" s="1"/>
  <c r="Q6" i="5"/>
  <c r="P6" i="5"/>
  <c r="W10" i="4" s="1"/>
  <c r="O6" i="5"/>
  <c r="P10" i="4" s="1"/>
  <c r="N6" i="5"/>
  <c r="I10" i="4" s="1"/>
  <c r="M6" i="5"/>
  <c r="L6" i="5"/>
  <c r="K6" i="5"/>
  <c r="P8" i="4" s="1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B10" i="4"/>
  <c r="W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<sst xmlns="http://schemas.openxmlformats.org/spreadsheetml/2006/main" count="221" uniqueCount="111">
  <si>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</si>
  <si>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</si>
  <si>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</si>
  <si>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</si>
  <si>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</si>
  <si>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</si>
  <si>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</si>
  <si>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</si>
  <si>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</si>
  <si>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</si>
  <si>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</si>
  <si>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</si>
  <si>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</si>
  <si>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</si>
  <si>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</si>
  <si>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</si>
  <si>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</si>
  <si>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</si>
  <si>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</si>
  <si>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</si>
  <si>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</si>
  <si>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</si>
  <si>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</si>
  <si>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</si>
  <si>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</si>
  <si>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</si>
  <si>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</si>
  <si>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</si>
  <si>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</si>
  <si>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</si>
  <si>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</si>
  <si>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</si>
  <si>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</si>
  <si>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</si>
  <si>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</si>
  <si>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</si>
  <si>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</si>
  <si>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</si>
  <si>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</si>
  <si>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</si>
  <si>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</si>
  <si>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</si>
  <si>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</si>
  <si>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</si>
  <si>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</si>
  <si>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</si>
  <si>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</si>
  <si>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</si>
  <si>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</si>
  <si>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</si>
  <si>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</si>
  <si>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</si>
  <si>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</si>
  <si>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</si>
  <si>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</si>
  <si>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</si>
  <si>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</si>
  <si>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</si>
  <si>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</si>
  <si>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</si>
  <si>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</si>
  <si>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</si>
  <si>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</si>
  <si>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</si>
  <si>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</si>
  <si>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</si>
  <si>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</si>
  <si>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</si>
  <si>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</si>
  <si>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</si>
  <si>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</si>
  <si>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</si>
  <si>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</si>
  <si>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</si>
  <si>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</si>
  <si>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</si>
  <si>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</si>
  <si>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</si>
  <si>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</si>
  <si>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</si>
  <si>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</si>
  <si>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</si>
  <si>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</si>
  <si>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</si>
  <si>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</si>
  <si>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</si>
  <si>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</si>
  <si>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</si>
  <si>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</si>
  <si>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</si>
  <si>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</si>
  <si>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</si>
  <si>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</si>
  <si>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</si>
  <si>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</si>
  <si>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</si>
  <si>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宍粟市</t>
  </si>
  <si>
    <t>法非適用</t>
  </si>
  <si>
    <t>下水道事業</t>
  </si>
  <si>
    <t>小規模集合排水処理</t>
  </si>
  <si>
    <t>I3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</si>
  <si>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</si>
  <si>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</si>
  <si>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</si>
  <si>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</si>
  <si>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</si>
  <si>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</si>
  <si>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</si>
  <si>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・収益的収支は、平成25年度までは90％台で推移していたが、昨年度の減の要因としては、使用料の改定（統一）による収入の減少が考えられる。
・企業債残高対事業規模比率が上昇した要因としては、使用料収入の減少が考えられる。
・経費回収率は、使用料収入に比べて汚水処理費用が大きいため、類似団体の平均値と比べて低い。収入の不足分については、他会計からの繰入金で賄っている状況であり、適切な使用料を設定するなど、運営体制のあり方や今後の投資のあり方を見直す必要がある。
・汚水処理原価については、類似団体の平均値よりやや上回っているが、施設の統廃合や長寿命化により、汚水の維持管理費の縮減に努める必要がある。
・水洗化率は類似団体の平均値と比較して著しく低いため、より一層、水洗化へのＰＲが必要である。</t>
    <rPh sb="1" eb="3">
      <t>シュウエキ</t>
    </rPh>
    <rPh sb="3" eb="4">
      <t>テキ</t>
    </rPh>
    <rPh sb="4" eb="6">
      <t>シュウシ</t>
    </rPh>
    <rPh sb="8" eb="10">
      <t>ヘイセイ</t>
    </rPh>
    <rPh sb="12" eb="14">
      <t>ネンド</t>
    </rPh>
    <rPh sb="20" eb="21">
      <t>ダイ</t>
    </rPh>
    <rPh sb="22" eb="24">
      <t>スイイ</t>
    </rPh>
    <rPh sb="30" eb="31">
      <t>サク</t>
    </rPh>
    <rPh sb="31" eb="33">
      <t>ネンド</t>
    </rPh>
    <rPh sb="34" eb="35">
      <t>ゲン</t>
    </rPh>
    <rPh sb="36" eb="38">
      <t>ヨウイン</t>
    </rPh>
    <rPh sb="43" eb="45">
      <t>シヨウ</t>
    </rPh>
    <rPh sb="45" eb="46">
      <t>リョウ</t>
    </rPh>
    <rPh sb="47" eb="49">
      <t>カイテイ</t>
    </rPh>
    <rPh sb="50" eb="52">
      <t>トウイツ</t>
    </rPh>
    <rPh sb="60" eb="61">
      <t>ショウ</t>
    </rPh>
    <rPh sb="62" eb="63">
      <t>カンガ</t>
    </rPh>
    <rPh sb="70" eb="72">
      <t>キギョウ</t>
    </rPh>
    <rPh sb="72" eb="73">
      <t>サイ</t>
    </rPh>
    <rPh sb="73" eb="75">
      <t>ザンダカ</t>
    </rPh>
    <rPh sb="75" eb="76">
      <t>タイ</t>
    </rPh>
    <rPh sb="76" eb="78">
      <t>ジギョウ</t>
    </rPh>
    <rPh sb="78" eb="80">
      <t>キボ</t>
    </rPh>
    <rPh sb="80" eb="82">
      <t>ヒリツ</t>
    </rPh>
    <rPh sb="83" eb="85">
      <t>ジョウショウ</t>
    </rPh>
    <rPh sb="87" eb="89">
      <t>ヨウイン</t>
    </rPh>
    <rPh sb="94" eb="96">
      <t>シヨウ</t>
    </rPh>
    <rPh sb="96" eb="97">
      <t>リョウ</t>
    </rPh>
    <rPh sb="97" eb="99">
      <t>シュウニュウ</t>
    </rPh>
    <rPh sb="100" eb="102">
      <t>ゲンショウ</t>
    </rPh>
    <rPh sb="103" eb="104">
      <t>カンガ</t>
    </rPh>
    <rPh sb="111" eb="113">
      <t>ケイヒ</t>
    </rPh>
    <rPh sb="113" eb="115">
      <t>カイシュウ</t>
    </rPh>
    <rPh sb="115" eb="116">
      <t>リツ</t>
    </rPh>
    <rPh sb="118" eb="120">
      <t>シヨウ</t>
    </rPh>
    <rPh sb="120" eb="121">
      <t>リョウ</t>
    </rPh>
    <rPh sb="121" eb="123">
      <t>シュウニュウ</t>
    </rPh>
    <rPh sb="124" eb="125">
      <t>クラ</t>
    </rPh>
    <rPh sb="127" eb="129">
      <t>オスイ</t>
    </rPh>
    <rPh sb="129" eb="131">
      <t>ショリ</t>
    </rPh>
    <rPh sb="131" eb="133">
      <t>ヒヨウ</t>
    </rPh>
    <rPh sb="134" eb="135">
      <t>オオ</t>
    </rPh>
    <rPh sb="140" eb="142">
      <t>ルイジ</t>
    </rPh>
    <rPh sb="142" eb="144">
      <t>ダンタイ</t>
    </rPh>
    <rPh sb="145" eb="148">
      <t>ヘイキンチ</t>
    </rPh>
    <rPh sb="149" eb="150">
      <t>クラ</t>
    </rPh>
    <rPh sb="152" eb="153">
      <t>ヒク</t>
    </rPh>
    <rPh sb="155" eb="157">
      <t>シュウニュウ</t>
    </rPh>
    <rPh sb="158" eb="161">
      <t>フソクブン</t>
    </rPh>
    <rPh sb="167" eb="168">
      <t>タ</t>
    </rPh>
    <rPh sb="168" eb="170">
      <t>カイケイ</t>
    </rPh>
    <rPh sb="173" eb="175">
      <t>クリイレ</t>
    </rPh>
    <rPh sb="175" eb="176">
      <t>キン</t>
    </rPh>
    <rPh sb="177" eb="178">
      <t>マカナ</t>
    </rPh>
    <rPh sb="182" eb="184">
      <t>ジョウキョウ</t>
    </rPh>
    <rPh sb="188" eb="190">
      <t>テキセツ</t>
    </rPh>
    <rPh sb="191" eb="193">
      <t>シヨウ</t>
    </rPh>
    <rPh sb="193" eb="194">
      <t>リョウ</t>
    </rPh>
    <rPh sb="195" eb="197">
      <t>セッテイ</t>
    </rPh>
    <rPh sb="202" eb="204">
      <t>ウンエイ</t>
    </rPh>
    <rPh sb="204" eb="206">
      <t>タイセイ</t>
    </rPh>
    <rPh sb="209" eb="210">
      <t>カタ</t>
    </rPh>
    <rPh sb="211" eb="213">
      <t>コンゴ</t>
    </rPh>
    <rPh sb="214" eb="216">
      <t>トウシ</t>
    </rPh>
    <rPh sb="219" eb="220">
      <t>カタ</t>
    </rPh>
    <rPh sb="221" eb="223">
      <t>ミナオ</t>
    </rPh>
    <rPh sb="224" eb="226">
      <t>ヒツヨウ</t>
    </rPh>
    <rPh sb="232" eb="234">
      <t>オスイ</t>
    </rPh>
    <rPh sb="234" eb="236">
      <t>ショリ</t>
    </rPh>
    <rPh sb="236" eb="238">
      <t>ゲンカ</t>
    </rPh>
    <rPh sb="244" eb="246">
      <t>ルイジ</t>
    </rPh>
    <rPh sb="246" eb="248">
      <t>ダンタイ</t>
    </rPh>
    <rPh sb="249" eb="252">
      <t>ヘイキンチ</t>
    </rPh>
    <rPh sb="256" eb="257">
      <t>ウワ</t>
    </rPh>
    <rPh sb="257" eb="258">
      <t>マワ</t>
    </rPh>
    <rPh sb="264" eb="266">
      <t>シセツ</t>
    </rPh>
    <rPh sb="267" eb="270">
      <t>トウハイゴウ</t>
    </rPh>
    <rPh sb="271" eb="272">
      <t>チョウ</t>
    </rPh>
    <rPh sb="272" eb="275">
      <t>ジュミョウカ</t>
    </rPh>
    <rPh sb="279" eb="281">
      <t>オスイ</t>
    </rPh>
    <rPh sb="282" eb="284">
      <t>イジ</t>
    </rPh>
    <rPh sb="284" eb="286">
      <t>カンリ</t>
    </rPh>
    <rPh sb="286" eb="287">
      <t>ヒ</t>
    </rPh>
    <rPh sb="288" eb="290">
      <t>シュクゲン</t>
    </rPh>
    <rPh sb="291" eb="292">
      <t>ツト</t>
    </rPh>
    <rPh sb="294" eb="296">
      <t>ヒツヨウ</t>
    </rPh>
    <rPh sb="302" eb="305">
      <t>スイセンカ</t>
    </rPh>
    <rPh sb="305" eb="306">
      <t>リツ</t>
    </rPh>
    <rPh sb="307" eb="309">
      <t>ルイジ</t>
    </rPh>
    <rPh sb="309" eb="311">
      <t>ダンタイ</t>
    </rPh>
    <rPh sb="312" eb="315">
      <t>ヘイキンチ</t>
    </rPh>
    <rPh sb="316" eb="318">
      <t>ヒカク</t>
    </rPh>
    <rPh sb="320" eb="321">
      <t>イチジル</t>
    </rPh>
    <rPh sb="323" eb="324">
      <t>ヒク</t>
    </rPh>
    <rPh sb="330" eb="332">
      <t>イッソウ</t>
    </rPh>
    <rPh sb="333" eb="336">
      <t>スイセンカ</t>
    </rPh>
    <rPh sb="341" eb="343">
      <t>ヒツヨウ</t>
    </rPh>
    <phoneticPr fontId="4"/>
  </si>
  <si>
    <t>・処理施設等は供用開始後10年以上経過しており、今後各施設の老朽化が進行するにつれ、修繕料の増加が見込まれる。</t>
    <rPh sb="7" eb="9">
      <t>キョウヨウ</t>
    </rPh>
    <rPh sb="9" eb="12">
      <t>カイシゴ</t>
    </rPh>
    <rPh sb="14" eb="15">
      <t>ネン</t>
    </rPh>
    <rPh sb="15" eb="17">
      <t>イジョウ</t>
    </rPh>
    <rPh sb="17" eb="19">
      <t>ケイカ</t>
    </rPh>
    <rPh sb="24" eb="26">
      <t>コンゴ</t>
    </rPh>
    <rPh sb="26" eb="29">
      <t>カクシセツ</t>
    </rPh>
    <rPh sb="30" eb="33">
      <t>ロウキュウカ</t>
    </rPh>
    <rPh sb="34" eb="35">
      <t>スス</t>
    </rPh>
    <rPh sb="35" eb="36">
      <t>イ</t>
    </rPh>
    <rPh sb="42" eb="44">
      <t>シュウゼン</t>
    </rPh>
    <rPh sb="44" eb="45">
      <t>リョウ</t>
    </rPh>
    <rPh sb="46" eb="48">
      <t>ゾウカ</t>
    </rPh>
    <rPh sb="49" eb="51">
      <t>ミコ</t>
    </rPh>
    <phoneticPr fontId="4"/>
  </si>
  <si>
    <t xml:space="preserve">
・経費回収率は、類似団体の平均値と比べて非常に低く、健全な経営化に向けて、今後の運営体制のあり方を見直す必要がある。経営戦略の策定や法適化業務への移行などにより、水洗化率の向上や、適切な使用料を設定するなどの施策を段階的に講じる。
</t>
    <rPh sb="2" eb="4">
      <t>ケイヒ</t>
    </rPh>
    <rPh sb="4" eb="6">
      <t>カイシュウ</t>
    </rPh>
    <rPh sb="6" eb="7">
      <t>リツ</t>
    </rPh>
    <rPh sb="9" eb="11">
      <t>ルイジ</t>
    </rPh>
    <rPh sb="11" eb="13">
      <t>ダンタイ</t>
    </rPh>
    <rPh sb="14" eb="17">
      <t>ヘイキンチ</t>
    </rPh>
    <rPh sb="18" eb="19">
      <t>クラ</t>
    </rPh>
    <rPh sb="21" eb="23">
      <t>ヒジョウ</t>
    </rPh>
    <rPh sb="24" eb="25">
      <t>ヒク</t>
    </rPh>
    <rPh sb="27" eb="29">
      <t>ケンゼン</t>
    </rPh>
    <rPh sb="30" eb="33">
      <t>ケイエイカ</t>
    </rPh>
    <rPh sb="34" eb="35">
      <t>ム</t>
    </rPh>
    <rPh sb="38" eb="40">
      <t>コンゴ</t>
    </rPh>
    <rPh sb="41" eb="43">
      <t>ウンエイ</t>
    </rPh>
    <rPh sb="43" eb="45">
      <t>タイセイ</t>
    </rPh>
    <rPh sb="48" eb="49">
      <t>カタ</t>
    </rPh>
    <rPh sb="50" eb="52">
      <t>ミナオ</t>
    </rPh>
    <rPh sb="53" eb="5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</si>
</sst>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63680"/>
        <c:axId val="331964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63680"/>
        <c:axId val="331964856"/>
      </c:lineChart>
      <c:dateAx>
        <c:axId val="33196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964856"/>
        <c:crosses val="autoZero"/>
        <c:auto val="1"/>
        <c:lblOffset val="100"/>
        <c:baseTimeUnit val="years"/>
      </c:dateAx>
      <c:valAx>
        <c:axId val="331964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196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56.25</c:v>
                </c:pt>
                <c:pt idx="1">
                  <c:v>56.25</c:v>
                </c:pt>
                <c:pt idx="2">
                  <c:v>56.25</c:v>
                </c:pt>
                <c:pt idx="3">
                  <c:v>56.25</c:v>
                </c:pt>
                <c:pt idx="4">
                  <c:v>56.25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160592"/>
        <c:axId val="332160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36.83</c:v>
                </c:pt>
                <c:pt idx="1">
                  <c:v>38.97</c:v>
                </c:pt>
                <c:pt idx="2">
                  <c:v>39.119999999999997</c:v>
                </c:pt>
                <c:pt idx="3">
                  <c:v>41.24</c:v>
                </c:pt>
                <c:pt idx="4">
                  <c:v>43.1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60592"/>
        <c:axId val="332160984"/>
      </c:lineChart>
      <c:dateAx>
        <c:axId val="332160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160984"/>
        <c:crosses val="autoZero"/>
        <c:auto val="1"/>
        <c:lblOffset val="100"/>
        <c:baseTimeUnit val="years"/>
      </c:dateAx>
      <c:valAx>
        <c:axId val="332160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2160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52.5</c:v>
                </c:pt>
                <c:pt idx="1">
                  <c:v>51.22</c:v>
                </c:pt>
                <c:pt idx="2">
                  <c:v>47.5</c:v>
                </c:pt>
                <c:pt idx="3">
                  <c:v>48.72</c:v>
                </c:pt>
                <c:pt idx="4">
                  <c:v>48.72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65248"/>
        <c:axId val="285163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85.97</c:v>
                </c:pt>
                <c:pt idx="1">
                  <c:v>86.89</c:v>
                </c:pt>
                <c:pt idx="2">
                  <c:v>87.79</c:v>
                </c:pt>
                <c:pt idx="3">
                  <c:v>88.34</c:v>
                </c:pt>
                <c:pt idx="4">
                  <c:v>88.02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65248"/>
        <c:axId val="285163784"/>
      </c:lineChart>
      <c:dateAx>
        <c:axId val="331965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5163784"/>
        <c:crosses val="autoZero"/>
        <c:auto val="1"/>
        <c:lblOffset val="100"/>
        <c:baseTimeUnit val="years"/>
      </c:dateAx>
      <c:valAx>
        <c:axId val="285163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1965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92.54</c:v>
                </c:pt>
                <c:pt idx="1">
                  <c:v>92.97</c:v>
                </c:pt>
                <c:pt idx="2">
                  <c:v>92.75</c:v>
                </c:pt>
                <c:pt idx="3">
                  <c:v>91.99</c:v>
                </c:pt>
                <c:pt idx="4">
                  <c:v>72.95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060360"/>
        <c:axId val="331061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060360"/>
        <c:axId val="331061144"/>
      </c:lineChart>
      <c:dateAx>
        <c:axId val="331060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061144"/>
        <c:crosses val="autoZero"/>
        <c:auto val="1"/>
        <c:lblOffset val="100"/>
        <c:baseTimeUnit val="years"/>
      </c:dateAx>
      <c:valAx>
        <c:axId val="331061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1060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169288"/>
        <c:axId val="331061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169288"/>
        <c:axId val="331061928"/>
      </c:lineChart>
      <c:dateAx>
        <c:axId val="292169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061928"/>
        <c:crosses val="autoZero"/>
        <c:auto val="1"/>
        <c:lblOffset val="100"/>
        <c:baseTimeUnit val="years"/>
      </c:dateAx>
      <c:valAx>
        <c:axId val="331061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2169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35872"/>
        <c:axId val="33183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35872"/>
        <c:axId val="331836656"/>
      </c:lineChart>
      <c:dateAx>
        <c:axId val="33183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36656"/>
        <c:crosses val="autoZero"/>
        <c:auto val="1"/>
        <c:lblOffset val="100"/>
        <c:baseTimeUnit val="years"/>
      </c:dateAx>
      <c:valAx>
        <c:axId val="33183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183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834696"/>
        <c:axId val="331837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34696"/>
        <c:axId val="331837048"/>
      </c:lineChart>
      <c:dateAx>
        <c:axId val="331834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1837048"/>
        <c:crosses val="autoZero"/>
        <c:auto val="1"/>
        <c:lblOffset val="100"/>
        <c:baseTimeUnit val="years"/>
      </c:dateAx>
      <c:valAx>
        <c:axId val="331837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1834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613656"/>
        <c:axId val="288615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13656"/>
        <c:axId val="288615224"/>
      </c:lineChart>
      <c:dateAx>
        <c:axId val="288613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8615224"/>
        <c:crosses val="autoZero"/>
        <c:auto val="1"/>
        <c:lblOffset val="100"/>
        <c:baseTimeUnit val="years"/>
      </c:dateAx>
      <c:valAx>
        <c:axId val="288615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8613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10657.96</c:v>
                </c:pt>
                <c:pt idx="1">
                  <c:v>4337.6000000000004</c:v>
                </c:pt>
                <c:pt idx="2">
                  <c:v>445.68</c:v>
                </c:pt>
                <c:pt idx="3">
                  <c:v>1651.07</c:v>
                </c:pt>
                <c:pt idx="4">
                  <c:v>4203.59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614832"/>
        <c:axId val="332208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3517.27</c:v>
                </c:pt>
                <c:pt idx="1">
                  <c:v>2988.96</c:v>
                </c:pt>
                <c:pt idx="2">
                  <c:v>3055.24</c:v>
                </c:pt>
                <c:pt idx="3">
                  <c:v>2574.4699999999998</c:v>
                </c:pt>
                <c:pt idx="4">
                  <c:v>2784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614832"/>
        <c:axId val="332208784"/>
      </c:lineChart>
      <c:dateAx>
        <c:axId val="288614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08784"/>
        <c:crosses val="autoZero"/>
        <c:auto val="1"/>
        <c:lblOffset val="100"/>
        <c:baseTimeUnit val="years"/>
      </c:dateAx>
      <c:valAx>
        <c:axId val="332208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8614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11.93</c:v>
                </c:pt>
                <c:pt idx="1">
                  <c:v>8.4700000000000006</c:v>
                </c:pt>
                <c:pt idx="2">
                  <c:v>11.34</c:v>
                </c:pt>
                <c:pt idx="3">
                  <c:v>16.149999999999999</c:v>
                </c:pt>
                <c:pt idx="4">
                  <c:v>9.5299999999999994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209960"/>
        <c:axId val="33221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23.57</c:v>
                </c:pt>
                <c:pt idx="1">
                  <c:v>26.99</c:v>
                </c:pt>
                <c:pt idx="2">
                  <c:v>29.25</c:v>
                </c:pt>
                <c:pt idx="3">
                  <c:v>31.04</c:v>
                </c:pt>
                <c:pt idx="4">
                  <c:v>29.21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209960"/>
        <c:axId val="332210352"/>
      </c:lineChart>
      <c:dateAx>
        <c:axId val="332209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2210352"/>
        <c:crosses val="autoZero"/>
        <c:auto val="1"/>
        <c:lblOffset val="100"/>
        <c:baseTimeUnit val="years"/>
      </c:dateAx>
      <c:valAx>
        <c:axId val="33221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2209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574.46</c:v>
                </c:pt>
                <c:pt idx="1">
                  <c:v>909.68</c:v>
                </c:pt>
                <c:pt idx="2">
                  <c:v>898.11</c:v>
                </c:pt>
                <c:pt idx="3">
                  <c:v>627.32000000000005</c:v>
                </c:pt>
                <c:pt idx="4">
                  <c:v>785.63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91400"/>
        <c:axId val="116797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746.34</c:v>
                </c:pt>
                <c:pt idx="1">
                  <c:v>663.6</c:v>
                </c:pt>
                <c:pt idx="2">
                  <c:v>622.30999999999995</c:v>
                </c:pt>
                <c:pt idx="3">
                  <c:v>589.39</c:v>
                </c:pt>
                <c:pt idx="4">
                  <c:v>620.01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91400"/>
        <c:axId val="116797672"/>
      </c:lineChart>
      <c:dateAx>
        <c:axId val="11679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6797672"/>
        <c:crosses val="autoZero"/>
        <c:auto val="1"/>
        <c:lblOffset val="100"/>
        <c:baseTimeUnit val="years"/>
      </c:dateAx>
      <c:valAx>
        <c:axId val="116797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679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【2,665.67】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【88.11】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【39.88】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【30.50】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Y1" zoomScale="80" zoomScaleNormal="8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兵庫県　宍粟市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小規模集合排水処理</v>
      </c>
      <c r="Q8" s="70"/>
      <c r="R8" s="70"/>
      <c r="S8" s="70"/>
      <c r="T8" s="70"/>
      <c r="U8" s="70"/>
      <c r="V8" s="70"/>
      <c r="W8" s="70" t="str">
        <f>データ!L6</f>
        <v>I3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40744</v>
      </c>
      <c r="AM8" s="64"/>
      <c r="AN8" s="64"/>
      <c r="AO8" s="64"/>
      <c r="AP8" s="64"/>
      <c r="AQ8" s="64"/>
      <c r="AR8" s="64"/>
      <c r="AS8" s="64"/>
      <c r="AT8" s="63">
        <f>データ!S6</f>
        <v>658.54</v>
      </c>
      <c r="AU8" s="63"/>
      <c r="AV8" s="63"/>
      <c r="AW8" s="63"/>
      <c r="AX8" s="63"/>
      <c r="AY8" s="63"/>
      <c r="AZ8" s="63"/>
      <c r="BA8" s="63"/>
      <c r="BB8" s="63">
        <f>データ!T6</f>
        <v>61.87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0.1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2698</v>
      </c>
      <c r="AE10" s="64"/>
      <c r="AF10" s="64"/>
      <c r="AG10" s="64"/>
      <c r="AH10" s="64"/>
      <c r="AI10" s="64"/>
      <c r="AJ10" s="64"/>
      <c r="AK10" s="2"/>
      <c r="AL10" s="64">
        <f>データ!U6</f>
        <v>39</v>
      </c>
      <c r="AM10" s="64"/>
      <c r="AN10" s="64"/>
      <c r="AO10" s="64"/>
      <c r="AP10" s="64"/>
      <c r="AQ10" s="64"/>
      <c r="AR10" s="64"/>
      <c r="AS10" s="64"/>
      <c r="AT10" s="63">
        <f>データ!V6</f>
        <v>0.02</v>
      </c>
      <c r="AU10" s="63"/>
      <c r="AV10" s="63"/>
      <c r="AW10" s="63"/>
      <c r="AX10" s="63"/>
      <c r="AY10" s="63"/>
      <c r="AZ10" s="63"/>
      <c r="BA10" s="63"/>
      <c r="BB10" s="63">
        <f>データ!W6</f>
        <v>1950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282278</v>
      </c>
      <c r="D6" s="31">
        <f t="shared" si="3"/>
        <v>47</v>
      </c>
      <c r="E6" s="31">
        <f t="shared" si="3"/>
        <v>17</v>
      </c>
      <c r="F6" s="31">
        <f t="shared" si="3"/>
        <v>9</v>
      </c>
      <c r="G6" s="31">
        <f t="shared" si="3"/>
        <v>0</v>
      </c>
      <c r="H6" s="31" t="str">
        <f t="shared" si="3"/>
        <v>兵庫県　宍粟市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小規模集合排水処理</v>
      </c>
      <c r="L6" s="31" t="str">
        <f t="shared" si="3"/>
        <v>I3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0.1</v>
      </c>
      <c r="P6" s="32">
        <f t="shared" si="3"/>
        <v>100</v>
      </c>
      <c r="Q6" s="32">
        <f t="shared" si="3"/>
        <v>2698</v>
      </c>
      <c r="R6" s="32">
        <f t="shared" si="3"/>
        <v>40744</v>
      </c>
      <c r="S6" s="32">
        <f t="shared" si="3"/>
        <v>658.54</v>
      </c>
      <c r="T6" s="32">
        <f t="shared" si="3"/>
        <v>61.87</v>
      </c>
      <c r="U6" s="32">
        <f t="shared" si="3"/>
        <v>39</v>
      </c>
      <c r="V6" s="32">
        <f t="shared" si="3"/>
        <v>0.02</v>
      </c>
      <c r="W6" s="32">
        <f t="shared" si="3"/>
        <v>1950</v>
      </c>
      <c r="X6" s="33">
        <f>IF(X7="",NA(),X7)</f>
        <v>92.54</v>
      </c>
      <c r="Y6" s="33">
        <f t="shared" ref="Y6:AG6" si="4">IF(Y7="",NA(),Y7)</f>
        <v>92.97</v>
      </c>
      <c r="Z6" s="33">
        <f t="shared" si="4"/>
        <v>92.75</v>
      </c>
      <c r="AA6" s="33">
        <f t="shared" si="4"/>
        <v>91.99</v>
      </c>
      <c r="AB6" s="33">
        <f t="shared" si="4"/>
        <v>72.95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10657.96</v>
      </c>
      <c r="BF6" s="33">
        <f t="shared" ref="BF6:BN6" si="7">IF(BF7="",NA(),BF7)</f>
        <v>4337.6000000000004</v>
      </c>
      <c r="BG6" s="33">
        <f t="shared" si="7"/>
        <v>445.68</v>
      </c>
      <c r="BH6" s="33">
        <f t="shared" si="7"/>
        <v>1651.07</v>
      </c>
      <c r="BI6" s="33">
        <f t="shared" si="7"/>
        <v>4203.59</v>
      </c>
      <c r="BJ6" s="33">
        <f t="shared" si="7"/>
        <v>3517.27</v>
      </c>
      <c r="BK6" s="33">
        <f t="shared" si="7"/>
        <v>2988.96</v>
      </c>
      <c r="BL6" s="33">
        <f t="shared" si="7"/>
        <v>3055.24</v>
      </c>
      <c r="BM6" s="33">
        <f t="shared" si="7"/>
        <v>2574.4699999999998</v>
      </c>
      <c r="BN6" s="33">
        <f t="shared" si="7"/>
        <v>2784</v>
      </c>
      <c r="BO6" s="32" t="str">
        <f>IF(BO7="","",IF(BO7="-","【-】","【"&amp;SUBSTITUTE(TEXT(BO7,"#,##0.00"),"-","△")&amp;"】"))</f>
        <v>【2,665.67】</v>
      </c>
      <c r="BP6" s="33">
        <f>IF(BP7="",NA(),BP7)</f>
        <v>11.93</v>
      </c>
      <c r="BQ6" s="33">
        <f t="shared" ref="BQ6:BY6" si="8">IF(BQ7="",NA(),BQ7)</f>
        <v>8.4700000000000006</v>
      </c>
      <c r="BR6" s="33">
        <f t="shared" si="8"/>
        <v>11.34</v>
      </c>
      <c r="BS6" s="33">
        <f t="shared" si="8"/>
        <v>16.149999999999999</v>
      </c>
      <c r="BT6" s="33">
        <f t="shared" si="8"/>
        <v>9.5299999999999994</v>
      </c>
      <c r="BU6" s="33">
        <f t="shared" si="8"/>
        <v>23.57</v>
      </c>
      <c r="BV6" s="33">
        <f t="shared" si="8"/>
        <v>26.99</v>
      </c>
      <c r="BW6" s="33">
        <f t="shared" si="8"/>
        <v>29.25</v>
      </c>
      <c r="BX6" s="33">
        <f t="shared" si="8"/>
        <v>31.04</v>
      </c>
      <c r="BY6" s="33">
        <f t="shared" si="8"/>
        <v>29.21</v>
      </c>
      <c r="BZ6" s="32" t="str">
        <f>IF(BZ7="","",IF(BZ7="-","【-】","【"&amp;SUBSTITUTE(TEXT(BZ7,"#,##0.00"),"-","△")&amp;"】"))</f>
        <v>【30.50】</v>
      </c>
      <c r="CA6" s="33">
        <f>IF(CA7="",NA(),CA7)</f>
        <v>574.46</v>
      </c>
      <c r="CB6" s="33">
        <f t="shared" ref="CB6:CJ6" si="9">IF(CB7="",NA(),CB7)</f>
        <v>909.68</v>
      </c>
      <c r="CC6" s="33">
        <f t="shared" si="9"/>
        <v>898.11</v>
      </c>
      <c r="CD6" s="33">
        <f t="shared" si="9"/>
        <v>627.32000000000005</v>
      </c>
      <c r="CE6" s="33">
        <f t="shared" si="9"/>
        <v>785.63</v>
      </c>
      <c r="CF6" s="33">
        <f t="shared" si="9"/>
        <v>746.34</v>
      </c>
      <c r="CG6" s="33">
        <f t="shared" si="9"/>
        <v>663.6</v>
      </c>
      <c r="CH6" s="33">
        <f t="shared" si="9"/>
        <v>622.30999999999995</v>
      </c>
      <c r="CI6" s="33">
        <f t="shared" si="9"/>
        <v>589.39</v>
      </c>
      <c r="CJ6" s="33">
        <f t="shared" si="9"/>
        <v>620.01</v>
      </c>
      <c r="CK6" s="32" t="str">
        <f>IF(CK7="","",IF(CK7="-","【-】","【"&amp;SUBSTITUTE(TEXT(CK7,"#,##0.00"),"-","△")&amp;"】"))</f>
        <v>【601.39】</v>
      </c>
      <c r="CL6" s="33">
        <f>IF(CL7="",NA(),CL7)</f>
        <v>56.25</v>
      </c>
      <c r="CM6" s="33">
        <f t="shared" ref="CM6:CU6" si="10">IF(CM7="",NA(),CM7)</f>
        <v>56.25</v>
      </c>
      <c r="CN6" s="33">
        <f t="shared" si="10"/>
        <v>56.25</v>
      </c>
      <c r="CO6" s="33">
        <f t="shared" si="10"/>
        <v>56.25</v>
      </c>
      <c r="CP6" s="33">
        <f t="shared" si="10"/>
        <v>56.25</v>
      </c>
      <c r="CQ6" s="33">
        <f t="shared" si="10"/>
        <v>36.83</v>
      </c>
      <c r="CR6" s="33">
        <f t="shared" si="10"/>
        <v>38.97</v>
      </c>
      <c r="CS6" s="33">
        <f t="shared" si="10"/>
        <v>39.119999999999997</v>
      </c>
      <c r="CT6" s="33">
        <f t="shared" si="10"/>
        <v>41.24</v>
      </c>
      <c r="CU6" s="33">
        <f t="shared" si="10"/>
        <v>43.1</v>
      </c>
      <c r="CV6" s="32" t="str">
        <f>IF(CV7="","",IF(CV7="-","【-】","【"&amp;SUBSTITUTE(TEXT(CV7,"#,##0.00"),"-","△")&amp;"】"))</f>
        <v>【39.88】</v>
      </c>
      <c r="CW6" s="33">
        <f>IF(CW7="",NA(),CW7)</f>
        <v>52.5</v>
      </c>
      <c r="CX6" s="33">
        <f t="shared" ref="CX6:DF6" si="11">IF(CX7="",NA(),CX7)</f>
        <v>51.22</v>
      </c>
      <c r="CY6" s="33">
        <f t="shared" si="11"/>
        <v>47.5</v>
      </c>
      <c r="CZ6" s="33">
        <f t="shared" si="11"/>
        <v>48.72</v>
      </c>
      <c r="DA6" s="33">
        <f t="shared" si="11"/>
        <v>48.72</v>
      </c>
      <c r="DB6" s="33">
        <f t="shared" si="11"/>
        <v>85.97</v>
      </c>
      <c r="DC6" s="33">
        <f t="shared" si="11"/>
        <v>86.89</v>
      </c>
      <c r="DD6" s="33">
        <f t="shared" si="11"/>
        <v>87.79</v>
      </c>
      <c r="DE6" s="33">
        <f t="shared" si="11"/>
        <v>88.34</v>
      </c>
      <c r="DF6" s="33">
        <f t="shared" si="11"/>
        <v>88.02</v>
      </c>
      <c r="DG6" s="32" t="str">
        <f>IF(DG7="","",IF(DG7="-","【-】","【"&amp;SUBSTITUTE(TEXT(DG7,"#,##0.00"),"-","△")&amp;"】"))</f>
        <v>【88.11】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2">
        <f t="shared" si="14"/>
        <v>0</v>
      </c>
      <c r="EK6" s="32">
        <f t="shared" si="14"/>
        <v>0</v>
      </c>
      <c r="EL6" s="32">
        <f t="shared" si="14"/>
        <v>0</v>
      </c>
      <c r="EM6" s="32">
        <f t="shared" si="14"/>
        <v>0</v>
      </c>
      <c r="EN6" s="32" t="str">
        <f>IF(EN7="","",IF(EN7="-","【-】","【"&amp;SUBSTITUTE(TEXT(EN7,"#,##0.00"),"-","△")&amp;"】"))</f>
        <v>【0.01】</v>
      </c>
    </row>
    <row r="7" spans="1:144" s="34" customFormat="1">
      <c r="A7" s="26"/>
      <c r="B7" s="35">
        <v>2014</v>
      </c>
      <c r="C7" s="35">
        <v>282278</v>
      </c>
      <c r="D7" s="35">
        <v>47</v>
      </c>
      <c r="E7" s="35">
        <v>17</v>
      </c>
      <c r="F7" s="35">
        <v>9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0.1</v>
      </c>
      <c r="P7" s="36">
        <v>100</v>
      </c>
      <c r="Q7" s="36">
        <v>2698</v>
      </c>
      <c r="R7" s="36">
        <v>40744</v>
      </c>
      <c r="S7" s="36">
        <v>658.54</v>
      </c>
      <c r="T7" s="36">
        <v>61.87</v>
      </c>
      <c r="U7" s="36">
        <v>39</v>
      </c>
      <c r="V7" s="36">
        <v>0.02</v>
      </c>
      <c r="W7" s="36">
        <v>1950</v>
      </c>
      <c r="X7" s="36">
        <v>92.54</v>
      </c>
      <c r="Y7" s="36">
        <v>92.97</v>
      </c>
      <c r="Z7" s="36">
        <v>92.75</v>
      </c>
      <c r="AA7" s="36">
        <v>91.99</v>
      </c>
      <c r="AB7" s="36">
        <v>72.95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10657.96</v>
      </c>
      <c r="BF7" s="36">
        <v>4337.6000000000004</v>
      </c>
      <c r="BG7" s="36">
        <v>445.68</v>
      </c>
      <c r="BH7" s="36">
        <v>1651.07</v>
      </c>
      <c r="BI7" s="36">
        <v>4203.59</v>
      </c>
      <c r="BJ7" s="36">
        <v>3517.27</v>
      </c>
      <c r="BK7" s="36">
        <v>2988.96</v>
      </c>
      <c r="BL7" s="36">
        <v>3055.24</v>
      </c>
      <c r="BM7" s="36">
        <v>2574.4699999999998</v>
      </c>
      <c r="BN7" s="36">
        <v>2784</v>
      </c>
      <c r="BO7" s="36">
        <v>2665.67</v>
      </c>
      <c r="BP7" s="36">
        <v>11.93</v>
      </c>
      <c r="BQ7" s="36">
        <v>8.4700000000000006</v>
      </c>
      <c r="BR7" s="36">
        <v>11.34</v>
      </c>
      <c r="BS7" s="36">
        <v>16.149999999999999</v>
      </c>
      <c r="BT7" s="36">
        <v>9.5299999999999994</v>
      </c>
      <c r="BU7" s="36">
        <v>23.57</v>
      </c>
      <c r="BV7" s="36">
        <v>26.99</v>
      </c>
      <c r="BW7" s="36">
        <v>29.25</v>
      </c>
      <c r="BX7" s="36">
        <v>31.04</v>
      </c>
      <c r="BY7" s="36">
        <v>29.21</v>
      </c>
      <c r="BZ7" s="36">
        <v>30.5</v>
      </c>
      <c r="CA7" s="36">
        <v>574.46</v>
      </c>
      <c r="CB7" s="36">
        <v>909.68</v>
      </c>
      <c r="CC7" s="36">
        <v>898.11</v>
      </c>
      <c r="CD7" s="36">
        <v>627.32000000000005</v>
      </c>
      <c r="CE7" s="36">
        <v>785.63</v>
      </c>
      <c r="CF7" s="36">
        <v>746.34</v>
      </c>
      <c r="CG7" s="36">
        <v>663.6</v>
      </c>
      <c r="CH7" s="36">
        <v>622.30999999999995</v>
      </c>
      <c r="CI7" s="36">
        <v>589.39</v>
      </c>
      <c r="CJ7" s="36">
        <v>620.01</v>
      </c>
      <c r="CK7" s="36">
        <v>601.39</v>
      </c>
      <c r="CL7" s="36">
        <v>56.25</v>
      </c>
      <c r="CM7" s="36">
        <v>56.25</v>
      </c>
      <c r="CN7" s="36">
        <v>56.25</v>
      </c>
      <c r="CO7" s="36">
        <v>56.25</v>
      </c>
      <c r="CP7" s="36">
        <v>56.25</v>
      </c>
      <c r="CQ7" s="36">
        <v>36.83</v>
      </c>
      <c r="CR7" s="36">
        <v>38.97</v>
      </c>
      <c r="CS7" s="36">
        <v>39.119999999999997</v>
      </c>
      <c r="CT7" s="36">
        <v>41.24</v>
      </c>
      <c r="CU7" s="36">
        <v>43.1</v>
      </c>
      <c r="CV7" s="36">
        <v>39.880000000000003</v>
      </c>
      <c r="CW7" s="36">
        <v>52.5</v>
      </c>
      <c r="CX7" s="36">
        <v>51.22</v>
      </c>
      <c r="CY7" s="36">
        <v>47.5</v>
      </c>
      <c r="CZ7" s="36">
        <v>48.72</v>
      </c>
      <c r="DA7" s="36">
        <v>48.72</v>
      </c>
      <c r="DB7" s="36">
        <v>85.97</v>
      </c>
      <c r="DC7" s="36">
        <v>86.89</v>
      </c>
      <c r="DD7" s="36">
        <v>87.79</v>
      </c>
      <c r="DE7" s="36">
        <v>88.34</v>
      </c>
      <c r="DF7" s="36">
        <v>88.02</v>
      </c>
      <c r="DG7" s="36">
        <v>88.11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</v>
      </c>
      <c r="EK7" s="36">
        <v>0</v>
      </c>
      <c r="EL7" s="36">
        <v>0</v>
      </c>
      <c r="EM7" s="36">
        <v>0</v>
      </c>
      <c r="EN7" s="36">
        <v>0.01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中瀬　裕文</cp:lastModifiedBy>
  <dcterms:created xsi:type="dcterms:W3CDTF">2016-01-14T11:10:20Z</dcterms:created>
  <dcterms:modified xsi:type="dcterms:W3CDTF">2016-02-24T01:02:07Z</dcterms:modified>
  <cp:category/>
</cp:coreProperties>
</file>