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96.254.203\部署フォルダ\企画財政課\H24.05.15_共有データ\財政係\公営企業関係\H27 公営企業\160205 公営企業に係る「経営比較分析表」の分析等について（要受信確認）\160217　最終\【27宍粟市】「経営比較分析表」の分析等について（再）\"/>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R10" i="4" s="1"/>
  <c r="N6" i="5"/>
  <c r="J10" i="4" s="1"/>
  <c r="M6" i="5"/>
  <c r="B10" i="4" s="1"/>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AY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<sst xmlns="http://schemas.openxmlformats.org/spreadsheetml/2006/main" count="217" uniqueCount="107">
  <si>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</si>
  <si>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</si>
  <si>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</si>
  <si>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</si>
  <si>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</si>
  <si>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</si>
  <si>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</si>
  <si>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</si>
  <si>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</si>
  <si>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</si>
  <si>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</si>
  <si>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</si>
  <si>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</si>
  <si>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</si>
  <si>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</si>
  <si>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</si>
  <si>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</si>
  <si>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</si>
  <si>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</si>
  <si>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</si>
  <si>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</si>
  <si>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</si>
  <si>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</si>
  <si>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</si>
  <si>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</si>
  <si>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</si>
  <si>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</si>
  <si>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</si>
  <si>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</si>
  <si>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</si>
  <si>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</si>
  <si>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</si>
  <si>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</si>
  <si>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</si>
  <si>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</si>
  <si>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</si>
  <si>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</si>
  <si>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</si>
  <si>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</si>
  <si>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</si>
  <si>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</si>
  <si>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</si>
  <si>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</si>
  <si>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</si>
  <si>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</si>
  <si>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</si>
  <si>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</si>
  <si>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</si>
  <si>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</si>
  <si>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</si>
  <si>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</si>
  <si>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</si>
  <si>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</si>
  <si>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</si>
  <si>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</si>
  <si>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</si>
  <si>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</si>
  <si>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</si>
  <si>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</si>
  <si>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</si>
  <si>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</si>
  <si>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</si>
  <si>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</si>
  <si>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</si>
  <si>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</si>
  <si>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</si>
  <si>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</si>
  <si>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</si>
  <si>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</si>
  <si>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</si>
  <si>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</si>
  <si>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</si>
  <si>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</si>
  <si>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</si>
  <si>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</si>
  <si>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</si>
  <si>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</si>
  <si>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</si>
  <si>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</si>
  <si>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</si>
  <si>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</si>
  <si>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</si>
  <si>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</si>
  <si>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</si>
  <si>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</si>
  <si>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</si>
  <si>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</si>
  <si>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</si>
  <si>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</si>
  <si>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</si>
  <si>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</si>
  <si>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</si>
  <si>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</si>
  <si>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宍粟市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</si>
  <si>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</si>
  <si>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</si>
  <si>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</si>
  <si>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</si>
  <si>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</si>
  <si>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</si>
  <si>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</si>
  <si>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</si>
  <si>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</si>
  <si>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</si>
  <si>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平成26年度に簡易水道事業を統合したが、旧簡易水道区域は山間部を多く含むことから設備投資に多額の費用を要し、多くの企業債を財源として活用していた。
　平成26年度決算においては、統合に伴い減価償却費が大幅に増加したため、経常収支比率が悪化し、累積欠損金が発生した。
　また、多額の減価償却費は給水原価を上昇させ、結果的に料金回収率が100%を大きく下回っている。
</t>
    <rPh sb="1" eb="3">
      <t>ヘイセイ</t>
    </rPh>
    <rPh sb="5" eb="7">
      <t>ネンド</t>
    </rPh>
    <rPh sb="8" eb="10">
      <t>カンイ</t>
    </rPh>
    <rPh sb="10" eb="12">
      <t>スイドウ</t>
    </rPh>
    <rPh sb="12" eb="14">
      <t>ジギョウ</t>
    </rPh>
    <rPh sb="15" eb="17">
      <t>トウゴウ</t>
    </rPh>
    <rPh sb="21" eb="22">
      <t>キュウ</t>
    </rPh>
    <rPh sb="22" eb="24">
      <t>カンイ</t>
    </rPh>
    <rPh sb="24" eb="26">
      <t>スイドウ</t>
    </rPh>
    <rPh sb="26" eb="28">
      <t>クイキ</t>
    </rPh>
    <rPh sb="29" eb="32">
      <t>サンカンブ</t>
    </rPh>
    <rPh sb="33" eb="34">
      <t>オオ</t>
    </rPh>
    <rPh sb="35" eb="36">
      <t>フク</t>
    </rPh>
    <rPh sb="41" eb="43">
      <t>セツビ</t>
    </rPh>
    <rPh sb="43" eb="45">
      <t>トウシ</t>
    </rPh>
    <rPh sb="46" eb="48">
      <t>タガク</t>
    </rPh>
    <rPh sb="49" eb="51">
      <t>ヒヨウ</t>
    </rPh>
    <rPh sb="52" eb="53">
      <t>ヨウ</t>
    </rPh>
    <rPh sb="55" eb="56">
      <t>オオ</t>
    </rPh>
    <rPh sb="58" eb="60">
      <t>キギョウ</t>
    </rPh>
    <rPh sb="60" eb="61">
      <t>サイ</t>
    </rPh>
    <rPh sb="62" eb="64">
      <t>ザイゲン</t>
    </rPh>
    <rPh sb="67" eb="69">
      <t>カツヨウ</t>
    </rPh>
    <rPh sb="76" eb="78">
      <t>ヘイセイ</t>
    </rPh>
    <rPh sb="80" eb="82">
      <t>ネンド</t>
    </rPh>
    <rPh sb="82" eb="84">
      <t>ケッサン</t>
    </rPh>
    <rPh sb="90" eb="92">
      <t>トウゴウ</t>
    </rPh>
    <rPh sb="93" eb="94">
      <t>トモナ</t>
    </rPh>
    <rPh sb="95" eb="97">
      <t>ゲンカ</t>
    </rPh>
    <rPh sb="97" eb="99">
      <t>ショウキャク</t>
    </rPh>
    <rPh sb="99" eb="100">
      <t>ヒ</t>
    </rPh>
    <rPh sb="101" eb="103">
      <t>オオハバ</t>
    </rPh>
    <rPh sb="104" eb="106">
      <t>ゾウカ</t>
    </rPh>
    <rPh sb="111" eb="113">
      <t>ケイジョウ</t>
    </rPh>
    <rPh sb="113" eb="115">
      <t>シュウシ</t>
    </rPh>
    <rPh sb="115" eb="117">
      <t>ヒリツ</t>
    </rPh>
    <rPh sb="118" eb="120">
      <t>アッカ</t>
    </rPh>
    <rPh sb="122" eb="124">
      <t>ルイセキ</t>
    </rPh>
    <rPh sb="124" eb="127">
      <t>ケッソンキン</t>
    </rPh>
    <rPh sb="128" eb="130">
      <t>ハッセイ</t>
    </rPh>
    <rPh sb="138" eb="140">
      <t>タガク</t>
    </rPh>
    <rPh sb="141" eb="143">
      <t>ゲンカ</t>
    </rPh>
    <rPh sb="143" eb="145">
      <t>ショウキャク</t>
    </rPh>
    <rPh sb="145" eb="146">
      <t>ヒ</t>
    </rPh>
    <rPh sb="147" eb="149">
      <t>キュウスイ</t>
    </rPh>
    <rPh sb="149" eb="151">
      <t>ゲンカ</t>
    </rPh>
    <phoneticPr fontId="4"/>
  </si>
  <si>
    <t>　施設の老朽化はすすんでいるが、管路の経年化比率は低い。今後は経営が厳しくなっていくと見込まれることから、計画的・効率的に管路更新を行う必要がある。</t>
    <rPh sb="1" eb="3">
      <t>シセツ</t>
    </rPh>
    <rPh sb="4" eb="7">
      <t>ロウキュウカ</t>
    </rPh>
    <rPh sb="16" eb="18">
      <t>カンロ</t>
    </rPh>
    <rPh sb="19" eb="22">
      <t>ケイネンカ</t>
    </rPh>
    <rPh sb="22" eb="24">
      <t>ヒリツ</t>
    </rPh>
    <rPh sb="25" eb="26">
      <t>ヒク</t>
    </rPh>
    <rPh sb="28" eb="30">
      <t>コンゴ</t>
    </rPh>
    <rPh sb="31" eb="33">
      <t>ケイエイ</t>
    </rPh>
    <rPh sb="34" eb="35">
      <t>キビ</t>
    </rPh>
    <rPh sb="43" eb="45">
      <t>ミコ</t>
    </rPh>
    <rPh sb="53" eb="56">
      <t>ケイカクテキ</t>
    </rPh>
    <rPh sb="57" eb="60">
      <t>コウリツテキ</t>
    </rPh>
    <rPh sb="61" eb="63">
      <t>カンロ</t>
    </rPh>
    <rPh sb="63" eb="65">
      <t>コウシン</t>
    </rPh>
    <rPh sb="66" eb="67">
      <t>オコナ</t>
    </rPh>
    <rPh sb="68" eb="70">
      <t>ヒツヨウ</t>
    </rPh>
    <phoneticPr fontId="4"/>
  </si>
  <si>
    <t>　給水区域に山間部を多く含み、施設整備に多額の費用を要することで給水原価が非常に高くなっている。
　今後は普及率の増加も困難な中で、人口減少が続き、有収水量は減少傾向に転ずるものと見込まれることから、経常収支の黒字化を目指す必要がある。水道事業の安定的な運営に向けて、平成29年度を目標に経営戦略を策定し、施設の統廃合の検討などにより費用の低減化をすすめると共に、時期や近隣団体とのバランスも考慮しながら、適切な料金の検討などの施策を段階的に講じていく。</t>
    <rPh sb="1" eb="3">
      <t>キュウスイ</t>
    </rPh>
    <rPh sb="3" eb="5">
      <t>クイキ</t>
    </rPh>
    <rPh sb="6" eb="9">
      <t>サンカンブ</t>
    </rPh>
    <rPh sb="10" eb="11">
      <t>オオ</t>
    </rPh>
    <rPh sb="12" eb="13">
      <t>フク</t>
    </rPh>
    <rPh sb="15" eb="17">
      <t>シセツ</t>
    </rPh>
    <rPh sb="17" eb="19">
      <t>セイビ</t>
    </rPh>
    <rPh sb="20" eb="22">
      <t>タガク</t>
    </rPh>
    <rPh sb="23" eb="25">
      <t>ヒヨウ</t>
    </rPh>
    <rPh sb="26" eb="27">
      <t>ヨウ</t>
    </rPh>
    <rPh sb="32" eb="34">
      <t>キュウスイ</t>
    </rPh>
    <rPh sb="37" eb="39">
      <t>ヒジョウ</t>
    </rPh>
    <rPh sb="40" eb="41">
      <t>タカ</t>
    </rPh>
    <rPh sb="50" eb="52">
      <t>コンゴ</t>
    </rPh>
    <rPh sb="53" eb="55">
      <t>フキュウ</t>
    </rPh>
    <rPh sb="55" eb="56">
      <t>リツ</t>
    </rPh>
    <rPh sb="57" eb="59">
      <t>ゾウカ</t>
    </rPh>
    <rPh sb="60" eb="62">
      <t>コンナン</t>
    </rPh>
    <rPh sb="63" eb="64">
      <t>ナカ</t>
    </rPh>
    <rPh sb="71" eb="72">
      <t>ツヅ</t>
    </rPh>
    <rPh sb="79" eb="81">
      <t>ゲンショウ</t>
    </rPh>
    <rPh sb="81" eb="83">
      <t>ケイコウ</t>
    </rPh>
    <rPh sb="84" eb="85">
      <t>テン</t>
    </rPh>
    <rPh sb="90" eb="92">
      <t>ミコ</t>
    </rPh>
    <rPh sb="134" eb="136">
      <t>ヘイセイ</t>
    </rPh>
    <rPh sb="138" eb="140">
      <t>ネンド</t>
    </rPh>
    <rPh sb="141" eb="143">
      <t>モクヒョウ</t>
    </rPh>
    <rPh sb="144" eb="146">
      <t>ケイエイ</t>
    </rPh>
    <rPh sb="146" eb="148">
      <t>センリャク</t>
    </rPh>
    <rPh sb="149" eb="151">
      <t>サクテイ</t>
    </rPh>
    <rPh sb="182" eb="184">
      <t>ジキ</t>
    </rPh>
    <rPh sb="203" eb="205">
      <t>テキセツ</t>
    </rPh>
    <rPh sb="214" eb="216">
      <t>シサク</t>
    </rPh>
    <rPh sb="217" eb="220">
      <t>ダンカイテキ</t>
    </rPh>
    <rPh sb="221" eb="222">
      <t>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</si>
</sst>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0.06</c:v>
                </c:pt>
                <c:pt idx="1">
                  <c:v>0.13</c:v>
                </c:pt>
                <c:pt idx="2">
                  <c:v>0.43</c:v>
                </c:pt>
                <c:pt idx="3">
                  <c:v>0.06</c:v>
                </c:pt>
                <c:pt idx="4" formatCode="#,##0.00;&quot;△&quot;#,##0.00">
                  <c:v>0</c:v>
                </c:pt>
              </c:numCache>
            </c:numRef>
          </c:val>
        </c:ser>
        <c:dLbls>
          <c:showLegendKey val="0"/>
          <c:showVal val="0"/>
          <c:showCatName val="0"/>
          <c:showSerName val="0"/>
          <c:showPercent val="0"/>
          <c:showBubbleSize val="0"/>
        </c:dLbls>
        <c:gapWidth val="150"/>
        <c:axId val="272186688"/>
        <c:axId val="270016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c:v>
                </c:pt>
              </c:numCache>
            </c:numRef>
          </c:val>
          <c:smooth val="0"/>
        </c:ser>
        <c:dLbls>
          <c:showLegendKey val="0"/>
          <c:showVal val="0"/>
          <c:showCatName val="0"/>
          <c:showSerName val="0"/>
          <c:showPercent val="0"/>
          <c:showBubbleSize val="0"/>
        </c:dLbls>
        <c:marker val="1"/>
        <c:smooth val="0"/>
        <c:axId val="272186688"/>
        <c:axId val="270016888"/>
      </c:lineChart>
      <c:dateAx>
        <c:axId val="272186688"/>
        <c:scaling>
          <c:orientation val="minMax"/>
        </c:scaling>
        <c:delete val="1"/>
        <c:axPos val="b"/>
        <c:numFmt formatCode="ge" sourceLinked="1"/>
        <c:majorTickMark val="none"/>
        <c:minorTickMark val="none"/>
        <c:tickLblPos val="none"/>
        <c:crossAx val="270016888"/>
        <c:crosses val="autoZero"/>
        <c:auto val="1"/>
        <c:lblOffset val="100"/>
        <c:baseTimeUnit val="years"/>
      </c:dateAx>
      <c:valAx>
        <c:axId val="270016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18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60.37</c:v>
                </c:pt>
                <c:pt idx="1">
                  <c:v>56.31</c:v>
                </c:pt>
                <c:pt idx="2">
                  <c:v>55.94</c:v>
                </c:pt>
                <c:pt idx="3">
                  <c:v>55.23</c:v>
                </c:pt>
                <c:pt idx="4">
                  <c:v>62.79</c:v>
                </c:pt>
              </c:numCache>
            </c:numRef>
          </c:val>
        </c:ser>
        <c:dLbls>
          <c:showLegendKey val="0"/>
          <c:showVal val="0"/>
          <c:showCatName val="0"/>
          <c:showSerName val="0"/>
          <c:showPercent val="0"/>
          <c:showBubbleSize val="0"/>
        </c:dLbls>
        <c:gapWidth val="150"/>
        <c:axId val="315268216"/>
        <c:axId val="31526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58.58</c:v>
                </c:pt>
              </c:numCache>
            </c:numRef>
          </c:val>
          <c:smooth val="0"/>
        </c:ser>
        <c:dLbls>
          <c:showLegendKey val="0"/>
          <c:showVal val="0"/>
          <c:showCatName val="0"/>
          <c:showSerName val="0"/>
          <c:showPercent val="0"/>
          <c:showBubbleSize val="0"/>
        </c:dLbls>
        <c:marker val="1"/>
        <c:smooth val="0"/>
        <c:axId val="315268216"/>
        <c:axId val="315268608"/>
      </c:lineChart>
      <c:dateAx>
        <c:axId val="315268216"/>
        <c:scaling>
          <c:orientation val="minMax"/>
        </c:scaling>
        <c:delete val="1"/>
        <c:axPos val="b"/>
        <c:numFmt formatCode="ge" sourceLinked="1"/>
        <c:majorTickMark val="none"/>
        <c:minorTickMark val="none"/>
        <c:tickLblPos val="none"/>
        <c:crossAx val="315268608"/>
        <c:crosses val="autoZero"/>
        <c:auto val="1"/>
        <c:lblOffset val="100"/>
        <c:baseTimeUnit val="years"/>
      </c:dateAx>
      <c:valAx>
        <c:axId val="31526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268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81.599999999999994</c:v>
                </c:pt>
                <c:pt idx="1">
                  <c:v>87.05</c:v>
                </c:pt>
                <c:pt idx="2">
                  <c:v>88.14</c:v>
                </c:pt>
                <c:pt idx="3">
                  <c:v>88</c:v>
                </c:pt>
                <c:pt idx="4">
                  <c:v>85.19</c:v>
                </c:pt>
              </c:numCache>
            </c:numRef>
          </c:val>
        </c:ser>
        <c:dLbls>
          <c:showLegendKey val="0"/>
          <c:showVal val="0"/>
          <c:showCatName val="0"/>
          <c:showSerName val="0"/>
          <c:showPercent val="0"/>
          <c:showBubbleSize val="0"/>
        </c:dLbls>
        <c:gapWidth val="150"/>
        <c:axId val="315269784"/>
        <c:axId val="31527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85.23</c:v>
                </c:pt>
              </c:numCache>
            </c:numRef>
          </c:val>
          <c:smooth val="0"/>
        </c:ser>
        <c:dLbls>
          <c:showLegendKey val="0"/>
          <c:showVal val="0"/>
          <c:showCatName val="0"/>
          <c:showSerName val="0"/>
          <c:showPercent val="0"/>
          <c:showBubbleSize val="0"/>
        </c:dLbls>
        <c:marker val="1"/>
        <c:smooth val="0"/>
        <c:axId val="315269784"/>
        <c:axId val="315270176"/>
      </c:lineChart>
      <c:dateAx>
        <c:axId val="315269784"/>
        <c:scaling>
          <c:orientation val="minMax"/>
        </c:scaling>
        <c:delete val="1"/>
        <c:axPos val="b"/>
        <c:numFmt formatCode="ge" sourceLinked="1"/>
        <c:majorTickMark val="none"/>
        <c:minorTickMark val="none"/>
        <c:tickLblPos val="none"/>
        <c:crossAx val="315270176"/>
        <c:crosses val="autoZero"/>
        <c:auto val="1"/>
        <c:lblOffset val="100"/>
        <c:baseTimeUnit val="years"/>
      </c:dateAx>
      <c:valAx>
        <c:axId val="31527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269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114.27</c:v>
                </c:pt>
                <c:pt idx="1">
                  <c:v>105.08</c:v>
                </c:pt>
                <c:pt idx="2">
                  <c:v>90.4</c:v>
                </c:pt>
                <c:pt idx="3">
                  <c:v>100.11</c:v>
                </c:pt>
                <c:pt idx="4">
                  <c:v>87.4</c:v>
                </c:pt>
              </c:numCache>
            </c:numRef>
          </c:val>
        </c:ser>
        <c:dLbls>
          <c:showLegendKey val="0"/>
          <c:showVal val="0"/>
          <c:showCatName val="0"/>
          <c:showSerName val="0"/>
          <c:showPercent val="0"/>
          <c:showBubbleSize val="0"/>
        </c:dLbls>
        <c:gapWidth val="150"/>
        <c:axId val="274911192"/>
        <c:axId val="27491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109.04</c:v>
                </c:pt>
              </c:numCache>
            </c:numRef>
          </c:val>
          <c:smooth val="0"/>
        </c:ser>
        <c:dLbls>
          <c:showLegendKey val="0"/>
          <c:showVal val="0"/>
          <c:showCatName val="0"/>
          <c:showSerName val="0"/>
          <c:showPercent val="0"/>
          <c:showBubbleSize val="0"/>
        </c:dLbls>
        <c:marker val="1"/>
        <c:smooth val="0"/>
        <c:axId val="274911192"/>
        <c:axId val="274911584"/>
      </c:lineChart>
      <c:dateAx>
        <c:axId val="274911192"/>
        <c:scaling>
          <c:orientation val="minMax"/>
        </c:scaling>
        <c:delete val="1"/>
        <c:axPos val="b"/>
        <c:numFmt formatCode="ge" sourceLinked="1"/>
        <c:majorTickMark val="none"/>
        <c:minorTickMark val="none"/>
        <c:tickLblPos val="none"/>
        <c:crossAx val="274911584"/>
        <c:crosses val="autoZero"/>
        <c:auto val="1"/>
        <c:lblOffset val="100"/>
        <c:baseTimeUnit val="years"/>
      </c:dateAx>
      <c:valAx>
        <c:axId val="274911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491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29.55</c:v>
                </c:pt>
                <c:pt idx="1">
                  <c:v>31.28</c:v>
                </c:pt>
                <c:pt idx="2">
                  <c:v>30.23</c:v>
                </c:pt>
                <c:pt idx="3">
                  <c:v>31.61</c:v>
                </c:pt>
                <c:pt idx="4">
                  <c:v>43.63</c:v>
                </c:pt>
              </c:numCache>
            </c:numRef>
          </c:val>
        </c:ser>
        <c:dLbls>
          <c:showLegendKey val="0"/>
          <c:showVal val="0"/>
          <c:showCatName val="0"/>
          <c:showSerName val="0"/>
          <c:showPercent val="0"/>
          <c:showBubbleSize val="0"/>
        </c:dLbls>
        <c:gapWidth val="150"/>
        <c:axId val="274912760"/>
        <c:axId val="27491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44.31</c:v>
                </c:pt>
              </c:numCache>
            </c:numRef>
          </c:val>
          <c:smooth val="0"/>
        </c:ser>
        <c:dLbls>
          <c:showLegendKey val="0"/>
          <c:showVal val="0"/>
          <c:showCatName val="0"/>
          <c:showSerName val="0"/>
          <c:showPercent val="0"/>
          <c:showBubbleSize val="0"/>
        </c:dLbls>
        <c:marker val="1"/>
        <c:smooth val="0"/>
        <c:axId val="274912760"/>
        <c:axId val="274913152"/>
      </c:lineChart>
      <c:dateAx>
        <c:axId val="274912760"/>
        <c:scaling>
          <c:orientation val="minMax"/>
        </c:scaling>
        <c:delete val="1"/>
        <c:axPos val="b"/>
        <c:numFmt formatCode="ge" sourceLinked="1"/>
        <c:majorTickMark val="none"/>
        <c:minorTickMark val="none"/>
        <c:tickLblPos val="none"/>
        <c:crossAx val="274913152"/>
        <c:crosses val="autoZero"/>
        <c:auto val="1"/>
        <c:lblOffset val="100"/>
        <c:baseTimeUnit val="years"/>
      </c:dateAx>
      <c:valAx>
        <c:axId val="27491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91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0.15</c:v>
                </c:pt>
                <c:pt idx="1">
                  <c:v>0.15</c:v>
                </c:pt>
                <c:pt idx="2">
                  <c:v>0.17</c:v>
                </c:pt>
                <c:pt idx="3">
                  <c:v>0.2</c:v>
                </c:pt>
                <c:pt idx="4">
                  <c:v>0.08</c:v>
                </c:pt>
              </c:numCache>
            </c:numRef>
          </c:val>
        </c:ser>
        <c:dLbls>
          <c:showLegendKey val="0"/>
          <c:showVal val="0"/>
          <c:showCatName val="0"/>
          <c:showSerName val="0"/>
          <c:showPercent val="0"/>
          <c:showBubbleSize val="0"/>
        </c:dLbls>
        <c:gapWidth val="150"/>
        <c:axId val="274914328"/>
        <c:axId val="27491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10.09</c:v>
                </c:pt>
              </c:numCache>
            </c:numRef>
          </c:val>
          <c:smooth val="0"/>
        </c:ser>
        <c:dLbls>
          <c:showLegendKey val="0"/>
          <c:showVal val="0"/>
          <c:showCatName val="0"/>
          <c:showSerName val="0"/>
          <c:showPercent val="0"/>
          <c:showBubbleSize val="0"/>
        </c:dLbls>
        <c:marker val="1"/>
        <c:smooth val="0"/>
        <c:axId val="274914328"/>
        <c:axId val="274914720"/>
      </c:lineChart>
      <c:dateAx>
        <c:axId val="274914328"/>
        <c:scaling>
          <c:orientation val="minMax"/>
        </c:scaling>
        <c:delete val="1"/>
        <c:axPos val="b"/>
        <c:numFmt formatCode="ge" sourceLinked="1"/>
        <c:majorTickMark val="none"/>
        <c:minorTickMark val="none"/>
        <c:tickLblPos val="none"/>
        <c:crossAx val="274914720"/>
        <c:crosses val="autoZero"/>
        <c:auto val="1"/>
        <c:lblOffset val="100"/>
        <c:baseTimeUnit val="years"/>
      </c:dateAx>
      <c:valAx>
        <c:axId val="27491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91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formatCode="#,##0.00;&quot;△&quot;#,##0.00;&quot;-&quot;">
                  <c:v>3.84</c:v>
                </c:pt>
                <c:pt idx="3" formatCode="#,##0.00;&quot;△&quot;#,##0.00;&quot;-&quot;">
                  <c:v>3.75</c:v>
                </c:pt>
                <c:pt idx="4" formatCode="#,##0.00;&quot;△&quot;#,##0.00;&quot;-&quot;">
                  <c:v>27.3</c:v>
                </c:pt>
              </c:numCache>
            </c:numRef>
          </c:val>
        </c:ser>
        <c:dLbls>
          <c:showLegendKey val="0"/>
          <c:showVal val="0"/>
          <c:showCatName val="0"/>
          <c:showSerName val="0"/>
          <c:showPercent val="0"/>
          <c:showBubbleSize val="0"/>
        </c:dLbls>
        <c:gapWidth val="150"/>
        <c:axId val="275092264"/>
        <c:axId val="27509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3.77</c:v>
                </c:pt>
              </c:numCache>
            </c:numRef>
          </c:val>
          <c:smooth val="0"/>
        </c:ser>
        <c:dLbls>
          <c:showLegendKey val="0"/>
          <c:showVal val="0"/>
          <c:showCatName val="0"/>
          <c:showSerName val="0"/>
          <c:showPercent val="0"/>
          <c:showBubbleSize val="0"/>
        </c:dLbls>
        <c:marker val="1"/>
        <c:smooth val="0"/>
        <c:axId val="275092264"/>
        <c:axId val="275092656"/>
      </c:lineChart>
      <c:dateAx>
        <c:axId val="275092264"/>
        <c:scaling>
          <c:orientation val="minMax"/>
        </c:scaling>
        <c:delete val="1"/>
        <c:axPos val="b"/>
        <c:numFmt formatCode="ge" sourceLinked="1"/>
        <c:majorTickMark val="none"/>
        <c:minorTickMark val="none"/>
        <c:tickLblPos val="none"/>
        <c:crossAx val="275092656"/>
        <c:crosses val="autoZero"/>
        <c:auto val="1"/>
        <c:lblOffset val="100"/>
        <c:baseTimeUnit val="years"/>
      </c:dateAx>
      <c:valAx>
        <c:axId val="275092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5092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629.4</c:v>
                </c:pt>
                <c:pt idx="1">
                  <c:v>2684.89</c:v>
                </c:pt>
                <c:pt idx="2">
                  <c:v>1337.93</c:v>
                </c:pt>
                <c:pt idx="3">
                  <c:v>1524.34</c:v>
                </c:pt>
                <c:pt idx="4">
                  <c:v>125.04</c:v>
                </c:pt>
              </c:numCache>
            </c:numRef>
          </c:val>
        </c:ser>
        <c:dLbls>
          <c:showLegendKey val="0"/>
          <c:showVal val="0"/>
          <c:showCatName val="0"/>
          <c:showSerName val="0"/>
          <c:showPercent val="0"/>
          <c:showBubbleSize val="0"/>
        </c:dLbls>
        <c:gapWidth val="150"/>
        <c:axId val="275093832"/>
        <c:axId val="27509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382.09</c:v>
                </c:pt>
              </c:numCache>
            </c:numRef>
          </c:val>
          <c:smooth val="0"/>
        </c:ser>
        <c:dLbls>
          <c:showLegendKey val="0"/>
          <c:showVal val="0"/>
          <c:showCatName val="0"/>
          <c:showSerName val="0"/>
          <c:showPercent val="0"/>
          <c:showBubbleSize val="0"/>
        </c:dLbls>
        <c:marker val="1"/>
        <c:smooth val="0"/>
        <c:axId val="275093832"/>
        <c:axId val="275094224"/>
      </c:lineChart>
      <c:dateAx>
        <c:axId val="275093832"/>
        <c:scaling>
          <c:orientation val="minMax"/>
        </c:scaling>
        <c:delete val="1"/>
        <c:axPos val="b"/>
        <c:numFmt formatCode="ge" sourceLinked="1"/>
        <c:majorTickMark val="none"/>
        <c:minorTickMark val="none"/>
        <c:tickLblPos val="none"/>
        <c:crossAx val="275094224"/>
        <c:crosses val="autoZero"/>
        <c:auto val="1"/>
        <c:lblOffset val="100"/>
        <c:baseTimeUnit val="years"/>
      </c:dateAx>
      <c:valAx>
        <c:axId val="275094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509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935.64</c:v>
                </c:pt>
                <c:pt idx="1">
                  <c:v>907.45</c:v>
                </c:pt>
                <c:pt idx="2">
                  <c:v>869.76</c:v>
                </c:pt>
                <c:pt idx="3">
                  <c:v>832.4</c:v>
                </c:pt>
                <c:pt idx="4">
                  <c:v>1303.4100000000001</c:v>
                </c:pt>
              </c:numCache>
            </c:numRef>
          </c:val>
        </c:ser>
        <c:dLbls>
          <c:showLegendKey val="0"/>
          <c:showVal val="0"/>
          <c:showCatName val="0"/>
          <c:showSerName val="0"/>
          <c:showPercent val="0"/>
          <c:showBubbleSize val="0"/>
        </c:dLbls>
        <c:gapWidth val="150"/>
        <c:axId val="276127584"/>
        <c:axId val="276127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385.06</c:v>
                </c:pt>
              </c:numCache>
            </c:numRef>
          </c:val>
          <c:smooth val="0"/>
        </c:ser>
        <c:dLbls>
          <c:showLegendKey val="0"/>
          <c:showVal val="0"/>
          <c:showCatName val="0"/>
          <c:showSerName val="0"/>
          <c:showPercent val="0"/>
          <c:showBubbleSize val="0"/>
        </c:dLbls>
        <c:marker val="1"/>
        <c:smooth val="0"/>
        <c:axId val="276127584"/>
        <c:axId val="276127976"/>
      </c:lineChart>
      <c:dateAx>
        <c:axId val="276127584"/>
        <c:scaling>
          <c:orientation val="minMax"/>
        </c:scaling>
        <c:delete val="1"/>
        <c:axPos val="b"/>
        <c:numFmt formatCode="ge" sourceLinked="1"/>
        <c:majorTickMark val="none"/>
        <c:minorTickMark val="none"/>
        <c:tickLblPos val="none"/>
        <c:crossAx val="276127976"/>
        <c:crosses val="autoZero"/>
        <c:auto val="1"/>
        <c:lblOffset val="100"/>
        <c:baseTimeUnit val="years"/>
      </c:dateAx>
      <c:valAx>
        <c:axId val="276127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612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96.72</c:v>
                </c:pt>
                <c:pt idx="1">
                  <c:v>95.6</c:v>
                </c:pt>
                <c:pt idx="2">
                  <c:v>82.4</c:v>
                </c:pt>
                <c:pt idx="3">
                  <c:v>90.41</c:v>
                </c:pt>
                <c:pt idx="4">
                  <c:v>58.65</c:v>
                </c:pt>
              </c:numCache>
            </c:numRef>
          </c:val>
        </c:ser>
        <c:dLbls>
          <c:showLegendKey val="0"/>
          <c:showVal val="0"/>
          <c:showCatName val="0"/>
          <c:showSerName val="0"/>
          <c:showPercent val="0"/>
          <c:showBubbleSize val="0"/>
        </c:dLbls>
        <c:gapWidth val="150"/>
        <c:axId val="276129152"/>
        <c:axId val="276129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99.07</c:v>
                </c:pt>
              </c:numCache>
            </c:numRef>
          </c:val>
          <c:smooth val="0"/>
        </c:ser>
        <c:dLbls>
          <c:showLegendKey val="0"/>
          <c:showVal val="0"/>
          <c:showCatName val="0"/>
          <c:showSerName val="0"/>
          <c:showPercent val="0"/>
          <c:showBubbleSize val="0"/>
        </c:dLbls>
        <c:marker val="1"/>
        <c:smooth val="0"/>
        <c:axId val="276129152"/>
        <c:axId val="276129544"/>
      </c:lineChart>
      <c:dateAx>
        <c:axId val="276129152"/>
        <c:scaling>
          <c:orientation val="minMax"/>
        </c:scaling>
        <c:delete val="1"/>
        <c:axPos val="b"/>
        <c:numFmt formatCode="ge" sourceLinked="1"/>
        <c:majorTickMark val="none"/>
        <c:minorTickMark val="none"/>
        <c:tickLblPos val="none"/>
        <c:crossAx val="276129544"/>
        <c:crosses val="autoZero"/>
        <c:auto val="1"/>
        <c:lblOffset val="100"/>
        <c:baseTimeUnit val="years"/>
      </c:dateAx>
      <c:valAx>
        <c:axId val="27612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12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245.41</c:v>
                </c:pt>
                <c:pt idx="1">
                  <c:v>247.26</c:v>
                </c:pt>
                <c:pt idx="2">
                  <c:v>286.5</c:v>
                </c:pt>
                <c:pt idx="3">
                  <c:v>262.39999999999998</c:v>
                </c:pt>
                <c:pt idx="4">
                  <c:v>348.34</c:v>
                </c:pt>
              </c:numCache>
            </c:numRef>
          </c:val>
        </c:ser>
        <c:dLbls>
          <c:showLegendKey val="0"/>
          <c:showVal val="0"/>
          <c:showCatName val="0"/>
          <c:showSerName val="0"/>
          <c:showPercent val="0"/>
          <c:showBubbleSize val="0"/>
        </c:dLbls>
        <c:gapWidth val="150"/>
        <c:axId val="276130720"/>
        <c:axId val="276131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173.03</c:v>
                </c:pt>
              </c:numCache>
            </c:numRef>
          </c:val>
          <c:smooth val="0"/>
        </c:ser>
        <c:dLbls>
          <c:showLegendKey val="0"/>
          <c:showVal val="0"/>
          <c:showCatName val="0"/>
          <c:showSerName val="0"/>
          <c:showPercent val="0"/>
          <c:showBubbleSize val="0"/>
        </c:dLbls>
        <c:marker val="1"/>
        <c:smooth val="0"/>
        <c:axId val="276130720"/>
        <c:axId val="276131112"/>
      </c:lineChart>
      <c:dateAx>
        <c:axId val="276130720"/>
        <c:scaling>
          <c:orientation val="minMax"/>
        </c:scaling>
        <c:delete val="1"/>
        <c:axPos val="b"/>
        <c:numFmt formatCode="ge" sourceLinked="1"/>
        <c:majorTickMark val="none"/>
        <c:minorTickMark val="none"/>
        <c:tickLblPos val="none"/>
        <c:crossAx val="276131112"/>
        <c:crosses val="autoZero"/>
        <c:auto val="1"/>
        <c:lblOffset val="100"/>
        <c:baseTimeUnit val="years"/>
      </c:dateAx>
      <c:valAx>
        <c:axId val="27613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13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0" zoomScaleNormal="8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宍粟市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40744</v>
      </c>
      <c r="AJ8" s="75"/>
      <c r="AK8" s="75"/>
      <c r="AL8" s="75"/>
      <c r="AM8" s="75"/>
      <c r="AN8" s="75"/>
      <c r="AO8" s="75"/>
      <c r="AP8" s="76"/>
      <c r="AQ8" s="57">
        <f>データ!R6</f>
        <v>658.54</v>
      </c>
      <c r="AR8" s="57"/>
      <c r="AS8" s="57"/>
      <c r="AT8" s="57"/>
      <c r="AU8" s="57"/>
      <c r="AV8" s="57"/>
      <c r="AW8" s="57"/>
      <c r="AX8" s="57"/>
      <c r="AY8" s="57">
        <f>データ!S6</f>
        <v>61.87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50.56</v>
      </c>
      <c r="K10" s="57"/>
      <c r="L10" s="57"/>
      <c r="M10" s="57"/>
      <c r="N10" s="57"/>
      <c r="O10" s="57"/>
      <c r="P10" s="57"/>
      <c r="Q10" s="57"/>
      <c r="R10" s="57">
        <f>データ!O6</f>
        <v>98.11</v>
      </c>
      <c r="S10" s="57"/>
      <c r="T10" s="57"/>
      <c r="U10" s="57"/>
      <c r="V10" s="57"/>
      <c r="W10" s="57"/>
      <c r="X10" s="57"/>
      <c r="Y10" s="57"/>
      <c r="Z10" s="65">
        <f>データ!P6</f>
        <v>3454</v>
      </c>
      <c r="AA10" s="65"/>
      <c r="AB10" s="65"/>
      <c r="AC10" s="65"/>
      <c r="AD10" s="65"/>
      <c r="AE10" s="65"/>
      <c r="AF10" s="65"/>
      <c r="AG10" s="65"/>
      <c r="AH10" s="2"/>
      <c r="AI10" s="65">
        <f>データ!T6</f>
        <v>39710</v>
      </c>
      <c r="AJ10" s="65"/>
      <c r="AK10" s="65"/>
      <c r="AL10" s="65"/>
      <c r="AM10" s="65"/>
      <c r="AN10" s="65"/>
      <c r="AO10" s="65"/>
      <c r="AP10" s="65"/>
      <c r="AQ10" s="57">
        <f>データ!U6</f>
        <v>94.74</v>
      </c>
      <c r="AR10" s="57"/>
      <c r="AS10" s="57"/>
      <c r="AT10" s="57"/>
      <c r="AU10" s="57"/>
      <c r="AV10" s="57"/>
      <c r="AW10" s="57"/>
      <c r="AX10" s="57"/>
      <c r="AY10" s="57">
        <f>データ!V6</f>
        <v>419.15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282278</v>
      </c>
      <c r="D6" s="31">
        <f t="shared" si="3"/>
        <v>46</v>
      </c>
      <c r="E6" s="31">
        <f t="shared" si="3"/>
        <v>1</v>
      </c>
      <c r="F6" s="31">
        <f t="shared" si="3"/>
        <v>0</v>
      </c>
      <c r="G6" s="31">
        <f t="shared" si="3"/>
        <v>1</v>
      </c>
      <c r="H6" s="31" t="str">
        <f t="shared" si="3"/>
        <v>兵庫県　宍粟市</v>
      </c>
      <c r="I6" s="31" t="str">
        <f t="shared" si="3"/>
        <v>法適用</v>
      </c>
      <c r="J6" s="31" t="str">
        <f t="shared" si="3"/>
        <v>水道事業</v>
      </c>
      <c r="K6" s="31" t="str">
        <f t="shared" si="3"/>
        <v>末端給水事業</v>
      </c>
      <c r="L6" s="31" t="str">
        <f t="shared" si="3"/>
        <v>A5</v>
      </c>
      <c r="M6" s="32" t="str">
        <f t="shared" si="3"/>
        <v>-</v>
      </c>
      <c r="N6" s="32">
        <f t="shared" si="3"/>
        <v>50.56</v>
      </c>
      <c r="O6" s="32">
        <f t="shared" si="3"/>
        <v>98.11</v>
      </c>
      <c r="P6" s="32">
        <f t="shared" si="3"/>
        <v>3454</v>
      </c>
      <c r="Q6" s="32">
        <f t="shared" si="3"/>
        <v>40744</v>
      </c>
      <c r="R6" s="32">
        <f t="shared" si="3"/>
        <v>658.54</v>
      </c>
      <c r="S6" s="32">
        <f t="shared" si="3"/>
        <v>61.87</v>
      </c>
      <c r="T6" s="32">
        <f t="shared" si="3"/>
        <v>39710</v>
      </c>
      <c r="U6" s="32">
        <f t="shared" si="3"/>
        <v>94.74</v>
      </c>
      <c r="V6" s="32">
        <f t="shared" si="3"/>
        <v>419.15</v>
      </c>
      <c r="W6" s="33">
        <f>IF(W7="",NA(),W7)</f>
        <v>114.27</v>
      </c>
      <c r="X6" s="33">
        <f t="shared" ref="X6:AF6" si="4">IF(X7="",NA(),X7)</f>
        <v>105.08</v>
      </c>
      <c r="Y6" s="33">
        <f t="shared" si="4"/>
        <v>90.4</v>
      </c>
      <c r="Z6" s="33">
        <f t="shared" si="4"/>
        <v>100.11</v>
      </c>
      <c r="AA6" s="33">
        <f t="shared" si="4"/>
        <v>87.4</v>
      </c>
      <c r="AB6" s="33">
        <f t="shared" si="4"/>
        <v>108.96</v>
      </c>
      <c r="AC6" s="33">
        <f t="shared" si="4"/>
        <v>107.37</v>
      </c>
      <c r="AD6" s="33">
        <f t="shared" si="4"/>
        <v>107.57</v>
      </c>
      <c r="AE6" s="33">
        <f t="shared" si="4"/>
        <v>106.55</v>
      </c>
      <c r="AF6" s="33">
        <f t="shared" si="4"/>
        <v>109.04</v>
      </c>
      <c r="AG6" s="32" t="str">
        <f>IF(AG7="","",IF(AG7="-","【-】","【"&amp;SUBSTITUTE(TEXT(AG7,"#,##0.00"),"-","△")&amp;"】"))</f>
        <v>【113.03】</v>
      </c>
      <c r="AH6" s="32">
        <f>IF(AH7="",NA(),AH7)</f>
        <v>0</v>
      </c>
      <c r="AI6" s="32">
        <f t="shared" ref="AI6:AQ6" si="5">IF(AI7="",NA(),AI7)</f>
        <v>0</v>
      </c>
      <c r="AJ6" s="33">
        <f t="shared" si="5"/>
        <v>3.84</v>
      </c>
      <c r="AK6" s="33">
        <f t="shared" si="5"/>
        <v>3.75</v>
      </c>
      <c r="AL6" s="33">
        <f t="shared" si="5"/>
        <v>27.3</v>
      </c>
      <c r="AM6" s="33">
        <f t="shared" si="5"/>
        <v>7.45</v>
      </c>
      <c r="AN6" s="33">
        <f t="shared" si="5"/>
        <v>8.5</v>
      </c>
      <c r="AO6" s="33">
        <f t="shared" si="5"/>
        <v>9.34</v>
      </c>
      <c r="AP6" s="33">
        <f t="shared" si="5"/>
        <v>9.56</v>
      </c>
      <c r="AQ6" s="33">
        <f t="shared" si="5"/>
        <v>3.77</v>
      </c>
      <c r="AR6" s="32" t="str">
        <f>IF(AR7="","",IF(AR7="-","【-】","【"&amp;SUBSTITUTE(TEXT(AR7,"#,##0.00"),"-","△")&amp;"】"))</f>
        <v>【0.81】</v>
      </c>
      <c r="AS6" s="33">
        <f>IF(AS7="",NA(),AS7)</f>
        <v>629.4</v>
      </c>
      <c r="AT6" s="33">
        <f t="shared" ref="AT6:BB6" si="6">IF(AT7="",NA(),AT7)</f>
        <v>2684.89</v>
      </c>
      <c r="AU6" s="33">
        <f t="shared" si="6"/>
        <v>1337.93</v>
      </c>
      <c r="AV6" s="33">
        <f t="shared" si="6"/>
        <v>1524.34</v>
      </c>
      <c r="AW6" s="33">
        <f t="shared" si="6"/>
        <v>125.04</v>
      </c>
      <c r="AX6" s="33">
        <f t="shared" si="6"/>
        <v>969.16</v>
      </c>
      <c r="AY6" s="33">
        <f t="shared" si="6"/>
        <v>995.5</v>
      </c>
      <c r="AZ6" s="33">
        <f t="shared" si="6"/>
        <v>915.5</v>
      </c>
      <c r="BA6" s="33">
        <f t="shared" si="6"/>
        <v>963.24</v>
      </c>
      <c r="BB6" s="33">
        <f t="shared" si="6"/>
        <v>382.09</v>
      </c>
      <c r="BC6" s="32" t="str">
        <f>IF(BC7="","",IF(BC7="-","【-】","【"&amp;SUBSTITUTE(TEXT(BC7,"#,##0.00"),"-","△")&amp;"】"))</f>
        <v>【264.16】</v>
      </c>
      <c r="BD6" s="33">
        <f>IF(BD7="",NA(),BD7)</f>
        <v>935.64</v>
      </c>
      <c r="BE6" s="33">
        <f t="shared" ref="BE6:BM6" si="7">IF(BE7="",NA(),BE7)</f>
        <v>907.45</v>
      </c>
      <c r="BF6" s="33">
        <f t="shared" si="7"/>
        <v>869.76</v>
      </c>
      <c r="BG6" s="33">
        <f t="shared" si="7"/>
        <v>832.4</v>
      </c>
      <c r="BH6" s="33">
        <f t="shared" si="7"/>
        <v>1303.4100000000001</v>
      </c>
      <c r="BI6" s="33">
        <f t="shared" si="7"/>
        <v>421.66</v>
      </c>
      <c r="BJ6" s="33">
        <f t="shared" si="7"/>
        <v>414.59</v>
      </c>
      <c r="BK6" s="33">
        <f t="shared" si="7"/>
        <v>404.78</v>
      </c>
      <c r="BL6" s="33">
        <f t="shared" si="7"/>
        <v>400.38</v>
      </c>
      <c r="BM6" s="33">
        <f t="shared" si="7"/>
        <v>385.06</v>
      </c>
      <c r="BN6" s="32" t="str">
        <f>IF(BN7="","",IF(BN7="-","【-】","【"&amp;SUBSTITUTE(TEXT(BN7,"#,##0.00"),"-","△")&amp;"】"))</f>
        <v>【283.72】</v>
      </c>
      <c r="BO6" s="33">
        <f>IF(BO7="",NA(),BO7)</f>
        <v>96.72</v>
      </c>
      <c r="BP6" s="33">
        <f t="shared" ref="BP6:BX6" si="8">IF(BP7="",NA(),BP7)</f>
        <v>95.6</v>
      </c>
      <c r="BQ6" s="33">
        <f t="shared" si="8"/>
        <v>82.4</v>
      </c>
      <c r="BR6" s="33">
        <f t="shared" si="8"/>
        <v>90.41</v>
      </c>
      <c r="BS6" s="33">
        <f t="shared" si="8"/>
        <v>58.65</v>
      </c>
      <c r="BT6" s="33">
        <f t="shared" si="8"/>
        <v>99.51</v>
      </c>
      <c r="BU6" s="33">
        <f t="shared" si="8"/>
        <v>97.71</v>
      </c>
      <c r="BV6" s="33">
        <f t="shared" si="8"/>
        <v>98.07</v>
      </c>
      <c r="BW6" s="33">
        <f t="shared" si="8"/>
        <v>96.56</v>
      </c>
      <c r="BX6" s="33">
        <f t="shared" si="8"/>
        <v>99.07</v>
      </c>
      <c r="BY6" s="32" t="str">
        <f>IF(BY7="","",IF(BY7="-","【-】","【"&amp;SUBSTITUTE(TEXT(BY7,"#,##0.00"),"-","△")&amp;"】"))</f>
        <v>【104.60】</v>
      </c>
      <c r="BZ6" s="33">
        <f>IF(BZ7="",NA(),BZ7)</f>
        <v>245.41</v>
      </c>
      <c r="CA6" s="33">
        <f t="shared" ref="CA6:CI6" si="9">IF(CA7="",NA(),CA7)</f>
        <v>247.26</v>
      </c>
      <c r="CB6" s="33">
        <f t="shared" si="9"/>
        <v>286.5</v>
      </c>
      <c r="CC6" s="33">
        <f t="shared" si="9"/>
        <v>262.39999999999998</v>
      </c>
      <c r="CD6" s="33">
        <f t="shared" si="9"/>
        <v>348.34</v>
      </c>
      <c r="CE6" s="33">
        <f t="shared" si="9"/>
        <v>171.34</v>
      </c>
      <c r="CF6" s="33">
        <f t="shared" si="9"/>
        <v>173.56</v>
      </c>
      <c r="CG6" s="33">
        <f t="shared" si="9"/>
        <v>172.26</v>
      </c>
      <c r="CH6" s="33">
        <f t="shared" si="9"/>
        <v>177.14</v>
      </c>
      <c r="CI6" s="33">
        <f t="shared" si="9"/>
        <v>173.03</v>
      </c>
      <c r="CJ6" s="32" t="str">
        <f>IF(CJ7="","",IF(CJ7="-","【-】","【"&amp;SUBSTITUTE(TEXT(CJ7,"#,##0.00"),"-","△")&amp;"】"))</f>
        <v>【164.21】</v>
      </c>
      <c r="CK6" s="33">
        <f>IF(CK7="",NA(),CK7)</f>
        <v>60.37</v>
      </c>
      <c r="CL6" s="33">
        <f t="shared" ref="CL6:CT6" si="10">IF(CL7="",NA(),CL7)</f>
        <v>56.31</v>
      </c>
      <c r="CM6" s="33">
        <f t="shared" si="10"/>
        <v>55.94</v>
      </c>
      <c r="CN6" s="33">
        <f t="shared" si="10"/>
        <v>55.23</v>
      </c>
      <c r="CO6" s="33">
        <f t="shared" si="10"/>
        <v>62.79</v>
      </c>
      <c r="CP6" s="33">
        <f t="shared" si="10"/>
        <v>56.8</v>
      </c>
      <c r="CQ6" s="33">
        <f t="shared" si="10"/>
        <v>55.84</v>
      </c>
      <c r="CR6" s="33">
        <f t="shared" si="10"/>
        <v>55.68</v>
      </c>
      <c r="CS6" s="33">
        <f t="shared" si="10"/>
        <v>55.64</v>
      </c>
      <c r="CT6" s="33">
        <f t="shared" si="10"/>
        <v>58.58</v>
      </c>
      <c r="CU6" s="32" t="str">
        <f>IF(CU7="","",IF(CU7="-","【-】","【"&amp;SUBSTITUTE(TEXT(CU7,"#,##0.00"),"-","△")&amp;"】"))</f>
        <v>【59.80】</v>
      </c>
      <c r="CV6" s="33">
        <f>IF(CV7="",NA(),CV7)</f>
        <v>81.599999999999994</v>
      </c>
      <c r="CW6" s="33">
        <f t="shared" ref="CW6:DE6" si="11">IF(CW7="",NA(),CW7)</f>
        <v>87.05</v>
      </c>
      <c r="CX6" s="33">
        <f t="shared" si="11"/>
        <v>88.14</v>
      </c>
      <c r="CY6" s="33">
        <f t="shared" si="11"/>
        <v>88</v>
      </c>
      <c r="CZ6" s="33">
        <f t="shared" si="11"/>
        <v>85.19</v>
      </c>
      <c r="DA6" s="33">
        <f t="shared" si="11"/>
        <v>83.67</v>
      </c>
      <c r="DB6" s="33">
        <f t="shared" si="11"/>
        <v>83.11</v>
      </c>
      <c r="DC6" s="33">
        <f t="shared" si="11"/>
        <v>83.18</v>
      </c>
      <c r="DD6" s="33">
        <f t="shared" si="11"/>
        <v>83.09</v>
      </c>
      <c r="DE6" s="33">
        <f t="shared" si="11"/>
        <v>85.23</v>
      </c>
      <c r="DF6" s="32" t="str">
        <f>IF(DF7="","",IF(DF7="-","【-】","【"&amp;SUBSTITUTE(TEXT(DF7,"#,##0.00"),"-","△")&amp;"】"))</f>
        <v>【89.78】</v>
      </c>
      <c r="DG6" s="33">
        <f>IF(DG7="",NA(),DG7)</f>
        <v>29.55</v>
      </c>
      <c r="DH6" s="33">
        <f t="shared" ref="DH6:DP6" si="12">IF(DH7="",NA(),DH7)</f>
        <v>31.28</v>
      </c>
      <c r="DI6" s="33">
        <f t="shared" si="12"/>
        <v>30.23</v>
      </c>
      <c r="DJ6" s="33">
        <f t="shared" si="12"/>
        <v>31.61</v>
      </c>
      <c r="DK6" s="33">
        <f t="shared" si="12"/>
        <v>43.63</v>
      </c>
      <c r="DL6" s="33">
        <f t="shared" si="12"/>
        <v>36.21</v>
      </c>
      <c r="DM6" s="33">
        <f t="shared" si="12"/>
        <v>37.090000000000003</v>
      </c>
      <c r="DN6" s="33">
        <f t="shared" si="12"/>
        <v>38.07</v>
      </c>
      <c r="DO6" s="33">
        <f t="shared" si="12"/>
        <v>39.06</v>
      </c>
      <c r="DP6" s="33">
        <f t="shared" si="12"/>
        <v>44.31</v>
      </c>
      <c r="DQ6" s="32" t="str">
        <f>IF(DQ7="","",IF(DQ7="-","【-】","【"&amp;SUBSTITUTE(TEXT(DQ7,"#,##0.00"),"-","△")&amp;"】"))</f>
        <v>【46.31】</v>
      </c>
      <c r="DR6" s="33">
        <f>IF(DR7="",NA(),DR7)</f>
        <v>0.15</v>
      </c>
      <c r="DS6" s="33">
        <f t="shared" ref="DS6:EA6" si="13">IF(DS7="",NA(),DS7)</f>
        <v>0.15</v>
      </c>
      <c r="DT6" s="33">
        <f t="shared" si="13"/>
        <v>0.17</v>
      </c>
      <c r="DU6" s="33">
        <f t="shared" si="13"/>
        <v>0.2</v>
      </c>
      <c r="DV6" s="33">
        <f t="shared" si="13"/>
        <v>0.08</v>
      </c>
      <c r="DW6" s="33">
        <f t="shared" si="13"/>
        <v>6.46</v>
      </c>
      <c r="DX6" s="33">
        <f t="shared" si="13"/>
        <v>6.63</v>
      </c>
      <c r="DY6" s="33">
        <f t="shared" si="13"/>
        <v>7.73</v>
      </c>
      <c r="DZ6" s="33">
        <f t="shared" si="13"/>
        <v>8.8699999999999992</v>
      </c>
      <c r="EA6" s="33">
        <f t="shared" si="13"/>
        <v>10.09</v>
      </c>
      <c r="EB6" s="32" t="str">
        <f>IF(EB7="","",IF(EB7="-","【-】","【"&amp;SUBSTITUTE(TEXT(EB7,"#,##0.00"),"-","△")&amp;"】"))</f>
        <v>【12.42】</v>
      </c>
      <c r="EC6" s="33">
        <f>IF(EC7="",NA(),EC7)</f>
        <v>0.06</v>
      </c>
      <c r="ED6" s="33">
        <f t="shared" ref="ED6:EL6" si="14">IF(ED7="",NA(),ED7)</f>
        <v>0.13</v>
      </c>
      <c r="EE6" s="33">
        <f t="shared" si="14"/>
        <v>0.43</v>
      </c>
      <c r="EF6" s="33">
        <f t="shared" si="14"/>
        <v>0.06</v>
      </c>
      <c r="EG6" s="32">
        <f t="shared" si="14"/>
        <v>0</v>
      </c>
      <c r="EH6" s="33">
        <f t="shared" si="14"/>
        <v>0.79</v>
      </c>
      <c r="EI6" s="33">
        <f t="shared" si="14"/>
        <v>0.78</v>
      </c>
      <c r="EJ6" s="33">
        <f t="shared" si="14"/>
        <v>0.67</v>
      </c>
      <c r="EK6" s="33">
        <f t="shared" si="14"/>
        <v>0.67</v>
      </c>
      <c r="EL6" s="33">
        <f t="shared" si="14"/>
        <v>0.6</v>
      </c>
      <c r="EM6" s="32" t="str">
        <f>IF(EM7="","",IF(EM7="-","【-】","【"&amp;SUBSTITUTE(TEXT(EM7,"#,##0.00"),"-","△")&amp;"】"))</f>
        <v>【0.78】</v>
      </c>
    </row>
    <row r="7" spans="1:143" s="34" customFormat="1">
      <c r="A7" s="26"/>
      <c r="B7" s="35">
        <v>2014</v>
      </c>
      <c r="C7" s="35">
        <v>282278</v>
      </c>
      <c r="D7" s="35">
        <v>46</v>
      </c>
      <c r="E7" s="35">
        <v>1</v>
      </c>
      <c r="F7" s="35">
        <v>0</v>
      </c>
      <c r="G7" s="35">
        <v>1</v>
      </c>
      <c r="H7" s="35" t="s">
        <v>93</v>
      </c>
      <c r="I7" s="35" t="s">
        <v>94</v>
      </c>
      <c r="J7" s="35" t="s">
        <v>95</v>
      </c>
      <c r="K7" s="35" t="s">
        <v>96</v>
      </c>
      <c r="L7" s="35" t="s">
        <v>97</v>
      </c>
      <c r="M7" s="36" t="s">
        <v>98</v>
      </c>
      <c r="N7" s="36">
        <v>50.56</v>
      </c>
      <c r="O7" s="36">
        <v>98.11</v>
      </c>
      <c r="P7" s="36">
        <v>3454</v>
      </c>
      <c r="Q7" s="36">
        <v>40744</v>
      </c>
      <c r="R7" s="36">
        <v>658.54</v>
      </c>
      <c r="S7" s="36">
        <v>61.87</v>
      </c>
      <c r="T7" s="36">
        <v>39710</v>
      </c>
      <c r="U7" s="36">
        <v>94.74</v>
      </c>
      <c r="V7" s="36">
        <v>419.15</v>
      </c>
      <c r="W7" s="36">
        <v>114.27</v>
      </c>
      <c r="X7" s="36">
        <v>105.08</v>
      </c>
      <c r="Y7" s="36">
        <v>90.4</v>
      </c>
      <c r="Z7" s="36">
        <v>100.11</v>
      </c>
      <c r="AA7" s="36">
        <v>87.4</v>
      </c>
      <c r="AB7" s="36">
        <v>108.96</v>
      </c>
      <c r="AC7" s="36">
        <v>107.37</v>
      </c>
      <c r="AD7" s="36">
        <v>107.57</v>
      </c>
      <c r="AE7" s="36">
        <v>106.55</v>
      </c>
      <c r="AF7" s="36">
        <v>109.04</v>
      </c>
      <c r="AG7" s="36">
        <v>113.03</v>
      </c>
      <c r="AH7" s="36">
        <v>0</v>
      </c>
      <c r="AI7" s="36">
        <v>0</v>
      </c>
      <c r="AJ7" s="36">
        <v>3.84</v>
      </c>
      <c r="AK7" s="36">
        <v>3.75</v>
      </c>
      <c r="AL7" s="36">
        <v>27.3</v>
      </c>
      <c r="AM7" s="36">
        <v>7.45</v>
      </c>
      <c r="AN7" s="36">
        <v>8.5</v>
      </c>
      <c r="AO7" s="36">
        <v>9.34</v>
      </c>
      <c r="AP7" s="36">
        <v>9.56</v>
      </c>
      <c r="AQ7" s="36">
        <v>3.77</v>
      </c>
      <c r="AR7" s="36">
        <v>0.81</v>
      </c>
      <c r="AS7" s="36">
        <v>629.4</v>
      </c>
      <c r="AT7" s="36">
        <v>2684.89</v>
      </c>
      <c r="AU7" s="36">
        <v>1337.93</v>
      </c>
      <c r="AV7" s="36">
        <v>1524.34</v>
      </c>
      <c r="AW7" s="36">
        <v>125.04</v>
      </c>
      <c r="AX7" s="36">
        <v>969.16</v>
      </c>
      <c r="AY7" s="36">
        <v>995.5</v>
      </c>
      <c r="AZ7" s="36">
        <v>915.5</v>
      </c>
      <c r="BA7" s="36">
        <v>963.24</v>
      </c>
      <c r="BB7" s="36">
        <v>382.09</v>
      </c>
      <c r="BC7" s="36">
        <v>264.16000000000003</v>
      </c>
      <c r="BD7" s="36">
        <v>935.64</v>
      </c>
      <c r="BE7" s="36">
        <v>907.45</v>
      </c>
      <c r="BF7" s="36">
        <v>869.76</v>
      </c>
      <c r="BG7" s="36">
        <v>832.4</v>
      </c>
      <c r="BH7" s="36">
        <v>1303.4100000000001</v>
      </c>
      <c r="BI7" s="36">
        <v>421.66</v>
      </c>
      <c r="BJ7" s="36">
        <v>414.59</v>
      </c>
      <c r="BK7" s="36">
        <v>404.78</v>
      </c>
      <c r="BL7" s="36">
        <v>400.38</v>
      </c>
      <c r="BM7" s="36">
        <v>385.06</v>
      </c>
      <c r="BN7" s="36">
        <v>283.72000000000003</v>
      </c>
      <c r="BO7" s="36">
        <v>96.72</v>
      </c>
      <c r="BP7" s="36">
        <v>95.6</v>
      </c>
      <c r="BQ7" s="36">
        <v>82.4</v>
      </c>
      <c r="BR7" s="36">
        <v>90.41</v>
      </c>
      <c r="BS7" s="36">
        <v>58.65</v>
      </c>
      <c r="BT7" s="36">
        <v>99.51</v>
      </c>
      <c r="BU7" s="36">
        <v>97.71</v>
      </c>
      <c r="BV7" s="36">
        <v>98.07</v>
      </c>
      <c r="BW7" s="36">
        <v>96.56</v>
      </c>
      <c r="BX7" s="36">
        <v>99.07</v>
      </c>
      <c r="BY7" s="36">
        <v>104.6</v>
      </c>
      <c r="BZ7" s="36">
        <v>245.41</v>
      </c>
      <c r="CA7" s="36">
        <v>247.26</v>
      </c>
      <c r="CB7" s="36">
        <v>286.5</v>
      </c>
      <c r="CC7" s="36">
        <v>262.39999999999998</v>
      </c>
      <c r="CD7" s="36">
        <v>348.34</v>
      </c>
      <c r="CE7" s="36">
        <v>171.34</v>
      </c>
      <c r="CF7" s="36">
        <v>173.56</v>
      </c>
      <c r="CG7" s="36">
        <v>172.26</v>
      </c>
      <c r="CH7" s="36">
        <v>177.14</v>
      </c>
      <c r="CI7" s="36">
        <v>173.03</v>
      </c>
      <c r="CJ7" s="36">
        <v>164.21</v>
      </c>
      <c r="CK7" s="36">
        <v>60.37</v>
      </c>
      <c r="CL7" s="36">
        <v>56.31</v>
      </c>
      <c r="CM7" s="36">
        <v>55.94</v>
      </c>
      <c r="CN7" s="36">
        <v>55.23</v>
      </c>
      <c r="CO7" s="36">
        <v>62.79</v>
      </c>
      <c r="CP7" s="36">
        <v>56.8</v>
      </c>
      <c r="CQ7" s="36">
        <v>55.84</v>
      </c>
      <c r="CR7" s="36">
        <v>55.68</v>
      </c>
      <c r="CS7" s="36">
        <v>55.64</v>
      </c>
      <c r="CT7" s="36">
        <v>58.58</v>
      </c>
      <c r="CU7" s="36">
        <v>59.8</v>
      </c>
      <c r="CV7" s="36">
        <v>81.599999999999994</v>
      </c>
      <c r="CW7" s="36">
        <v>87.05</v>
      </c>
      <c r="CX7" s="36">
        <v>88.14</v>
      </c>
      <c r="CY7" s="36">
        <v>88</v>
      </c>
      <c r="CZ7" s="36">
        <v>85.19</v>
      </c>
      <c r="DA7" s="36">
        <v>83.67</v>
      </c>
      <c r="DB7" s="36">
        <v>83.11</v>
      </c>
      <c r="DC7" s="36">
        <v>83.18</v>
      </c>
      <c r="DD7" s="36">
        <v>83.09</v>
      </c>
      <c r="DE7" s="36">
        <v>85.23</v>
      </c>
      <c r="DF7" s="36">
        <v>89.78</v>
      </c>
      <c r="DG7" s="36">
        <v>29.55</v>
      </c>
      <c r="DH7" s="36">
        <v>31.28</v>
      </c>
      <c r="DI7" s="36">
        <v>30.23</v>
      </c>
      <c r="DJ7" s="36">
        <v>31.61</v>
      </c>
      <c r="DK7" s="36">
        <v>43.63</v>
      </c>
      <c r="DL7" s="36">
        <v>36.21</v>
      </c>
      <c r="DM7" s="36">
        <v>37.090000000000003</v>
      </c>
      <c r="DN7" s="36">
        <v>38.07</v>
      </c>
      <c r="DO7" s="36">
        <v>39.06</v>
      </c>
      <c r="DP7" s="36">
        <v>44.31</v>
      </c>
      <c r="DQ7" s="36">
        <v>46.31</v>
      </c>
      <c r="DR7" s="36">
        <v>0.15</v>
      </c>
      <c r="DS7" s="36">
        <v>0.15</v>
      </c>
      <c r="DT7" s="36">
        <v>0.17</v>
      </c>
      <c r="DU7" s="36">
        <v>0.2</v>
      </c>
      <c r="DV7" s="36">
        <v>0.08</v>
      </c>
      <c r="DW7" s="36">
        <v>6.46</v>
      </c>
      <c r="DX7" s="36">
        <v>6.63</v>
      </c>
      <c r="DY7" s="36">
        <v>7.73</v>
      </c>
      <c r="DZ7" s="36">
        <v>8.8699999999999992</v>
      </c>
      <c r="EA7" s="36">
        <v>10.09</v>
      </c>
      <c r="EB7" s="36">
        <v>12.42</v>
      </c>
      <c r="EC7" s="36">
        <v>0.06</v>
      </c>
      <c r="ED7" s="36">
        <v>0.13</v>
      </c>
      <c r="EE7" s="36">
        <v>0.43</v>
      </c>
      <c r="EF7" s="36">
        <v>0.06</v>
      </c>
      <c r="EG7" s="36">
        <v>0</v>
      </c>
      <c r="EH7" s="36">
        <v>0.79</v>
      </c>
      <c r="EI7" s="36">
        <v>0.78</v>
      </c>
      <c r="EJ7" s="36">
        <v>0.67</v>
      </c>
      <c r="EK7" s="36">
        <v>0.67</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中瀬　裕文</cp:lastModifiedBy>
  <cp:lastPrinted>2016-02-23T01:34:29Z</cp:lastPrinted>
  <dcterms:created xsi:type="dcterms:W3CDTF">2016-02-03T07:24:53Z</dcterms:created>
  <dcterms:modified xsi:type="dcterms:W3CDTF">2016-02-23T01:40:26Z</dcterms:modified>
  <cp:category/>
</cp:coreProperties>
</file>