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　管理G\＜下水＞20.調査\01.県等調査\h27\24.公営企業に係る「経営比較分析表」の分析等\18 小野市　03(差換え)\"/>
    </mc:Choice>
  </mc:AlternateContent>
  <workbookProtection workbookPassword="B501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AL8" i="4" s="1"/>
  <c r="Q6" i="5"/>
  <c r="AD10" i="4" s="1"/>
  <c r="P6" i="5"/>
  <c r="O6" i="5"/>
  <c r="N6" i="5"/>
  <c r="I10" i="4" s="1"/>
  <c r="M6" i="5"/>
  <c r="B10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W10" i="4"/>
  <c r="P10" i="4"/>
  <c r="BB8" i="4"/>
  <c r="AT8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<sst xmlns="http://schemas.openxmlformats.org/spreadsheetml/2006/main" count="220" uniqueCount="110">
  <si>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</si>
  <si>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</si>
  <si>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</si>
  <si>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</si>
  <si>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</si>
  <si>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</si>
  <si>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</si>
  <si>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</si>
  <si>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</si>
  <si>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</si>
  <si>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</si>
  <si>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</si>
  <si>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</si>
  <si>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</si>
  <si>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</si>
  <si>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</si>
  <si>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</si>
  <si>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</si>
  <si>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</si>
  <si>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</si>
  <si>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</si>
  <si>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</si>
  <si>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</si>
  <si>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</si>
  <si>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</si>
  <si>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</si>
  <si>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</si>
  <si>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</si>
  <si>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</si>
  <si>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</si>
  <si>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</si>
  <si>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</si>
  <si>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</si>
  <si>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</si>
  <si>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</si>
  <si>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</si>
  <si>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</si>
  <si>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</si>
  <si>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</si>
  <si>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</si>
  <si>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</si>
  <si>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</si>
  <si>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</si>
  <si>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</si>
  <si>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</si>
  <si>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</si>
  <si>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</si>
  <si>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</si>
  <si>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</si>
  <si>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</si>
  <si>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</si>
  <si>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</si>
  <si>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</si>
  <si>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</si>
  <si>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</si>
  <si>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</si>
  <si>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</si>
  <si>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</si>
  <si>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</si>
  <si>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</si>
  <si>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</si>
  <si>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</si>
  <si>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</si>
  <si>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</si>
  <si>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</si>
  <si>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</si>
  <si>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</si>
  <si>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</si>
  <si>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</si>
  <si>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</si>
  <si>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</si>
  <si>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</si>
  <si>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</si>
  <si>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</si>
  <si>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</si>
  <si>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</si>
  <si>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</si>
  <si>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</si>
  <si>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</si>
  <si>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</si>
  <si>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</si>
  <si>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</si>
  <si>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</si>
  <si>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</si>
  <si>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</si>
  <si>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</si>
  <si>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</si>
  <si>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</si>
  <si>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</si>
  <si>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</si>
  <si>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</si>
  <si>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</si>
  <si>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</si>
  <si>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</si>
  <si>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</si>
  <si>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</si>
  <si>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小野市</t>
  </si>
  <si>
    <t>法適用</t>
  </si>
  <si>
    <t>下水道事業</t>
  </si>
  <si>
    <t>農業集落排水</t>
  </si>
  <si>
    <t>F2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</si>
  <si>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</si>
  <si>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</si>
  <si>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</si>
  <si>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</si>
  <si>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</si>
  <si>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</si>
  <si>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①有形固定資産減価償却率
下水道整備から日が浅く、減価償却は進んでいない。
②管渠老朽化率
管渠は耐用年数を経過していない。
③管渠改善率
管渠の改善（更新・改良・維持）は行っていない。管渠の改善については必要性を十分に検討し、計画的に進めていく。
</t>
    <rPh sb="46" eb="48">
      <t>カンキョ</t>
    </rPh>
    <rPh sb="49" eb="51">
      <t>タイヨウ</t>
    </rPh>
    <rPh sb="51" eb="53">
      <t>ネンスウ</t>
    </rPh>
    <rPh sb="54" eb="56">
      <t>ケイカ</t>
    </rPh>
    <phoneticPr fontId="4"/>
  </si>
  <si>
    <t xml:space="preserve">①経常収支比率
経営改善に向かいつつあるものの、指標は平均値を下回っている。使用料の改定等で、更なる経営改善を図る必要がある。
②累積欠損金比率
平均値を上回っている。維持管理費は増加傾向にあり、使用料の改定等で経営改善を図る必要がある。
③流動化率
会計制度の見直しにより、当年度償還金が流動負債に分類されたため、数値が小さくなっている。
④企業債残高対事業規模比率
平均値を上回っている。これは使用料収益が投資額に対して少ないためである。投資については必要性を十分に検討し、計画的に実施していく。
⑤経費回収率
平均値を下回っている。これは使用料収益が少なく、かつ汚水処理費が多いためである。汚水処理費については増加傾向にあるため、使用料の改定を行い、経営の改善を図る必要がある。
⑥汚水処理原価
平均値を上回っており、維持経費の削減に努める必要がある。
⑦施設利用率
平均値を上回っているものの、更なる改善を図る必要がある。
⑧水洗化率
平均値を上回っており、公共用水域の水質保全が保たれている。更なる向上を図るため100％を目指した取り組みを推進していく。
</t>
    <rPh sb="77" eb="78">
      <t>ウエ</t>
    </rPh>
    <phoneticPr fontId="4"/>
  </si>
  <si>
    <t xml:space="preserve">経常収支比率、累積欠損金比率とも、適正とは言えず、経費の削減及び使用料の改定等で経営の改善を図る必要がある。
管渠については耐用年数を経過しておらず、更新投資を急ぐ必要はないものの、長寿命化を含めた各種の投資については、費用対効果等を含めて総合的に判断しながら計画的に進めていく。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</si>
</sst>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36736"/>
        <c:axId val="177762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0.08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36736"/>
        <c:axId val="177762072"/>
      </c:lineChart>
      <c:dateAx>
        <c:axId val="18013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762072"/>
        <c:crosses val="autoZero"/>
        <c:auto val="1"/>
        <c:lblOffset val="100"/>
        <c:baseTimeUnit val="years"/>
      </c:dateAx>
      <c:valAx>
        <c:axId val="177762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136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77.930000000000007</c:v>
                </c:pt>
                <c:pt idx="1">
                  <c:v>77.319999999999993</c:v>
                </c:pt>
                <c:pt idx="2">
                  <c:v>75.48</c:v>
                </c:pt>
                <c:pt idx="3">
                  <c:v>75.069999999999993</c:v>
                </c:pt>
                <c:pt idx="4" formatCode="#,##0.00;&quot;△&quot;#,##0.00">
                  <c:v>72.14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98160"/>
        <c:axId val="181098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44.65</c:v>
                </c:pt>
                <c:pt idx="1">
                  <c:v>46.85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98160"/>
        <c:axId val="181098552"/>
      </c:lineChart>
      <c:dateAx>
        <c:axId val="18109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098552"/>
        <c:crosses val="autoZero"/>
        <c:auto val="1"/>
        <c:lblOffset val="100"/>
        <c:baseTimeUnit val="years"/>
      </c:dateAx>
      <c:valAx>
        <c:axId val="181098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09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87.68</c:v>
                </c:pt>
                <c:pt idx="1">
                  <c:v>87.87</c:v>
                </c:pt>
                <c:pt idx="2">
                  <c:v>87.97</c:v>
                </c:pt>
                <c:pt idx="3">
                  <c:v>88.12</c:v>
                </c:pt>
                <c:pt idx="4">
                  <c:v>89.44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99728"/>
        <c:axId val="181000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73.599999999999994</c:v>
                </c:pt>
                <c:pt idx="1">
                  <c:v>73.78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99728"/>
        <c:axId val="181000088"/>
      </c:lineChart>
      <c:dateAx>
        <c:axId val="18109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000088"/>
        <c:crosses val="autoZero"/>
        <c:auto val="1"/>
        <c:lblOffset val="100"/>
        <c:baseTimeUnit val="years"/>
      </c:dateAx>
      <c:valAx>
        <c:axId val="181000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09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64.25</c:v>
                </c:pt>
                <c:pt idx="1">
                  <c:v>68.72</c:v>
                </c:pt>
                <c:pt idx="2">
                  <c:v>50.24</c:v>
                </c:pt>
                <c:pt idx="3">
                  <c:v>48.64</c:v>
                </c:pt>
                <c:pt idx="4">
                  <c:v>67.19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95576"/>
        <c:axId val="180122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80.260000000000005</c:v>
                </c:pt>
                <c:pt idx="1">
                  <c:v>81.31</c:v>
                </c:pt>
                <c:pt idx="2">
                  <c:v>92.74</c:v>
                </c:pt>
                <c:pt idx="3">
                  <c:v>93.62</c:v>
                </c:pt>
                <c:pt idx="4">
                  <c:v>97.53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95576"/>
        <c:axId val="180122920"/>
      </c:lineChart>
      <c:dateAx>
        <c:axId val="178495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122920"/>
        <c:crosses val="autoZero"/>
        <c:auto val="1"/>
        <c:lblOffset val="100"/>
        <c:baseTimeUnit val="years"/>
      </c:dateAx>
      <c:valAx>
        <c:axId val="180122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495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12.61</c:v>
                </c:pt>
                <c:pt idx="1">
                  <c:v>14.03</c:v>
                </c:pt>
                <c:pt idx="2">
                  <c:v>15.93</c:v>
                </c:pt>
                <c:pt idx="3">
                  <c:v>14.99</c:v>
                </c:pt>
                <c:pt idx="4">
                  <c:v>24.6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088560"/>
        <c:axId val="179088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6.61</c:v>
                </c:pt>
                <c:pt idx="1">
                  <c:v>8.3000000000000007</c:v>
                </c:pt>
                <c:pt idx="2">
                  <c:v>9</c:v>
                </c:pt>
                <c:pt idx="3">
                  <c:v>10.11</c:v>
                </c:pt>
                <c:pt idx="4">
                  <c:v>20.68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88560"/>
        <c:axId val="179088952"/>
      </c:lineChart>
      <c:dateAx>
        <c:axId val="179088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088952"/>
        <c:crosses val="autoZero"/>
        <c:auto val="1"/>
        <c:lblOffset val="100"/>
        <c:baseTimeUnit val="years"/>
      </c:dateAx>
      <c:valAx>
        <c:axId val="179088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088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51832"/>
        <c:axId val="18075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0.09</c:v>
                </c:pt>
                <c:pt idx="3" formatCode="#,##0.00;&quot;△&quot;#,##0.00;&quot;-&quot;">
                  <c:v>0.08</c:v>
                </c:pt>
                <c:pt idx="4" formatCode="#,##0.00;&quot;△&quot;#,##0.00;&quot;-&quot;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51832"/>
        <c:axId val="180752224"/>
      </c:lineChart>
      <c:dateAx>
        <c:axId val="180751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752224"/>
        <c:crosses val="autoZero"/>
        <c:auto val="1"/>
        <c:lblOffset val="100"/>
        <c:baseTimeUnit val="years"/>
      </c:dateAx>
      <c:valAx>
        <c:axId val="18075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751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1044.77</c:v>
                </c:pt>
                <c:pt idx="1">
                  <c:v>1101.99</c:v>
                </c:pt>
                <c:pt idx="2">
                  <c:v>1233.23</c:v>
                </c:pt>
                <c:pt idx="3">
                  <c:v>1493.99</c:v>
                </c:pt>
                <c:pt idx="4">
                  <c:v>1856.12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53400"/>
        <c:axId val="18075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347.42</c:v>
                </c:pt>
                <c:pt idx="1">
                  <c:v>461.69</c:v>
                </c:pt>
                <c:pt idx="2">
                  <c:v>243.13</c:v>
                </c:pt>
                <c:pt idx="3">
                  <c:v>280.08</c:v>
                </c:pt>
                <c:pt idx="4">
                  <c:v>223.09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53400"/>
        <c:axId val="180753792"/>
      </c:lineChart>
      <c:dateAx>
        <c:axId val="180753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753792"/>
        <c:crosses val="autoZero"/>
        <c:auto val="1"/>
        <c:lblOffset val="100"/>
        <c:baseTimeUnit val="years"/>
      </c:dateAx>
      <c:valAx>
        <c:axId val="18075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753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116.8</c:v>
                </c:pt>
                <c:pt idx="1">
                  <c:v>177.54</c:v>
                </c:pt>
                <c:pt idx="2">
                  <c:v>100.12</c:v>
                </c:pt>
                <c:pt idx="3">
                  <c:v>148.61000000000001</c:v>
                </c:pt>
                <c:pt idx="4">
                  <c:v>52.33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12776"/>
        <c:axId val="18061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165.97</c:v>
                </c:pt>
                <c:pt idx="1">
                  <c:v>173.77</c:v>
                </c:pt>
                <c:pt idx="2">
                  <c:v>162.52000000000001</c:v>
                </c:pt>
                <c:pt idx="3">
                  <c:v>124.2</c:v>
                </c:pt>
                <c:pt idx="4">
                  <c:v>33.03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12776"/>
        <c:axId val="180613168"/>
      </c:lineChart>
      <c:dateAx>
        <c:axId val="180612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613168"/>
        <c:crosses val="autoZero"/>
        <c:auto val="1"/>
        <c:lblOffset val="100"/>
        <c:baseTimeUnit val="years"/>
      </c:dateAx>
      <c:valAx>
        <c:axId val="18061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612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3224.65</c:v>
                </c:pt>
                <c:pt idx="1">
                  <c:v>2760.8</c:v>
                </c:pt>
                <c:pt idx="2">
                  <c:v>2376.9499999999998</c:v>
                </c:pt>
                <c:pt idx="3">
                  <c:v>2333.77</c:v>
                </c:pt>
                <c:pt idx="4">
                  <c:v>2374.44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14344"/>
        <c:axId val="180614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1316.7</c:v>
                </c:pt>
                <c:pt idx="1">
                  <c:v>1224.75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14344"/>
        <c:axId val="180614736"/>
      </c:lineChart>
      <c:dateAx>
        <c:axId val="180614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614736"/>
        <c:crosses val="autoZero"/>
        <c:auto val="1"/>
        <c:lblOffset val="100"/>
        <c:baseTimeUnit val="years"/>
      </c:dateAx>
      <c:valAx>
        <c:axId val="180614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614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24.1</c:v>
                </c:pt>
                <c:pt idx="1">
                  <c:v>29.24</c:v>
                </c:pt>
                <c:pt idx="2">
                  <c:v>31.08</c:v>
                </c:pt>
                <c:pt idx="3">
                  <c:v>30.68</c:v>
                </c:pt>
                <c:pt idx="4">
                  <c:v>30.6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15912"/>
        <c:axId val="180616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42.13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15912"/>
        <c:axId val="180616304"/>
      </c:lineChart>
      <c:dateAx>
        <c:axId val="180615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616304"/>
        <c:crosses val="autoZero"/>
        <c:auto val="1"/>
        <c:lblOffset val="100"/>
        <c:baseTimeUnit val="years"/>
      </c:dateAx>
      <c:valAx>
        <c:axId val="180616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615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417.14</c:v>
                </c:pt>
                <c:pt idx="1">
                  <c:v>391.32</c:v>
                </c:pt>
                <c:pt idx="2">
                  <c:v>421.81</c:v>
                </c:pt>
                <c:pt idx="3">
                  <c:v>424.84</c:v>
                </c:pt>
                <c:pt idx="4">
                  <c:v>419.22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54968"/>
        <c:axId val="181096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338.76</c:v>
                </c:pt>
                <c:pt idx="1">
                  <c:v>348.41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54968"/>
        <c:axId val="181096984"/>
      </c:lineChart>
      <c:dateAx>
        <c:axId val="180754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096984"/>
        <c:crosses val="autoZero"/>
        <c:auto val="1"/>
        <c:lblOffset val="100"/>
        <c:baseTimeUnit val="years"/>
      </c:dateAx>
      <c:valAx>
        <c:axId val="181096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754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【205.86】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N47" zoomScale="70" zoomScaleNormal="70" workbookViewId="0">
      <selection activeCell="BL83" sqref="BL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兵庫県　小野市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49707</v>
      </c>
      <c r="AM8" s="47"/>
      <c r="AN8" s="47"/>
      <c r="AO8" s="47"/>
      <c r="AP8" s="47"/>
      <c r="AQ8" s="47"/>
      <c r="AR8" s="47"/>
      <c r="AS8" s="47"/>
      <c r="AT8" s="43">
        <f>データ!S6</f>
        <v>92.94</v>
      </c>
      <c r="AU8" s="43"/>
      <c r="AV8" s="43"/>
      <c r="AW8" s="43"/>
      <c r="AX8" s="43"/>
      <c r="AY8" s="43"/>
      <c r="AZ8" s="43"/>
      <c r="BA8" s="43"/>
      <c r="BB8" s="43">
        <f>データ!T6</f>
        <v>534.83000000000004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>
        <f>データ!N6</f>
        <v>33.31</v>
      </c>
      <c r="J10" s="43"/>
      <c r="K10" s="43"/>
      <c r="L10" s="43"/>
      <c r="M10" s="43"/>
      <c r="N10" s="43"/>
      <c r="O10" s="43"/>
      <c r="P10" s="43">
        <f>データ!O6</f>
        <v>8.0399999999999991</v>
      </c>
      <c r="Q10" s="43"/>
      <c r="R10" s="43"/>
      <c r="S10" s="43"/>
      <c r="T10" s="43"/>
      <c r="U10" s="43"/>
      <c r="V10" s="43"/>
      <c r="W10" s="43">
        <f>データ!P6</f>
        <v>95.44</v>
      </c>
      <c r="X10" s="43"/>
      <c r="Y10" s="43"/>
      <c r="Z10" s="43"/>
      <c r="AA10" s="43"/>
      <c r="AB10" s="43"/>
      <c r="AC10" s="43"/>
      <c r="AD10" s="47">
        <f>データ!Q6</f>
        <v>2376</v>
      </c>
      <c r="AE10" s="47"/>
      <c r="AF10" s="47"/>
      <c r="AG10" s="47"/>
      <c r="AH10" s="47"/>
      <c r="AI10" s="47"/>
      <c r="AJ10" s="47"/>
      <c r="AK10" s="2"/>
      <c r="AL10" s="47">
        <f>データ!U6</f>
        <v>3979</v>
      </c>
      <c r="AM10" s="47"/>
      <c r="AN10" s="47"/>
      <c r="AO10" s="47"/>
      <c r="AP10" s="47"/>
      <c r="AQ10" s="47"/>
      <c r="AR10" s="47"/>
      <c r="AS10" s="47"/>
      <c r="AT10" s="43">
        <f>データ!V6</f>
        <v>1.1000000000000001</v>
      </c>
      <c r="AU10" s="43"/>
      <c r="AV10" s="43"/>
      <c r="AW10" s="43"/>
      <c r="AX10" s="43"/>
      <c r="AY10" s="43"/>
      <c r="AZ10" s="43"/>
      <c r="BA10" s="43"/>
      <c r="BB10" s="43">
        <f>データ!W6</f>
        <v>3617.27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107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topLeftCell="CK1" workbookViewId="0">
      <selection activeCell="CP8" sqref="CP8"/>
    </sheetView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282189</v>
      </c>
      <c r="D6" s="31">
        <f t="shared" si="3"/>
        <v>46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兵庫県　小野市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>
        <f t="shared" si="3"/>
        <v>33.31</v>
      </c>
      <c r="O6" s="32">
        <f t="shared" si="3"/>
        <v>8.0399999999999991</v>
      </c>
      <c r="P6" s="32">
        <f t="shared" si="3"/>
        <v>95.44</v>
      </c>
      <c r="Q6" s="32">
        <f t="shared" si="3"/>
        <v>2376</v>
      </c>
      <c r="R6" s="32">
        <f t="shared" si="3"/>
        <v>49707</v>
      </c>
      <c r="S6" s="32">
        <f t="shared" si="3"/>
        <v>92.94</v>
      </c>
      <c r="T6" s="32">
        <f t="shared" si="3"/>
        <v>534.83000000000004</v>
      </c>
      <c r="U6" s="32">
        <f t="shared" si="3"/>
        <v>3979</v>
      </c>
      <c r="V6" s="32">
        <f t="shared" si="3"/>
        <v>1.1000000000000001</v>
      </c>
      <c r="W6" s="32">
        <f t="shared" si="3"/>
        <v>3617.27</v>
      </c>
      <c r="X6" s="33">
        <f>IF(X7="",NA(),X7)</f>
        <v>64.25</v>
      </c>
      <c r="Y6" s="33">
        <f t="shared" ref="Y6:AG6" si="4">IF(Y7="",NA(),Y7)</f>
        <v>68.72</v>
      </c>
      <c r="Z6" s="33">
        <f t="shared" si="4"/>
        <v>50.24</v>
      </c>
      <c r="AA6" s="33">
        <f t="shared" si="4"/>
        <v>48.64</v>
      </c>
      <c r="AB6" s="33">
        <f t="shared" si="4"/>
        <v>67.19</v>
      </c>
      <c r="AC6" s="33">
        <f t="shared" si="4"/>
        <v>80.260000000000005</v>
      </c>
      <c r="AD6" s="33">
        <f t="shared" si="4"/>
        <v>81.31</v>
      </c>
      <c r="AE6" s="33">
        <f t="shared" si="4"/>
        <v>92.74</v>
      </c>
      <c r="AF6" s="33">
        <f t="shared" si="4"/>
        <v>93.62</v>
      </c>
      <c r="AG6" s="33">
        <f t="shared" si="4"/>
        <v>97.53</v>
      </c>
      <c r="AH6" s="32" t="str">
        <f>IF(AH7="","",IF(AH7="-","【-】","【"&amp;SUBSTITUTE(TEXT(AH7,"#,##0.00"),"-","△")&amp;"】"))</f>
        <v>【98.75】</v>
      </c>
      <c r="AI6" s="33">
        <f>IF(AI7="",NA(),AI7)</f>
        <v>1044.77</v>
      </c>
      <c r="AJ6" s="33">
        <f t="shared" ref="AJ6:AR6" si="5">IF(AJ7="",NA(),AJ7)</f>
        <v>1101.99</v>
      </c>
      <c r="AK6" s="33">
        <f t="shared" si="5"/>
        <v>1233.23</v>
      </c>
      <c r="AL6" s="33">
        <f t="shared" si="5"/>
        <v>1493.99</v>
      </c>
      <c r="AM6" s="33">
        <f t="shared" si="5"/>
        <v>1856.12</v>
      </c>
      <c r="AN6" s="33">
        <f t="shared" si="5"/>
        <v>347.42</v>
      </c>
      <c r="AO6" s="33">
        <f t="shared" si="5"/>
        <v>461.69</v>
      </c>
      <c r="AP6" s="33">
        <f t="shared" si="5"/>
        <v>243.13</v>
      </c>
      <c r="AQ6" s="33">
        <f t="shared" si="5"/>
        <v>280.08</v>
      </c>
      <c r="AR6" s="33">
        <f t="shared" si="5"/>
        <v>223.09</v>
      </c>
      <c r="AS6" s="32" t="str">
        <f>IF(AS7="","",IF(AS7="-","【-】","【"&amp;SUBSTITUTE(TEXT(AS7,"#,##0.00"),"-","△")&amp;"】"))</f>
        <v>【205.86】</v>
      </c>
      <c r="AT6" s="33">
        <f>IF(AT7="",NA(),AT7)</f>
        <v>116.8</v>
      </c>
      <c r="AU6" s="33">
        <f t="shared" ref="AU6:BC6" si="6">IF(AU7="",NA(),AU7)</f>
        <v>177.54</v>
      </c>
      <c r="AV6" s="33">
        <f t="shared" si="6"/>
        <v>100.12</v>
      </c>
      <c r="AW6" s="33">
        <f t="shared" si="6"/>
        <v>148.61000000000001</v>
      </c>
      <c r="AX6" s="33">
        <f t="shared" si="6"/>
        <v>52.33</v>
      </c>
      <c r="AY6" s="33">
        <f t="shared" si="6"/>
        <v>165.97</v>
      </c>
      <c r="AZ6" s="33">
        <f t="shared" si="6"/>
        <v>173.77</v>
      </c>
      <c r="BA6" s="33">
        <f t="shared" si="6"/>
        <v>162.52000000000001</v>
      </c>
      <c r="BB6" s="33">
        <f t="shared" si="6"/>
        <v>124.2</v>
      </c>
      <c r="BC6" s="33">
        <f t="shared" si="6"/>
        <v>33.03</v>
      </c>
      <c r="BD6" s="32" t="str">
        <f>IF(BD7="","",IF(BD7="-","【-】","【"&amp;SUBSTITUTE(TEXT(BD7,"#,##0.00"),"-","△")&amp;"】"))</f>
        <v>【34.63】</v>
      </c>
      <c r="BE6" s="33">
        <f>IF(BE7="",NA(),BE7)</f>
        <v>3224.65</v>
      </c>
      <c r="BF6" s="33">
        <f t="shared" ref="BF6:BN6" si="7">IF(BF7="",NA(),BF7)</f>
        <v>2760.8</v>
      </c>
      <c r="BG6" s="33">
        <f t="shared" si="7"/>
        <v>2376.9499999999998</v>
      </c>
      <c r="BH6" s="33">
        <f t="shared" si="7"/>
        <v>2333.77</v>
      </c>
      <c r="BI6" s="33">
        <f t="shared" si="7"/>
        <v>2374.44</v>
      </c>
      <c r="BJ6" s="33">
        <f t="shared" si="7"/>
        <v>1316.7</v>
      </c>
      <c r="BK6" s="33">
        <f t="shared" si="7"/>
        <v>1224.75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24.1</v>
      </c>
      <c r="BQ6" s="33">
        <f t="shared" ref="BQ6:BY6" si="8">IF(BQ7="",NA(),BQ7)</f>
        <v>29.24</v>
      </c>
      <c r="BR6" s="33">
        <f t="shared" si="8"/>
        <v>31.08</v>
      </c>
      <c r="BS6" s="33">
        <f t="shared" si="8"/>
        <v>30.68</v>
      </c>
      <c r="BT6" s="33">
        <f t="shared" si="8"/>
        <v>30.6</v>
      </c>
      <c r="BU6" s="33">
        <f t="shared" si="8"/>
        <v>43.24</v>
      </c>
      <c r="BV6" s="33">
        <f t="shared" si="8"/>
        <v>42.13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417.14</v>
      </c>
      <c r="CB6" s="33">
        <f t="shared" ref="CB6:CJ6" si="9">IF(CB7="",NA(),CB7)</f>
        <v>391.32</v>
      </c>
      <c r="CC6" s="33">
        <f t="shared" si="9"/>
        <v>421.81</v>
      </c>
      <c r="CD6" s="33">
        <f t="shared" si="9"/>
        <v>424.84</v>
      </c>
      <c r="CE6" s="33">
        <f t="shared" si="9"/>
        <v>419.22</v>
      </c>
      <c r="CF6" s="33">
        <f t="shared" si="9"/>
        <v>338.76</v>
      </c>
      <c r="CG6" s="33">
        <f t="shared" si="9"/>
        <v>348.41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77.930000000000007</v>
      </c>
      <c r="CM6" s="33">
        <f t="shared" ref="CM6:CU6" si="10">IF(CM7="",NA(),CM7)</f>
        <v>77.319999999999993</v>
      </c>
      <c r="CN6" s="33">
        <f t="shared" si="10"/>
        <v>75.48</v>
      </c>
      <c r="CO6" s="33">
        <f t="shared" si="10"/>
        <v>75.069999999999993</v>
      </c>
      <c r="CP6" s="32">
        <f t="shared" si="10"/>
        <v>72.14</v>
      </c>
      <c r="CQ6" s="33">
        <f t="shared" si="10"/>
        <v>44.65</v>
      </c>
      <c r="CR6" s="33">
        <f t="shared" si="10"/>
        <v>46.85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87.68</v>
      </c>
      <c r="CX6" s="33">
        <f t="shared" ref="CX6:DF6" si="11">IF(CX7="",NA(),CX7)</f>
        <v>87.87</v>
      </c>
      <c r="CY6" s="33">
        <f t="shared" si="11"/>
        <v>87.97</v>
      </c>
      <c r="CZ6" s="33">
        <f t="shared" si="11"/>
        <v>88.12</v>
      </c>
      <c r="DA6" s="33">
        <f t="shared" si="11"/>
        <v>89.44</v>
      </c>
      <c r="DB6" s="33">
        <f t="shared" si="11"/>
        <v>73.599999999999994</v>
      </c>
      <c r="DC6" s="33">
        <f t="shared" si="11"/>
        <v>73.78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3">
        <f>IF(DH7="",NA(),DH7)</f>
        <v>12.61</v>
      </c>
      <c r="DI6" s="33">
        <f t="shared" ref="DI6:DQ6" si="12">IF(DI7="",NA(),DI7)</f>
        <v>14.03</v>
      </c>
      <c r="DJ6" s="33">
        <f t="shared" si="12"/>
        <v>15.93</v>
      </c>
      <c r="DK6" s="33">
        <f t="shared" si="12"/>
        <v>14.99</v>
      </c>
      <c r="DL6" s="33">
        <f t="shared" si="12"/>
        <v>24.6</v>
      </c>
      <c r="DM6" s="33">
        <f t="shared" si="12"/>
        <v>6.61</v>
      </c>
      <c r="DN6" s="33">
        <f t="shared" si="12"/>
        <v>8.3000000000000007</v>
      </c>
      <c r="DO6" s="33">
        <f t="shared" si="12"/>
        <v>9</v>
      </c>
      <c r="DP6" s="33">
        <f t="shared" si="12"/>
        <v>10.11</v>
      </c>
      <c r="DQ6" s="33">
        <f t="shared" si="12"/>
        <v>20.68</v>
      </c>
      <c r="DR6" s="32" t="str">
        <f>IF(DR7="","",IF(DR7="-","【-】","【"&amp;SUBSTITUTE(TEXT(DR7,"#,##0.00"),"-","△")&amp;"】"))</f>
        <v>【20.45】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>
        <f t="shared" si="13"/>
        <v>0</v>
      </c>
      <c r="DY6" s="32">
        <f t="shared" si="13"/>
        <v>0</v>
      </c>
      <c r="DZ6" s="33">
        <f t="shared" si="13"/>
        <v>0.09</v>
      </c>
      <c r="EA6" s="33">
        <f t="shared" si="13"/>
        <v>0.08</v>
      </c>
      <c r="EB6" s="33">
        <f t="shared" si="13"/>
        <v>0.08</v>
      </c>
      <c r="EC6" s="32" t="str">
        <f>IF(EC7="","",IF(EC7="-","【-】","【"&amp;SUBSTITUTE(TEXT(EC7,"#,##0.00"),"-","△")&amp;"】"))</f>
        <v>【0.07】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3">
        <f t="shared" si="14"/>
        <v>0.08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7" s="34" customFormat="1">
      <c r="A7" s="26"/>
      <c r="B7" s="35">
        <v>2014</v>
      </c>
      <c r="C7" s="35">
        <v>282189</v>
      </c>
      <c r="D7" s="35">
        <v>46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33.31</v>
      </c>
      <c r="O7" s="36">
        <v>8.0399999999999991</v>
      </c>
      <c r="P7" s="36">
        <v>95.44</v>
      </c>
      <c r="Q7" s="36">
        <v>2376</v>
      </c>
      <c r="R7" s="36">
        <v>49707</v>
      </c>
      <c r="S7" s="36">
        <v>92.94</v>
      </c>
      <c r="T7" s="36">
        <v>534.83000000000004</v>
      </c>
      <c r="U7" s="36">
        <v>3979</v>
      </c>
      <c r="V7" s="36">
        <v>1.1000000000000001</v>
      </c>
      <c r="W7" s="36">
        <v>3617.27</v>
      </c>
      <c r="X7" s="36">
        <v>64.25</v>
      </c>
      <c r="Y7" s="36">
        <v>68.72</v>
      </c>
      <c r="Z7" s="36">
        <v>50.24</v>
      </c>
      <c r="AA7" s="36">
        <v>48.64</v>
      </c>
      <c r="AB7" s="36">
        <v>67.19</v>
      </c>
      <c r="AC7" s="36">
        <v>80.260000000000005</v>
      </c>
      <c r="AD7" s="36">
        <v>81.31</v>
      </c>
      <c r="AE7" s="36">
        <v>92.74</v>
      </c>
      <c r="AF7" s="36">
        <v>93.62</v>
      </c>
      <c r="AG7" s="36">
        <v>97.53</v>
      </c>
      <c r="AH7" s="36">
        <v>98.75</v>
      </c>
      <c r="AI7" s="36">
        <v>1044.77</v>
      </c>
      <c r="AJ7" s="36">
        <v>1101.99</v>
      </c>
      <c r="AK7" s="36">
        <v>1233.23</v>
      </c>
      <c r="AL7" s="36">
        <v>1493.99</v>
      </c>
      <c r="AM7" s="36">
        <v>1856.12</v>
      </c>
      <c r="AN7" s="36">
        <v>347.42</v>
      </c>
      <c r="AO7" s="36">
        <v>461.69</v>
      </c>
      <c r="AP7" s="36">
        <v>243.13</v>
      </c>
      <c r="AQ7" s="36">
        <v>280.08</v>
      </c>
      <c r="AR7" s="36">
        <v>223.09</v>
      </c>
      <c r="AS7" s="36">
        <v>205.86</v>
      </c>
      <c r="AT7" s="36">
        <v>116.8</v>
      </c>
      <c r="AU7" s="36">
        <v>177.54</v>
      </c>
      <c r="AV7" s="36">
        <v>100.12</v>
      </c>
      <c r="AW7" s="36">
        <v>148.61000000000001</v>
      </c>
      <c r="AX7" s="36">
        <v>52.33</v>
      </c>
      <c r="AY7" s="36">
        <v>165.97</v>
      </c>
      <c r="AZ7" s="36">
        <v>173.77</v>
      </c>
      <c r="BA7" s="36">
        <v>162.52000000000001</v>
      </c>
      <c r="BB7" s="36">
        <v>124.2</v>
      </c>
      <c r="BC7" s="36">
        <v>33.03</v>
      </c>
      <c r="BD7" s="36">
        <v>34.630000000000003</v>
      </c>
      <c r="BE7" s="36">
        <v>3224.65</v>
      </c>
      <c r="BF7" s="36">
        <v>2760.8</v>
      </c>
      <c r="BG7" s="36">
        <v>2376.9499999999998</v>
      </c>
      <c r="BH7" s="36">
        <v>2333.77</v>
      </c>
      <c r="BI7" s="36">
        <v>2374.44</v>
      </c>
      <c r="BJ7" s="36">
        <v>1316.7</v>
      </c>
      <c r="BK7" s="36">
        <v>1224.75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24.1</v>
      </c>
      <c r="BQ7" s="36">
        <v>29.24</v>
      </c>
      <c r="BR7" s="36">
        <v>31.08</v>
      </c>
      <c r="BS7" s="36">
        <v>30.68</v>
      </c>
      <c r="BT7" s="36">
        <v>30.6</v>
      </c>
      <c r="BU7" s="36">
        <v>43.24</v>
      </c>
      <c r="BV7" s="36">
        <v>42.13</v>
      </c>
      <c r="BW7" s="36">
        <v>51.03</v>
      </c>
      <c r="BX7" s="36">
        <v>50.9</v>
      </c>
      <c r="BY7" s="36">
        <v>50.82</v>
      </c>
      <c r="BZ7" s="36">
        <v>51.49</v>
      </c>
      <c r="CA7" s="36">
        <v>417.14</v>
      </c>
      <c r="CB7" s="36">
        <v>391.32</v>
      </c>
      <c r="CC7" s="36">
        <v>421.81</v>
      </c>
      <c r="CD7" s="36">
        <v>424.84</v>
      </c>
      <c r="CE7" s="36">
        <v>419.22</v>
      </c>
      <c r="CF7" s="36">
        <v>338.76</v>
      </c>
      <c r="CG7" s="36">
        <v>348.41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77.930000000000007</v>
      </c>
      <c r="CM7" s="36">
        <v>77.319999999999993</v>
      </c>
      <c r="CN7" s="36">
        <v>75.48</v>
      </c>
      <c r="CO7" s="36">
        <v>75.069999999999993</v>
      </c>
      <c r="CP7" s="36">
        <v>72.14</v>
      </c>
      <c r="CQ7" s="36">
        <v>44.65</v>
      </c>
      <c r="CR7" s="36">
        <v>46.85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87.68</v>
      </c>
      <c r="CX7" s="36">
        <v>87.87</v>
      </c>
      <c r="CY7" s="36">
        <v>87.97</v>
      </c>
      <c r="CZ7" s="36">
        <v>88.12</v>
      </c>
      <c r="DA7" s="36">
        <v>89.44</v>
      </c>
      <c r="DB7" s="36">
        <v>73.599999999999994</v>
      </c>
      <c r="DC7" s="36">
        <v>73.78</v>
      </c>
      <c r="DD7" s="36">
        <v>83.88</v>
      </c>
      <c r="DE7" s="36">
        <v>84.06</v>
      </c>
      <c r="DF7" s="36">
        <v>84.07</v>
      </c>
      <c r="DG7" s="36">
        <v>83.79</v>
      </c>
      <c r="DH7" s="36">
        <v>12.61</v>
      </c>
      <c r="DI7" s="36">
        <v>14.03</v>
      </c>
      <c r="DJ7" s="36">
        <v>15.93</v>
      </c>
      <c r="DK7" s="36">
        <v>14.99</v>
      </c>
      <c r="DL7" s="36">
        <v>24.6</v>
      </c>
      <c r="DM7" s="36">
        <v>6.61</v>
      </c>
      <c r="DN7" s="36">
        <v>8.3000000000000007</v>
      </c>
      <c r="DO7" s="36">
        <v>9</v>
      </c>
      <c r="DP7" s="36">
        <v>10.11</v>
      </c>
      <c r="DQ7" s="36">
        <v>20.68</v>
      </c>
      <c r="DR7" s="36">
        <v>20.45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>
        <v>0</v>
      </c>
      <c r="DY7" s="36">
        <v>0</v>
      </c>
      <c r="DZ7" s="36">
        <v>0.09</v>
      </c>
      <c r="EA7" s="36">
        <v>0.08</v>
      </c>
      <c r="EB7" s="36">
        <v>0.08</v>
      </c>
      <c r="EC7" s="36">
        <v>7.0000000000000007E-2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0.08</v>
      </c>
      <c r="EK7" s="36">
        <v>0.04</v>
      </c>
      <c r="EL7" s="36">
        <v>0.03</v>
      </c>
      <c r="EM7" s="36">
        <v>0.02</v>
      </c>
      <c r="EN7" s="36">
        <v>0.03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2016-02-22T06:38:28Z</cp:lastPrinted>
  <dcterms:created xsi:type="dcterms:W3CDTF">2016-02-03T07:49:09Z</dcterms:created>
  <dcterms:modified xsi:type="dcterms:W3CDTF">2016-02-24T00:56:58Z</dcterms:modified>
  <cp:category/>
</cp:coreProperties>
</file>