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AD10" i="4" s="1"/>
  <c r="P6" i="5"/>
  <c r="O6" i="5"/>
  <c r="N6" i="5"/>
  <c r="M6" i="5"/>
  <c r="B10" i="4" s="1"/>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AL10" i="4"/>
  <c r="W10" i="4"/>
  <c r="P10" i="4"/>
  <c r="I10" i="4"/>
  <c r="BB8" i="4"/>
  <c r="AT8" i="4"/>
  <c r="AL8" i="4"/>
  <c r="P8" i="4"/>
  <c r="I8" i="4"/>
  <c r="B8" i="4"/>
  <c r="C10" i="5" l="1"/>
  <c r="D10" i="5"/>
  <c r="E10" i="5"/>
  <c r="B10" i="5"/>
</calcChain>
</file>

<file path=xl/sharedStrings.xml><?xml version="1.0" encoding="utf-8"?>
<sst xmlns="http://schemas.openxmlformats.org/spreadsheetml/2006/main" count="225" uniqueCount="110">
  <si>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</si>
  <si>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</si>
  <si>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</si>
  <si>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</si>
  <si>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</si>
  <si>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</si>
  <si>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</si>
  <si>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</si>
  <si>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</si>
  <si>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</si>
  <si>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</si>
  <si>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</si>
  <si>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</si>
  <si>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</si>
  <si>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</si>
  <si>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</si>
  <si>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</si>
  <si>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</si>
  <si>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</si>
  <si>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</si>
  <si>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</si>
  <si>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</si>
  <si>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</si>
  <si>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</si>
  <si>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</si>
  <si>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</si>
  <si>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</si>
  <si>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</si>
  <si>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</si>
  <si>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</si>
  <si>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</si>
  <si>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</si>
  <si>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</si>
  <si>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</si>
  <si>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</si>
  <si>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</si>
  <si>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</si>
  <si>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</si>
  <si>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</si>
  <si>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</si>
  <si>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</si>
  <si>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22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</si>
  <si>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</si>
  <si>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</si>
  <si>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</si>
  <si>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</si>
  <si>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</si>
  <si>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</si>
  <si>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</si>
  <si>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</si>
  <si>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</si>
  <si>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</si>
  <si>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</si>
  <si>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</si>
  <si>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</si>
  <si>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</si>
  <si>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</si>
  <si>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</si>
  <si>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</si>
  <si>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</si>
  <si>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</si>
  <si>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</si>
  <si>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</si>
  <si>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</si>
  <si>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</si>
  <si>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</si>
  <si>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</si>
  <si>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</si>
  <si>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</si>
  <si>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</si>
  <si>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</si>
  <si>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</si>
  <si>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</si>
  <si>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</si>
  <si>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</si>
  <si>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</si>
  <si>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</si>
  <si>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</si>
  <si>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</si>
  <si>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</si>
  <si>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</si>
  <si>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</si>
  <si>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</si>
  <si>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</si>
  <si>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</si>
  <si>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</si>
  <si>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</si>
  <si>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</si>
  <si>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</si>
  <si>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</si>
  <si>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</si>
  <si>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</si>
  <si>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</si>
  <si>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</si>
  <si>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</si>
  <si>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</si>
  <si>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川西市</t>
  </si>
  <si>
    <t>法適用</t>
  </si>
  <si>
    <t>下水道事業</t>
  </si>
  <si>
    <t>公共下水道</t>
  </si>
  <si>
    <t>Ab</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</si>
  <si>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</si>
  <si>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</si>
  <si>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</si>
  <si>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</si>
  <si>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</si>
  <si>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</si>
  <si>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現状の管渠老朽化率は0％ですが、昭和40年代に開発された大規模団地をはじめとし、多くの管渠がまもなく耐用年数を超過することとなります。
　そのため、現在行っている長寿命化工事や、日常の点検業務を継続していきます。</t>
  </si>
  <si>
    <t>　これからも管渠の更生工事や施設の長寿命化工事などを継続して行うために、財源としてはこれまでどおり企業債を活用していきますが、利益剰余金の処分や減債積立金の取崩しを行うことで、企業債残高の減少を図れるような経営戦略等を策定し、健全な経営を目指していきます。</t>
    <rPh sb="103" eb="105">
      <t>ケイエイ</t>
    </rPh>
    <rPh sb="105" eb="107">
      <t>センリャク</t>
    </rPh>
    <rPh sb="107" eb="108">
      <t>トウ</t>
    </rPh>
    <rPh sb="109" eb="111">
      <t>サクテイ</t>
    </rPh>
    <phoneticPr fontId="4"/>
  </si>
  <si>
    <t>　川西市は、広域的に運営している猪名川流域下水道に参画していることで、単独で事業を行うよりも、薬品費や管整備などの費用について、複数でまとまって事業を行うことでスケールメリットが図れ、経費の削減となるため、平成26年度の⑥汚水処理原価は76.29円/㎥で類似団体の平均値より44.21円/㎥安く、⑤経費回収率は152.88％と、全て使用料で回収すべき経費を賄えており、①経常収支比率も120.98％で黒字経営となっている状況です。
　しかし、これまでの設備投資は、主に企業債、国庫補助金、市からの繰入金などの財源によって賄われてきたため、企業債残高が多額なことが課題となっています。
　経営の効率性については、これまで管渠を整備した結果、平成26年度の⑧水洗化率は99.21％となり、衛生的な生活環境の向上や公共用水域の水質保全に貢献しています。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</si>
</sst>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0.22</c:v>
                </c:pt>
                <c:pt idx="1">
                  <c:v>0.19</c:v>
                </c:pt>
                <c:pt idx="2">
                  <c:v>0.1</c:v>
                </c:pt>
                <c:pt idx="3">
                  <c:v>0.1</c:v>
                </c:pt>
                <c:pt idx="4">
                  <c:v>0.1</c:v>
                </c:pt>
              </c:numCache>
            </c:numRef>
          </c:val>
        </c:ser>
        <c:dLbls>
          <c:showLegendKey val="0"/>
          <c:showVal val="0"/>
          <c:showCatName val="0"/>
          <c:showSerName val="0"/>
          <c:showPercent val="0"/>
          <c:showBubbleSize val="0"/>
        </c:dLbls>
        <c:gapWidth val="150"/>
        <c:axId val="97397760"/>
        <c:axId val="97412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0.11</c:v>
                </c:pt>
                <c:pt idx="1">
                  <c:v>0.1</c:v>
                </c:pt>
                <c:pt idx="2">
                  <c:v>0.1</c:v>
                </c:pt>
                <c:pt idx="3">
                  <c:v>0.08</c:v>
                </c:pt>
                <c:pt idx="4">
                  <c:v>0.1</c:v>
                </c:pt>
              </c:numCache>
            </c:numRef>
          </c:val>
          <c:smooth val="0"/>
        </c:ser>
        <c:dLbls>
          <c:showLegendKey val="0"/>
          <c:showVal val="0"/>
          <c:showCatName val="0"/>
          <c:showSerName val="0"/>
          <c:showPercent val="0"/>
          <c:showBubbleSize val="0"/>
        </c:dLbls>
        <c:marker val="1"/>
        <c:smooth val="0"/>
        <c:axId val="97397760"/>
        <c:axId val="97412224"/>
      </c:lineChart>
      <c:dateAx>
        <c:axId val="97397760"/>
        <c:scaling>
          <c:orientation val="minMax"/>
        </c:scaling>
        <c:delete val="1"/>
        <c:axPos val="b"/>
        <c:numFmt formatCode="ge" sourceLinked="1"/>
        <c:majorTickMark val="none"/>
        <c:minorTickMark val="none"/>
        <c:tickLblPos val="none"/>
        <c:crossAx val="97412224"/>
        <c:crosses val="autoZero"/>
        <c:auto val="1"/>
        <c:lblOffset val="100"/>
        <c:baseTimeUnit val="years"/>
      </c:dateAx>
      <c:valAx>
        <c:axId val="97412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397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1041920"/>
        <c:axId val="111056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68.489999999999995</c:v>
                </c:pt>
                <c:pt idx="1">
                  <c:v>71.48</c:v>
                </c:pt>
                <c:pt idx="2">
                  <c:v>69.03</c:v>
                </c:pt>
                <c:pt idx="3">
                  <c:v>70.16</c:v>
                </c:pt>
                <c:pt idx="4">
                  <c:v>69.95</c:v>
                </c:pt>
              </c:numCache>
            </c:numRef>
          </c:val>
          <c:smooth val="0"/>
        </c:ser>
        <c:dLbls>
          <c:showLegendKey val="0"/>
          <c:showVal val="0"/>
          <c:showCatName val="0"/>
          <c:showSerName val="0"/>
          <c:showPercent val="0"/>
          <c:showBubbleSize val="0"/>
        </c:dLbls>
        <c:marker val="1"/>
        <c:smooth val="0"/>
        <c:axId val="111041920"/>
        <c:axId val="111056384"/>
      </c:lineChart>
      <c:dateAx>
        <c:axId val="111041920"/>
        <c:scaling>
          <c:orientation val="minMax"/>
        </c:scaling>
        <c:delete val="1"/>
        <c:axPos val="b"/>
        <c:numFmt formatCode="ge" sourceLinked="1"/>
        <c:majorTickMark val="none"/>
        <c:minorTickMark val="none"/>
        <c:tickLblPos val="none"/>
        <c:crossAx val="111056384"/>
        <c:crosses val="autoZero"/>
        <c:auto val="1"/>
        <c:lblOffset val="100"/>
        <c:baseTimeUnit val="years"/>
      </c:dateAx>
      <c:valAx>
        <c:axId val="111056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04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99.03</c:v>
                </c:pt>
                <c:pt idx="1">
                  <c:v>99.12</c:v>
                </c:pt>
                <c:pt idx="2">
                  <c:v>99.17</c:v>
                </c:pt>
                <c:pt idx="3">
                  <c:v>99.17</c:v>
                </c:pt>
                <c:pt idx="4">
                  <c:v>99.21</c:v>
                </c:pt>
              </c:numCache>
            </c:numRef>
          </c:val>
        </c:ser>
        <c:dLbls>
          <c:showLegendKey val="0"/>
          <c:showVal val="0"/>
          <c:showCatName val="0"/>
          <c:showSerName val="0"/>
          <c:showPercent val="0"/>
          <c:showBubbleSize val="0"/>
        </c:dLbls>
        <c:gapWidth val="150"/>
        <c:axId val="111074304"/>
        <c:axId val="111174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96.94</c:v>
                </c:pt>
                <c:pt idx="1">
                  <c:v>96.96</c:v>
                </c:pt>
                <c:pt idx="2">
                  <c:v>96.87</c:v>
                </c:pt>
                <c:pt idx="3">
                  <c:v>96.82</c:v>
                </c:pt>
                <c:pt idx="4">
                  <c:v>96.69</c:v>
                </c:pt>
              </c:numCache>
            </c:numRef>
          </c:val>
          <c:smooth val="0"/>
        </c:ser>
        <c:dLbls>
          <c:showLegendKey val="0"/>
          <c:showVal val="0"/>
          <c:showCatName val="0"/>
          <c:showSerName val="0"/>
          <c:showPercent val="0"/>
          <c:showBubbleSize val="0"/>
        </c:dLbls>
        <c:marker val="1"/>
        <c:smooth val="0"/>
        <c:axId val="111074304"/>
        <c:axId val="111174784"/>
      </c:lineChart>
      <c:dateAx>
        <c:axId val="111074304"/>
        <c:scaling>
          <c:orientation val="minMax"/>
        </c:scaling>
        <c:delete val="1"/>
        <c:axPos val="b"/>
        <c:numFmt formatCode="ge" sourceLinked="1"/>
        <c:majorTickMark val="none"/>
        <c:minorTickMark val="none"/>
        <c:tickLblPos val="none"/>
        <c:crossAx val="111174784"/>
        <c:crosses val="autoZero"/>
        <c:auto val="1"/>
        <c:lblOffset val="100"/>
        <c:baseTimeUnit val="years"/>
      </c:dateAx>
      <c:valAx>
        <c:axId val="111174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074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113.26</c:v>
                </c:pt>
                <c:pt idx="1">
                  <c:v>118.11</c:v>
                </c:pt>
                <c:pt idx="2">
                  <c:v>119.28</c:v>
                </c:pt>
                <c:pt idx="3">
                  <c:v>123.7</c:v>
                </c:pt>
                <c:pt idx="4">
                  <c:v>120.98</c:v>
                </c:pt>
              </c:numCache>
            </c:numRef>
          </c:val>
        </c:ser>
        <c:dLbls>
          <c:showLegendKey val="0"/>
          <c:showVal val="0"/>
          <c:showCatName val="0"/>
          <c:showSerName val="0"/>
          <c:showPercent val="0"/>
          <c:showBubbleSize val="0"/>
        </c:dLbls>
        <c:gapWidth val="150"/>
        <c:axId val="97458816"/>
        <c:axId val="97465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105.2</c:v>
                </c:pt>
                <c:pt idx="1">
                  <c:v>102.76</c:v>
                </c:pt>
                <c:pt idx="2">
                  <c:v>104.06</c:v>
                </c:pt>
                <c:pt idx="3">
                  <c:v>104.3</c:v>
                </c:pt>
                <c:pt idx="4">
                  <c:v>104.63</c:v>
                </c:pt>
              </c:numCache>
            </c:numRef>
          </c:val>
          <c:smooth val="0"/>
        </c:ser>
        <c:dLbls>
          <c:showLegendKey val="0"/>
          <c:showVal val="0"/>
          <c:showCatName val="0"/>
          <c:showSerName val="0"/>
          <c:showPercent val="0"/>
          <c:showBubbleSize val="0"/>
        </c:dLbls>
        <c:marker val="1"/>
        <c:smooth val="0"/>
        <c:axId val="97458816"/>
        <c:axId val="97465088"/>
      </c:lineChart>
      <c:dateAx>
        <c:axId val="97458816"/>
        <c:scaling>
          <c:orientation val="minMax"/>
        </c:scaling>
        <c:delete val="1"/>
        <c:axPos val="b"/>
        <c:numFmt formatCode="ge" sourceLinked="1"/>
        <c:majorTickMark val="none"/>
        <c:minorTickMark val="none"/>
        <c:tickLblPos val="none"/>
        <c:crossAx val="97465088"/>
        <c:crosses val="autoZero"/>
        <c:auto val="1"/>
        <c:lblOffset val="100"/>
        <c:baseTimeUnit val="years"/>
      </c:dateAx>
      <c:valAx>
        <c:axId val="97465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458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4.21</c:v>
                </c:pt>
                <c:pt idx="1">
                  <c:v>5.56</c:v>
                </c:pt>
                <c:pt idx="2">
                  <c:v>6.89</c:v>
                </c:pt>
                <c:pt idx="3">
                  <c:v>8.2200000000000006</c:v>
                </c:pt>
                <c:pt idx="4">
                  <c:v>22.97</c:v>
                </c:pt>
              </c:numCache>
            </c:numRef>
          </c:val>
        </c:ser>
        <c:dLbls>
          <c:showLegendKey val="0"/>
          <c:showVal val="0"/>
          <c:showCatName val="0"/>
          <c:showSerName val="0"/>
          <c:showPercent val="0"/>
          <c:showBubbleSize val="0"/>
        </c:dLbls>
        <c:gapWidth val="150"/>
        <c:axId val="97491200"/>
        <c:axId val="97505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15.76</c:v>
                </c:pt>
                <c:pt idx="1">
                  <c:v>15.86</c:v>
                </c:pt>
                <c:pt idx="2">
                  <c:v>17.25</c:v>
                </c:pt>
                <c:pt idx="3">
                  <c:v>17.37</c:v>
                </c:pt>
                <c:pt idx="4">
                  <c:v>25.54</c:v>
                </c:pt>
              </c:numCache>
            </c:numRef>
          </c:val>
          <c:smooth val="0"/>
        </c:ser>
        <c:dLbls>
          <c:showLegendKey val="0"/>
          <c:showVal val="0"/>
          <c:showCatName val="0"/>
          <c:showSerName val="0"/>
          <c:showPercent val="0"/>
          <c:showBubbleSize val="0"/>
        </c:dLbls>
        <c:marker val="1"/>
        <c:smooth val="0"/>
        <c:axId val="97491200"/>
        <c:axId val="97505664"/>
      </c:lineChart>
      <c:dateAx>
        <c:axId val="97491200"/>
        <c:scaling>
          <c:orientation val="minMax"/>
        </c:scaling>
        <c:delete val="1"/>
        <c:axPos val="b"/>
        <c:numFmt formatCode="ge" sourceLinked="1"/>
        <c:majorTickMark val="none"/>
        <c:minorTickMark val="none"/>
        <c:tickLblPos val="none"/>
        <c:crossAx val="97505664"/>
        <c:crosses val="autoZero"/>
        <c:auto val="1"/>
        <c:lblOffset val="100"/>
        <c:baseTimeUnit val="years"/>
      </c:dateAx>
      <c:valAx>
        <c:axId val="97505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491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7521024"/>
        <c:axId val="97535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1.07</c:v>
                </c:pt>
                <c:pt idx="1">
                  <c:v>1.1299999999999999</c:v>
                </c:pt>
                <c:pt idx="2">
                  <c:v>1.32</c:v>
                </c:pt>
                <c:pt idx="3">
                  <c:v>1.51</c:v>
                </c:pt>
                <c:pt idx="4">
                  <c:v>1.39</c:v>
                </c:pt>
              </c:numCache>
            </c:numRef>
          </c:val>
          <c:smooth val="0"/>
        </c:ser>
        <c:dLbls>
          <c:showLegendKey val="0"/>
          <c:showVal val="0"/>
          <c:showCatName val="0"/>
          <c:showSerName val="0"/>
          <c:showPercent val="0"/>
          <c:showBubbleSize val="0"/>
        </c:dLbls>
        <c:marker val="1"/>
        <c:smooth val="0"/>
        <c:axId val="97521024"/>
        <c:axId val="97535488"/>
      </c:lineChart>
      <c:dateAx>
        <c:axId val="97521024"/>
        <c:scaling>
          <c:orientation val="minMax"/>
        </c:scaling>
        <c:delete val="1"/>
        <c:axPos val="b"/>
        <c:numFmt formatCode="ge" sourceLinked="1"/>
        <c:majorTickMark val="none"/>
        <c:minorTickMark val="none"/>
        <c:tickLblPos val="none"/>
        <c:crossAx val="97535488"/>
        <c:crosses val="autoZero"/>
        <c:auto val="1"/>
        <c:lblOffset val="100"/>
        <c:baseTimeUnit val="years"/>
      </c:dateAx>
      <c:valAx>
        <c:axId val="97535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521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7561984"/>
        <c:axId val="97580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4.37</c:v>
                </c:pt>
                <c:pt idx="1">
                  <c:v>4.1500000000000004</c:v>
                </c:pt>
                <c:pt idx="2">
                  <c:v>4.34</c:v>
                </c:pt>
                <c:pt idx="3">
                  <c:v>4.88</c:v>
                </c:pt>
                <c:pt idx="4">
                  <c:v>0.1</c:v>
                </c:pt>
              </c:numCache>
            </c:numRef>
          </c:val>
          <c:smooth val="0"/>
        </c:ser>
        <c:dLbls>
          <c:showLegendKey val="0"/>
          <c:showVal val="0"/>
          <c:showCatName val="0"/>
          <c:showSerName val="0"/>
          <c:showPercent val="0"/>
          <c:showBubbleSize val="0"/>
        </c:dLbls>
        <c:marker val="1"/>
        <c:smooth val="0"/>
        <c:axId val="97561984"/>
        <c:axId val="97580544"/>
      </c:lineChart>
      <c:dateAx>
        <c:axId val="97561984"/>
        <c:scaling>
          <c:orientation val="minMax"/>
        </c:scaling>
        <c:delete val="1"/>
        <c:axPos val="b"/>
        <c:numFmt formatCode="ge" sourceLinked="1"/>
        <c:majorTickMark val="none"/>
        <c:minorTickMark val="none"/>
        <c:tickLblPos val="none"/>
        <c:crossAx val="97580544"/>
        <c:crosses val="autoZero"/>
        <c:auto val="1"/>
        <c:lblOffset val="100"/>
        <c:baseTimeUnit val="years"/>
      </c:dateAx>
      <c:valAx>
        <c:axId val="97580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561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376.07</c:v>
                </c:pt>
                <c:pt idx="1">
                  <c:v>491.24</c:v>
                </c:pt>
                <c:pt idx="2">
                  <c:v>565.91</c:v>
                </c:pt>
                <c:pt idx="3">
                  <c:v>615.98</c:v>
                </c:pt>
                <c:pt idx="4">
                  <c:v>105.42</c:v>
                </c:pt>
              </c:numCache>
            </c:numRef>
          </c:val>
        </c:ser>
        <c:dLbls>
          <c:showLegendKey val="0"/>
          <c:showVal val="0"/>
          <c:showCatName val="0"/>
          <c:showSerName val="0"/>
          <c:showPercent val="0"/>
          <c:showBubbleSize val="0"/>
        </c:dLbls>
        <c:gapWidth val="150"/>
        <c:axId val="97692672"/>
        <c:axId val="97780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278.02</c:v>
                </c:pt>
                <c:pt idx="1">
                  <c:v>221.7</c:v>
                </c:pt>
                <c:pt idx="2">
                  <c:v>238.87</c:v>
                </c:pt>
                <c:pt idx="3">
                  <c:v>271.23</c:v>
                </c:pt>
                <c:pt idx="4">
                  <c:v>72.66</c:v>
                </c:pt>
              </c:numCache>
            </c:numRef>
          </c:val>
          <c:smooth val="0"/>
        </c:ser>
        <c:dLbls>
          <c:showLegendKey val="0"/>
          <c:showVal val="0"/>
          <c:showCatName val="0"/>
          <c:showSerName val="0"/>
          <c:showPercent val="0"/>
          <c:showBubbleSize val="0"/>
        </c:dLbls>
        <c:marker val="1"/>
        <c:smooth val="0"/>
        <c:axId val="97692672"/>
        <c:axId val="97780864"/>
      </c:lineChart>
      <c:dateAx>
        <c:axId val="97692672"/>
        <c:scaling>
          <c:orientation val="minMax"/>
        </c:scaling>
        <c:delete val="1"/>
        <c:axPos val="b"/>
        <c:numFmt formatCode="ge" sourceLinked="1"/>
        <c:majorTickMark val="none"/>
        <c:minorTickMark val="none"/>
        <c:tickLblPos val="none"/>
        <c:crossAx val="97780864"/>
        <c:crosses val="autoZero"/>
        <c:auto val="1"/>
        <c:lblOffset val="100"/>
        <c:baseTimeUnit val="years"/>
      </c:dateAx>
      <c:valAx>
        <c:axId val="97780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692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927.22</c:v>
                </c:pt>
                <c:pt idx="1">
                  <c:v>903.41</c:v>
                </c:pt>
                <c:pt idx="2">
                  <c:v>868.62</c:v>
                </c:pt>
                <c:pt idx="3">
                  <c:v>811.42</c:v>
                </c:pt>
                <c:pt idx="4">
                  <c:v>774.02</c:v>
                </c:pt>
              </c:numCache>
            </c:numRef>
          </c:val>
        </c:ser>
        <c:dLbls>
          <c:showLegendKey val="0"/>
          <c:showVal val="0"/>
          <c:showCatName val="0"/>
          <c:showSerName val="0"/>
          <c:showPercent val="0"/>
          <c:showBubbleSize val="0"/>
        </c:dLbls>
        <c:gapWidth val="150"/>
        <c:axId val="97823360"/>
        <c:axId val="97825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669.53</c:v>
                </c:pt>
                <c:pt idx="1">
                  <c:v>652.94000000000005</c:v>
                </c:pt>
                <c:pt idx="2">
                  <c:v>641.70000000000005</c:v>
                </c:pt>
                <c:pt idx="3">
                  <c:v>624.4</c:v>
                </c:pt>
                <c:pt idx="4">
                  <c:v>607.52</c:v>
                </c:pt>
              </c:numCache>
            </c:numRef>
          </c:val>
          <c:smooth val="0"/>
        </c:ser>
        <c:dLbls>
          <c:showLegendKey val="0"/>
          <c:showVal val="0"/>
          <c:showCatName val="0"/>
          <c:showSerName val="0"/>
          <c:showPercent val="0"/>
          <c:showBubbleSize val="0"/>
        </c:dLbls>
        <c:marker val="1"/>
        <c:smooth val="0"/>
        <c:axId val="97823360"/>
        <c:axId val="97825536"/>
      </c:lineChart>
      <c:dateAx>
        <c:axId val="97823360"/>
        <c:scaling>
          <c:orientation val="minMax"/>
        </c:scaling>
        <c:delete val="1"/>
        <c:axPos val="b"/>
        <c:numFmt formatCode="ge" sourceLinked="1"/>
        <c:majorTickMark val="none"/>
        <c:minorTickMark val="none"/>
        <c:tickLblPos val="none"/>
        <c:crossAx val="97825536"/>
        <c:crosses val="autoZero"/>
        <c:auto val="1"/>
        <c:lblOffset val="100"/>
        <c:baseTimeUnit val="years"/>
      </c:dateAx>
      <c:valAx>
        <c:axId val="97825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823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128.69</c:v>
                </c:pt>
                <c:pt idx="1">
                  <c:v>138.08000000000001</c:v>
                </c:pt>
                <c:pt idx="2">
                  <c:v>139.57</c:v>
                </c:pt>
                <c:pt idx="3">
                  <c:v>149.16999999999999</c:v>
                </c:pt>
                <c:pt idx="4">
                  <c:v>152.88</c:v>
                </c:pt>
              </c:numCache>
            </c:numRef>
          </c:val>
        </c:ser>
        <c:dLbls>
          <c:showLegendKey val="0"/>
          <c:showVal val="0"/>
          <c:showCatName val="0"/>
          <c:showSerName val="0"/>
          <c:showPercent val="0"/>
          <c:showBubbleSize val="0"/>
        </c:dLbls>
        <c:gapWidth val="150"/>
        <c:axId val="97834880"/>
        <c:axId val="105127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91.18</c:v>
                </c:pt>
                <c:pt idx="1">
                  <c:v>91.22</c:v>
                </c:pt>
                <c:pt idx="2">
                  <c:v>91.73</c:v>
                </c:pt>
                <c:pt idx="3">
                  <c:v>92.33</c:v>
                </c:pt>
                <c:pt idx="4">
                  <c:v>96.91</c:v>
                </c:pt>
              </c:numCache>
            </c:numRef>
          </c:val>
          <c:smooth val="0"/>
        </c:ser>
        <c:dLbls>
          <c:showLegendKey val="0"/>
          <c:showVal val="0"/>
          <c:showCatName val="0"/>
          <c:showSerName val="0"/>
          <c:showPercent val="0"/>
          <c:showBubbleSize val="0"/>
        </c:dLbls>
        <c:marker val="1"/>
        <c:smooth val="0"/>
        <c:axId val="97834880"/>
        <c:axId val="105127936"/>
      </c:lineChart>
      <c:dateAx>
        <c:axId val="97834880"/>
        <c:scaling>
          <c:orientation val="minMax"/>
        </c:scaling>
        <c:delete val="1"/>
        <c:axPos val="b"/>
        <c:numFmt formatCode="ge" sourceLinked="1"/>
        <c:majorTickMark val="none"/>
        <c:minorTickMark val="none"/>
        <c:tickLblPos val="none"/>
        <c:crossAx val="105127936"/>
        <c:crosses val="autoZero"/>
        <c:auto val="1"/>
        <c:lblOffset val="100"/>
        <c:baseTimeUnit val="years"/>
      </c:dateAx>
      <c:valAx>
        <c:axId val="105127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834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90.03</c:v>
                </c:pt>
                <c:pt idx="1">
                  <c:v>83.68</c:v>
                </c:pt>
                <c:pt idx="2">
                  <c:v>82.87</c:v>
                </c:pt>
                <c:pt idx="3">
                  <c:v>78.09</c:v>
                </c:pt>
                <c:pt idx="4">
                  <c:v>76.290000000000006</c:v>
                </c:pt>
              </c:numCache>
            </c:numRef>
          </c:val>
        </c:ser>
        <c:dLbls>
          <c:showLegendKey val="0"/>
          <c:showVal val="0"/>
          <c:showCatName val="0"/>
          <c:showSerName val="0"/>
          <c:showPercent val="0"/>
          <c:showBubbleSize val="0"/>
        </c:dLbls>
        <c:gapWidth val="150"/>
        <c:axId val="105160704"/>
        <c:axId val="105162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124.56</c:v>
                </c:pt>
                <c:pt idx="1">
                  <c:v>125.47</c:v>
                </c:pt>
                <c:pt idx="2">
                  <c:v>123.91</c:v>
                </c:pt>
                <c:pt idx="3">
                  <c:v>123.69</c:v>
                </c:pt>
                <c:pt idx="4">
                  <c:v>120.5</c:v>
                </c:pt>
              </c:numCache>
            </c:numRef>
          </c:val>
          <c:smooth val="0"/>
        </c:ser>
        <c:dLbls>
          <c:showLegendKey val="0"/>
          <c:showVal val="0"/>
          <c:showCatName val="0"/>
          <c:showSerName val="0"/>
          <c:showPercent val="0"/>
          <c:showBubbleSize val="0"/>
        </c:dLbls>
        <c:marker val="1"/>
        <c:smooth val="0"/>
        <c:axId val="105160704"/>
        <c:axId val="105162624"/>
      </c:lineChart>
      <c:dateAx>
        <c:axId val="105160704"/>
        <c:scaling>
          <c:orientation val="minMax"/>
        </c:scaling>
        <c:delete val="1"/>
        <c:axPos val="b"/>
        <c:numFmt formatCode="ge" sourceLinked="1"/>
        <c:majorTickMark val="none"/>
        <c:minorTickMark val="none"/>
        <c:tickLblPos val="none"/>
        <c:crossAx val="105162624"/>
        <c:crosses val="autoZero"/>
        <c:auto val="1"/>
        <c:lblOffset val="100"/>
        <c:baseTimeUnit val="years"/>
      </c:dateAx>
      <c:valAx>
        <c:axId val="105162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160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【107.74】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【4.71】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【56.46】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【36.27】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【4.35】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5"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x14ac:dyDescent="0.15">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x14ac:dyDescent="0.15">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2" t="str">
        <f>データ!H6</f>
        <v>兵庫県　川西市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Ab</v>
      </c>
      <c r="X8" s="70"/>
      <c r="Y8" s="70"/>
      <c r="Z8" s="70"/>
      <c r="AA8" s="70"/>
      <c r="AB8" s="70"/>
      <c r="AC8" s="70"/>
      <c r="AD8" s="3"/>
      <c r="AE8" s="3"/>
      <c r="AF8" s="3"/>
      <c r="AG8" s="3"/>
      <c r="AH8" s="3"/>
      <c r="AI8" s="3"/>
      <c r="AJ8" s="3"/>
      <c r="AK8" s="3"/>
      <c r="AL8" s="64">
        <f>データ!R6</f>
        <v>160676</v>
      </c>
      <c r="AM8" s="64"/>
      <c r="AN8" s="64"/>
      <c r="AO8" s="64"/>
      <c r="AP8" s="64"/>
      <c r="AQ8" s="64"/>
      <c r="AR8" s="64"/>
      <c r="AS8" s="64"/>
      <c r="AT8" s="63">
        <f>データ!S6</f>
        <v>53.44</v>
      </c>
      <c r="AU8" s="63"/>
      <c r="AV8" s="63"/>
      <c r="AW8" s="63"/>
      <c r="AX8" s="63"/>
      <c r="AY8" s="63"/>
      <c r="AZ8" s="63"/>
      <c r="BA8" s="63"/>
      <c r="BB8" s="63">
        <f>データ!T6</f>
        <v>3006.66</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x14ac:dyDescent="0.15">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x14ac:dyDescent="0.15">
      <c r="A10" s="2"/>
      <c r="B10" s="63" t="str">
        <f>データ!M6</f>
        <v>-</v>
      </c>
      <c r="C10" s="63"/>
      <c r="D10" s="63"/>
      <c r="E10" s="63"/>
      <c r="F10" s="63"/>
      <c r="G10" s="63"/>
      <c r="H10" s="63"/>
      <c r="I10" s="63">
        <f>データ!N6</f>
        <v>63.68</v>
      </c>
      <c r="J10" s="63"/>
      <c r="K10" s="63"/>
      <c r="L10" s="63"/>
      <c r="M10" s="63"/>
      <c r="N10" s="63"/>
      <c r="O10" s="63"/>
      <c r="P10" s="63">
        <f>データ!O6</f>
        <v>99.44</v>
      </c>
      <c r="Q10" s="63"/>
      <c r="R10" s="63"/>
      <c r="S10" s="63"/>
      <c r="T10" s="63"/>
      <c r="U10" s="63"/>
      <c r="V10" s="63"/>
      <c r="W10" s="63">
        <f>データ!P6</f>
        <v>80</v>
      </c>
      <c r="X10" s="63"/>
      <c r="Y10" s="63"/>
      <c r="Z10" s="63"/>
      <c r="AA10" s="63"/>
      <c r="AB10" s="63"/>
      <c r="AC10" s="63"/>
      <c r="AD10" s="64">
        <f>データ!Q6</f>
        <v>2106</v>
      </c>
      <c r="AE10" s="64"/>
      <c r="AF10" s="64"/>
      <c r="AG10" s="64"/>
      <c r="AH10" s="64"/>
      <c r="AI10" s="64"/>
      <c r="AJ10" s="64"/>
      <c r="AK10" s="2"/>
      <c r="AL10" s="64">
        <f>データ!U6</f>
        <v>159643</v>
      </c>
      <c r="AM10" s="64"/>
      <c r="AN10" s="64"/>
      <c r="AO10" s="64"/>
      <c r="AP10" s="64"/>
      <c r="AQ10" s="64"/>
      <c r="AR10" s="64"/>
      <c r="AS10" s="64"/>
      <c r="AT10" s="63">
        <f>データ!V6</f>
        <v>17.46</v>
      </c>
      <c r="AU10" s="63"/>
      <c r="AV10" s="63"/>
      <c r="AW10" s="63"/>
      <c r="AX10" s="63"/>
      <c r="AY10" s="63"/>
      <c r="AZ10" s="63"/>
      <c r="BA10" s="63"/>
      <c r="BB10" s="63">
        <f>データ!W6</f>
        <v>9143.36</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x14ac:dyDescent="0.15">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109</v>
      </c>
      <c r="BM16" s="47"/>
      <c r="BN16" s="47"/>
      <c r="BO16" s="47"/>
      <c r="BP16" s="47"/>
      <c r="BQ16" s="47"/>
      <c r="BR16" s="47"/>
      <c r="BS16" s="47"/>
      <c r="BT16" s="47"/>
      <c r="BU16" s="47"/>
      <c r="BV16" s="47"/>
      <c r="BW16" s="47"/>
      <c r="BX16" s="47"/>
      <c r="BY16" s="47"/>
      <c r="BZ16" s="4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x14ac:dyDescent="0.15">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x14ac:dyDescent="0.15">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107</v>
      </c>
      <c r="BM47" s="47"/>
      <c r="BN47" s="47"/>
      <c r="BO47" s="47"/>
      <c r="BP47" s="47"/>
      <c r="BQ47" s="47"/>
      <c r="BR47" s="47"/>
      <c r="BS47" s="47"/>
      <c r="BT47" s="47"/>
      <c r="BU47" s="47"/>
      <c r="BV47" s="47"/>
      <c r="BW47" s="47"/>
      <c r="BX47" s="47"/>
      <c r="BY47" s="47"/>
      <c r="BZ47" s="48"/>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x14ac:dyDescent="0.15">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x14ac:dyDescent="0.15">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x14ac:dyDescent="0.15">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x14ac:dyDescent="0.15">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108</v>
      </c>
      <c r="BM66" s="47"/>
      <c r="BN66" s="47"/>
      <c r="BO66" s="47"/>
      <c r="BP66" s="47"/>
      <c r="BQ66" s="47"/>
      <c r="BR66" s="47"/>
      <c r="BS66" s="47"/>
      <c r="BT66" s="47"/>
      <c r="BU66" s="47"/>
      <c r="BV66" s="47"/>
      <c r="BW66" s="47"/>
      <c r="BX66" s="47"/>
      <c r="BY66" s="47"/>
      <c r="BZ66" s="48"/>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x14ac:dyDescent="0.15">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x14ac:dyDescent="0.15">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x14ac:dyDescent="0.15">
      <c r="C83" s="2" t="s">
        <v>40</v>
      </c>
    </row>
    <row r="84" spans="1:78" x14ac:dyDescent="0.15">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x14ac:dyDescent="0.15"/>
  <cols>
    <col min="2" max="143" width="11.875" customWidth="1"/>
  </cols>
  <sheetData>
    <row r="1" spans="1:147" x14ac:dyDescent="0.15">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x14ac:dyDescent="0.15">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x14ac:dyDescent="0.15">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x14ac:dyDescent="0.15">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x14ac:dyDescent="0.15">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x14ac:dyDescent="0.15">
      <c r="A6" s="26" t="s">
        <v>95</v>
      </c>
      <c r="B6" s="31">
        <f>B7</f>
        <v>2014</v>
      </c>
      <c r="C6" s="31">
        <f t="shared" ref="C6:W6" si="3">C7</f>
        <v>282171</v>
      </c>
      <c r="D6" s="31">
        <f t="shared" si="3"/>
        <v>46</v>
      </c>
      <c r="E6" s="31">
        <f t="shared" si="3"/>
        <v>17</v>
      </c>
      <c r="F6" s="31">
        <f t="shared" si="3"/>
        <v>1</v>
      </c>
      <c r="G6" s="31">
        <f t="shared" si="3"/>
        <v>0</v>
      </c>
      <c r="H6" s="31" t="str">
        <f t="shared" si="3"/>
        <v>兵庫県　川西市</v>
      </c>
      <c r="I6" s="31" t="str">
        <f t="shared" si="3"/>
        <v>法適用</v>
      </c>
      <c r="J6" s="31" t="str">
        <f t="shared" si="3"/>
        <v>下水道事業</v>
      </c>
      <c r="K6" s="31" t="str">
        <f t="shared" si="3"/>
        <v>公共下水道</v>
      </c>
      <c r="L6" s="31" t="str">
        <f t="shared" si="3"/>
        <v>Ab</v>
      </c>
      <c r="M6" s="32" t="str">
        <f t="shared" si="3"/>
        <v>-</v>
      </c>
      <c r="N6" s="32">
        <f t="shared" si="3"/>
        <v>63.68</v>
      </c>
      <c r="O6" s="32">
        <f t="shared" si="3"/>
        <v>99.44</v>
      </c>
      <c r="P6" s="32">
        <f t="shared" si="3"/>
        <v>80</v>
      </c>
      <c r="Q6" s="32">
        <f t="shared" si="3"/>
        <v>2106</v>
      </c>
      <c r="R6" s="32">
        <f t="shared" si="3"/>
        <v>160676</v>
      </c>
      <c r="S6" s="32">
        <f t="shared" si="3"/>
        <v>53.44</v>
      </c>
      <c r="T6" s="32">
        <f t="shared" si="3"/>
        <v>3006.66</v>
      </c>
      <c r="U6" s="32">
        <f t="shared" si="3"/>
        <v>159643</v>
      </c>
      <c r="V6" s="32">
        <f t="shared" si="3"/>
        <v>17.46</v>
      </c>
      <c r="W6" s="32">
        <f t="shared" si="3"/>
        <v>9143.36</v>
      </c>
      <c r="X6" s="33">
        <f>IF(X7="",NA(),X7)</f>
        <v>113.26</v>
      </c>
      <c r="Y6" s="33">
        <f t="shared" ref="Y6:AG6" si="4">IF(Y7="",NA(),Y7)</f>
        <v>118.11</v>
      </c>
      <c r="Z6" s="33">
        <f t="shared" si="4"/>
        <v>119.28</v>
      </c>
      <c r="AA6" s="33">
        <f t="shared" si="4"/>
        <v>123.7</v>
      </c>
      <c r="AB6" s="33">
        <f t="shared" si="4"/>
        <v>120.98</v>
      </c>
      <c r="AC6" s="33">
        <f t="shared" si="4"/>
        <v>105.2</v>
      </c>
      <c r="AD6" s="33">
        <f t="shared" si="4"/>
        <v>102.76</v>
      </c>
      <c r="AE6" s="33">
        <f t="shared" si="4"/>
        <v>104.06</v>
      </c>
      <c r="AF6" s="33">
        <f t="shared" si="4"/>
        <v>104.3</v>
      </c>
      <c r="AG6" s="33">
        <f t="shared" si="4"/>
        <v>104.63</v>
      </c>
      <c r="AH6" s="32" t="str">
        <f>IF(AH7="","",IF(AH7="-","【-】","【"&amp;SUBSTITUTE(TEXT(AH7,"#,##0.00"),"-","△")&amp;"】"))</f>
        <v>【107.74】</v>
      </c>
      <c r="AI6" s="32">
        <f>IF(AI7="",NA(),AI7)</f>
        <v>0</v>
      </c>
      <c r="AJ6" s="32">
        <f t="shared" ref="AJ6:AR6" si="5">IF(AJ7="",NA(),AJ7)</f>
        <v>0</v>
      </c>
      <c r="AK6" s="32">
        <f t="shared" si="5"/>
        <v>0</v>
      </c>
      <c r="AL6" s="32">
        <f t="shared" si="5"/>
        <v>0</v>
      </c>
      <c r="AM6" s="32">
        <f t="shared" si="5"/>
        <v>0</v>
      </c>
      <c r="AN6" s="33">
        <f t="shared" si="5"/>
        <v>4.37</v>
      </c>
      <c r="AO6" s="33">
        <f t="shared" si="5"/>
        <v>4.1500000000000004</v>
      </c>
      <c r="AP6" s="33">
        <f t="shared" si="5"/>
        <v>4.34</v>
      </c>
      <c r="AQ6" s="33">
        <f t="shared" si="5"/>
        <v>4.88</v>
      </c>
      <c r="AR6" s="33">
        <f t="shared" si="5"/>
        <v>0.1</v>
      </c>
      <c r="AS6" s="32" t="str">
        <f>IF(AS7="","",IF(AS7="-","【-】","【"&amp;SUBSTITUTE(TEXT(AS7,"#,##0.00"),"-","△")&amp;"】"))</f>
        <v>【4.71】</v>
      </c>
      <c r="AT6" s="33">
        <f>IF(AT7="",NA(),AT7)</f>
        <v>376.07</v>
      </c>
      <c r="AU6" s="33">
        <f t="shared" ref="AU6:BC6" si="6">IF(AU7="",NA(),AU7)</f>
        <v>491.24</v>
      </c>
      <c r="AV6" s="33">
        <f t="shared" si="6"/>
        <v>565.91</v>
      </c>
      <c r="AW6" s="33">
        <f t="shared" si="6"/>
        <v>615.98</v>
      </c>
      <c r="AX6" s="33">
        <f t="shared" si="6"/>
        <v>105.42</v>
      </c>
      <c r="AY6" s="33">
        <f t="shared" si="6"/>
        <v>278.02</v>
      </c>
      <c r="AZ6" s="33">
        <f t="shared" si="6"/>
        <v>221.7</v>
      </c>
      <c r="BA6" s="33">
        <f t="shared" si="6"/>
        <v>238.87</v>
      </c>
      <c r="BB6" s="33">
        <f t="shared" si="6"/>
        <v>271.23</v>
      </c>
      <c r="BC6" s="33">
        <f t="shared" si="6"/>
        <v>72.66</v>
      </c>
      <c r="BD6" s="32" t="str">
        <f>IF(BD7="","",IF(BD7="-","【-】","【"&amp;SUBSTITUTE(TEXT(BD7,"#,##0.00"),"-","△")&amp;"】"))</f>
        <v>【56.46】</v>
      </c>
      <c r="BE6" s="33">
        <f>IF(BE7="",NA(),BE7)</f>
        <v>927.22</v>
      </c>
      <c r="BF6" s="33">
        <f t="shared" ref="BF6:BN6" si="7">IF(BF7="",NA(),BF7)</f>
        <v>903.41</v>
      </c>
      <c r="BG6" s="33">
        <f t="shared" si="7"/>
        <v>868.62</v>
      </c>
      <c r="BH6" s="33">
        <f t="shared" si="7"/>
        <v>811.42</v>
      </c>
      <c r="BI6" s="33">
        <f t="shared" si="7"/>
        <v>774.02</v>
      </c>
      <c r="BJ6" s="33">
        <f t="shared" si="7"/>
        <v>669.53</v>
      </c>
      <c r="BK6" s="33">
        <f t="shared" si="7"/>
        <v>652.94000000000005</v>
      </c>
      <c r="BL6" s="33">
        <f t="shared" si="7"/>
        <v>641.70000000000005</v>
      </c>
      <c r="BM6" s="33">
        <f t="shared" si="7"/>
        <v>624.4</v>
      </c>
      <c r="BN6" s="33">
        <f t="shared" si="7"/>
        <v>607.52</v>
      </c>
      <c r="BO6" s="32" t="str">
        <f>IF(BO7="","",IF(BO7="-","【-】","【"&amp;SUBSTITUTE(TEXT(BO7,"#,##0.00"),"-","△")&amp;"】"))</f>
        <v>【776.35】</v>
      </c>
      <c r="BP6" s="33">
        <f>IF(BP7="",NA(),BP7)</f>
        <v>128.69</v>
      </c>
      <c r="BQ6" s="33">
        <f t="shared" ref="BQ6:BY6" si="8">IF(BQ7="",NA(),BQ7)</f>
        <v>138.08000000000001</v>
      </c>
      <c r="BR6" s="33">
        <f t="shared" si="8"/>
        <v>139.57</v>
      </c>
      <c r="BS6" s="33">
        <f t="shared" si="8"/>
        <v>149.16999999999999</v>
      </c>
      <c r="BT6" s="33">
        <f t="shared" si="8"/>
        <v>152.88</v>
      </c>
      <c r="BU6" s="33">
        <f t="shared" si="8"/>
        <v>91.18</v>
      </c>
      <c r="BV6" s="33">
        <f t="shared" si="8"/>
        <v>91.22</v>
      </c>
      <c r="BW6" s="33">
        <f t="shared" si="8"/>
        <v>91.73</v>
      </c>
      <c r="BX6" s="33">
        <f t="shared" si="8"/>
        <v>92.33</v>
      </c>
      <c r="BY6" s="33">
        <f t="shared" si="8"/>
        <v>96.91</v>
      </c>
      <c r="BZ6" s="32" t="str">
        <f>IF(BZ7="","",IF(BZ7="-","【-】","【"&amp;SUBSTITUTE(TEXT(BZ7,"#,##0.00"),"-","△")&amp;"】"))</f>
        <v>【96.57】</v>
      </c>
      <c r="CA6" s="33">
        <f>IF(CA7="",NA(),CA7)</f>
        <v>90.03</v>
      </c>
      <c r="CB6" s="33">
        <f t="shared" ref="CB6:CJ6" si="9">IF(CB7="",NA(),CB7)</f>
        <v>83.68</v>
      </c>
      <c r="CC6" s="33">
        <f t="shared" si="9"/>
        <v>82.87</v>
      </c>
      <c r="CD6" s="33">
        <f t="shared" si="9"/>
        <v>78.09</v>
      </c>
      <c r="CE6" s="33">
        <f t="shared" si="9"/>
        <v>76.290000000000006</v>
      </c>
      <c r="CF6" s="33">
        <f t="shared" si="9"/>
        <v>124.56</v>
      </c>
      <c r="CG6" s="33">
        <f t="shared" si="9"/>
        <v>125.47</v>
      </c>
      <c r="CH6" s="33">
        <f t="shared" si="9"/>
        <v>123.91</v>
      </c>
      <c r="CI6" s="33">
        <f t="shared" si="9"/>
        <v>123.69</v>
      </c>
      <c r="CJ6" s="33">
        <f t="shared" si="9"/>
        <v>120.5</v>
      </c>
      <c r="CK6" s="32" t="str">
        <f>IF(CK7="","",IF(CK7="-","【-】","【"&amp;SUBSTITUTE(TEXT(CK7,"#,##0.00"),"-","△")&amp;"】"))</f>
        <v>【142.28】</v>
      </c>
      <c r="CL6" s="33" t="str">
        <f>IF(CL7="",NA(),CL7)</f>
        <v>-</v>
      </c>
      <c r="CM6" s="33" t="str">
        <f t="shared" ref="CM6:CU6" si="10">IF(CM7="",NA(),CM7)</f>
        <v>-</v>
      </c>
      <c r="CN6" s="33" t="str">
        <f t="shared" si="10"/>
        <v>-</v>
      </c>
      <c r="CO6" s="33" t="str">
        <f t="shared" si="10"/>
        <v>-</v>
      </c>
      <c r="CP6" s="33" t="str">
        <f t="shared" si="10"/>
        <v>-</v>
      </c>
      <c r="CQ6" s="33">
        <f t="shared" si="10"/>
        <v>68.489999999999995</v>
      </c>
      <c r="CR6" s="33">
        <f t="shared" si="10"/>
        <v>71.48</v>
      </c>
      <c r="CS6" s="33">
        <f t="shared" si="10"/>
        <v>69.03</v>
      </c>
      <c r="CT6" s="33">
        <f t="shared" si="10"/>
        <v>70.16</v>
      </c>
      <c r="CU6" s="33">
        <f t="shared" si="10"/>
        <v>69.95</v>
      </c>
      <c r="CV6" s="32" t="str">
        <f>IF(CV7="","",IF(CV7="-","【-】","【"&amp;SUBSTITUTE(TEXT(CV7,"#,##0.00"),"-","△")&amp;"】"))</f>
        <v>【60.35】</v>
      </c>
      <c r="CW6" s="33">
        <f>IF(CW7="",NA(),CW7)</f>
        <v>99.03</v>
      </c>
      <c r="CX6" s="33">
        <f t="shared" ref="CX6:DF6" si="11">IF(CX7="",NA(),CX7)</f>
        <v>99.12</v>
      </c>
      <c r="CY6" s="33">
        <f t="shared" si="11"/>
        <v>99.17</v>
      </c>
      <c r="CZ6" s="33">
        <f t="shared" si="11"/>
        <v>99.17</v>
      </c>
      <c r="DA6" s="33">
        <f t="shared" si="11"/>
        <v>99.21</v>
      </c>
      <c r="DB6" s="33">
        <f t="shared" si="11"/>
        <v>96.94</v>
      </c>
      <c r="DC6" s="33">
        <f t="shared" si="11"/>
        <v>96.96</v>
      </c>
      <c r="DD6" s="33">
        <f t="shared" si="11"/>
        <v>96.87</v>
      </c>
      <c r="DE6" s="33">
        <f t="shared" si="11"/>
        <v>96.82</v>
      </c>
      <c r="DF6" s="33">
        <f t="shared" si="11"/>
        <v>96.69</v>
      </c>
      <c r="DG6" s="32" t="str">
        <f>IF(DG7="","",IF(DG7="-","【-】","【"&amp;SUBSTITUTE(TEXT(DG7,"#,##0.00"),"-","△")&amp;"】"))</f>
        <v>【94.57】</v>
      </c>
      <c r="DH6" s="33">
        <f>IF(DH7="",NA(),DH7)</f>
        <v>4.21</v>
      </c>
      <c r="DI6" s="33">
        <f t="shared" ref="DI6:DQ6" si="12">IF(DI7="",NA(),DI7)</f>
        <v>5.56</v>
      </c>
      <c r="DJ6" s="33">
        <f t="shared" si="12"/>
        <v>6.89</v>
      </c>
      <c r="DK6" s="33">
        <f t="shared" si="12"/>
        <v>8.2200000000000006</v>
      </c>
      <c r="DL6" s="33">
        <f t="shared" si="12"/>
        <v>22.97</v>
      </c>
      <c r="DM6" s="33">
        <f t="shared" si="12"/>
        <v>15.76</v>
      </c>
      <c r="DN6" s="33">
        <f t="shared" si="12"/>
        <v>15.86</v>
      </c>
      <c r="DO6" s="33">
        <f t="shared" si="12"/>
        <v>17.25</v>
      </c>
      <c r="DP6" s="33">
        <f t="shared" si="12"/>
        <v>17.37</v>
      </c>
      <c r="DQ6" s="33">
        <f t="shared" si="12"/>
        <v>25.54</v>
      </c>
      <c r="DR6" s="32" t="str">
        <f>IF(DR7="","",IF(DR7="-","【-】","【"&amp;SUBSTITUTE(TEXT(DR7,"#,##0.00"),"-","△")&amp;"】"))</f>
        <v>【36.27】</v>
      </c>
      <c r="DS6" s="32">
        <f>IF(DS7="",NA(),DS7)</f>
        <v>0</v>
      </c>
      <c r="DT6" s="32">
        <f t="shared" ref="DT6:EB6" si="13">IF(DT7="",NA(),DT7)</f>
        <v>0</v>
      </c>
      <c r="DU6" s="32">
        <f t="shared" si="13"/>
        <v>0</v>
      </c>
      <c r="DV6" s="32">
        <f t="shared" si="13"/>
        <v>0</v>
      </c>
      <c r="DW6" s="32">
        <f t="shared" si="13"/>
        <v>0</v>
      </c>
      <c r="DX6" s="33">
        <f t="shared" si="13"/>
        <v>1.07</v>
      </c>
      <c r="DY6" s="33">
        <f t="shared" si="13"/>
        <v>1.1299999999999999</v>
      </c>
      <c r="DZ6" s="33">
        <f t="shared" si="13"/>
        <v>1.32</v>
      </c>
      <c r="EA6" s="33">
        <f t="shared" si="13"/>
        <v>1.51</v>
      </c>
      <c r="EB6" s="33">
        <f t="shared" si="13"/>
        <v>1.39</v>
      </c>
      <c r="EC6" s="32" t="str">
        <f>IF(EC7="","",IF(EC7="-","【-】","【"&amp;SUBSTITUTE(TEXT(EC7,"#,##0.00"),"-","△")&amp;"】"))</f>
        <v>【4.35】</v>
      </c>
      <c r="ED6" s="33">
        <f>IF(ED7="",NA(),ED7)</f>
        <v>0.22</v>
      </c>
      <c r="EE6" s="33">
        <f t="shared" ref="EE6:EM6" si="14">IF(EE7="",NA(),EE7)</f>
        <v>0.19</v>
      </c>
      <c r="EF6" s="33">
        <f t="shared" si="14"/>
        <v>0.1</v>
      </c>
      <c r="EG6" s="33">
        <f t="shared" si="14"/>
        <v>0.1</v>
      </c>
      <c r="EH6" s="33">
        <f t="shared" si="14"/>
        <v>0.1</v>
      </c>
      <c r="EI6" s="33">
        <f t="shared" si="14"/>
        <v>0.11</v>
      </c>
      <c r="EJ6" s="33">
        <f t="shared" si="14"/>
        <v>0.1</v>
      </c>
      <c r="EK6" s="33">
        <f t="shared" si="14"/>
        <v>0.1</v>
      </c>
      <c r="EL6" s="33">
        <f t="shared" si="14"/>
        <v>0.08</v>
      </c>
      <c r="EM6" s="33">
        <f t="shared" si="14"/>
        <v>0.1</v>
      </c>
      <c r="EN6" s="32" t="str">
        <f>IF(EN7="","",IF(EN7="-","【-】","【"&amp;SUBSTITUTE(TEXT(EN7,"#,##0.00"),"-","△")&amp;"】"))</f>
        <v>【0.17】</v>
      </c>
    </row>
    <row r="7" spans="1:147" s="34" customFormat="1" x14ac:dyDescent="0.15">
      <c r="A7" s="26"/>
      <c r="B7" s="35">
        <v>2014</v>
      </c>
      <c r="C7" s="35">
        <v>282171</v>
      </c>
      <c r="D7" s="35">
        <v>46</v>
      </c>
      <c r="E7" s="35">
        <v>17</v>
      </c>
      <c r="F7" s="35">
        <v>1</v>
      </c>
      <c r="G7" s="35">
        <v>0</v>
      </c>
      <c r="H7" s="35" t="s">
        <v>96</v>
      </c>
      <c r="I7" s="35" t="s">
        <v>97</v>
      </c>
      <c r="J7" s="35" t="s">
        <v>98</v>
      </c>
      <c r="K7" s="35" t="s">
        <v>99</v>
      </c>
      <c r="L7" s="35" t="s">
        <v>100</v>
      </c>
      <c r="M7" s="36" t="s">
        <v>101</v>
      </c>
      <c r="N7" s="36">
        <v>63.68</v>
      </c>
      <c r="O7" s="36">
        <v>99.44</v>
      </c>
      <c r="P7" s="36">
        <v>80</v>
      </c>
      <c r="Q7" s="36">
        <v>2106</v>
      </c>
      <c r="R7" s="36">
        <v>160676</v>
      </c>
      <c r="S7" s="36">
        <v>53.44</v>
      </c>
      <c r="T7" s="36">
        <v>3006.66</v>
      </c>
      <c r="U7" s="36">
        <v>159643</v>
      </c>
      <c r="V7" s="36">
        <v>17.46</v>
      </c>
      <c r="W7" s="36">
        <v>9143.36</v>
      </c>
      <c r="X7" s="36">
        <v>113.26</v>
      </c>
      <c r="Y7" s="36">
        <v>118.11</v>
      </c>
      <c r="Z7" s="36">
        <v>119.28</v>
      </c>
      <c r="AA7" s="36">
        <v>123.7</v>
      </c>
      <c r="AB7" s="36">
        <v>120.98</v>
      </c>
      <c r="AC7" s="36">
        <v>105.2</v>
      </c>
      <c r="AD7" s="36">
        <v>102.76</v>
      </c>
      <c r="AE7" s="36">
        <v>104.06</v>
      </c>
      <c r="AF7" s="36">
        <v>104.3</v>
      </c>
      <c r="AG7" s="36">
        <v>104.63</v>
      </c>
      <c r="AH7" s="36">
        <v>107.74</v>
      </c>
      <c r="AI7" s="36">
        <v>0</v>
      </c>
      <c r="AJ7" s="36">
        <v>0</v>
      </c>
      <c r="AK7" s="36">
        <v>0</v>
      </c>
      <c r="AL7" s="36">
        <v>0</v>
      </c>
      <c r="AM7" s="36">
        <v>0</v>
      </c>
      <c r="AN7" s="36">
        <v>4.37</v>
      </c>
      <c r="AO7" s="36">
        <v>4.1500000000000004</v>
      </c>
      <c r="AP7" s="36">
        <v>4.34</v>
      </c>
      <c r="AQ7" s="36">
        <v>4.88</v>
      </c>
      <c r="AR7" s="36">
        <v>0.1</v>
      </c>
      <c r="AS7" s="36">
        <v>4.71</v>
      </c>
      <c r="AT7" s="36">
        <v>376.07</v>
      </c>
      <c r="AU7" s="36">
        <v>491.24</v>
      </c>
      <c r="AV7" s="36">
        <v>565.91</v>
      </c>
      <c r="AW7" s="36">
        <v>615.98</v>
      </c>
      <c r="AX7" s="36">
        <v>105.42</v>
      </c>
      <c r="AY7" s="36">
        <v>278.02</v>
      </c>
      <c r="AZ7" s="36">
        <v>221.7</v>
      </c>
      <c r="BA7" s="36">
        <v>238.87</v>
      </c>
      <c r="BB7" s="36">
        <v>271.23</v>
      </c>
      <c r="BC7" s="36">
        <v>72.66</v>
      </c>
      <c r="BD7" s="36">
        <v>56.46</v>
      </c>
      <c r="BE7" s="36">
        <v>927.22</v>
      </c>
      <c r="BF7" s="36">
        <v>903.41</v>
      </c>
      <c r="BG7" s="36">
        <v>868.62</v>
      </c>
      <c r="BH7" s="36">
        <v>811.42</v>
      </c>
      <c r="BI7" s="36">
        <v>774.02</v>
      </c>
      <c r="BJ7" s="36">
        <v>669.53</v>
      </c>
      <c r="BK7" s="36">
        <v>652.94000000000005</v>
      </c>
      <c r="BL7" s="36">
        <v>641.70000000000005</v>
      </c>
      <c r="BM7" s="36">
        <v>624.4</v>
      </c>
      <c r="BN7" s="36">
        <v>607.52</v>
      </c>
      <c r="BO7" s="36">
        <v>776.35</v>
      </c>
      <c r="BP7" s="36">
        <v>128.69</v>
      </c>
      <c r="BQ7" s="36">
        <v>138.08000000000001</v>
      </c>
      <c r="BR7" s="36">
        <v>139.57</v>
      </c>
      <c r="BS7" s="36">
        <v>149.16999999999999</v>
      </c>
      <c r="BT7" s="36">
        <v>152.88</v>
      </c>
      <c r="BU7" s="36">
        <v>91.18</v>
      </c>
      <c r="BV7" s="36">
        <v>91.22</v>
      </c>
      <c r="BW7" s="36">
        <v>91.73</v>
      </c>
      <c r="BX7" s="36">
        <v>92.33</v>
      </c>
      <c r="BY7" s="36">
        <v>96.91</v>
      </c>
      <c r="BZ7" s="36">
        <v>96.57</v>
      </c>
      <c r="CA7" s="36">
        <v>90.03</v>
      </c>
      <c r="CB7" s="36">
        <v>83.68</v>
      </c>
      <c r="CC7" s="36">
        <v>82.87</v>
      </c>
      <c r="CD7" s="36">
        <v>78.09</v>
      </c>
      <c r="CE7" s="36">
        <v>76.290000000000006</v>
      </c>
      <c r="CF7" s="36">
        <v>124.56</v>
      </c>
      <c r="CG7" s="36">
        <v>125.47</v>
      </c>
      <c r="CH7" s="36">
        <v>123.91</v>
      </c>
      <c r="CI7" s="36">
        <v>123.69</v>
      </c>
      <c r="CJ7" s="36">
        <v>120.5</v>
      </c>
      <c r="CK7" s="36">
        <v>142.28</v>
      </c>
      <c r="CL7" s="36" t="s">
        <v>101</v>
      </c>
      <c r="CM7" s="36" t="s">
        <v>101</v>
      </c>
      <c r="CN7" s="36" t="s">
        <v>101</v>
      </c>
      <c r="CO7" s="36" t="s">
        <v>101</v>
      </c>
      <c r="CP7" s="36" t="s">
        <v>101</v>
      </c>
      <c r="CQ7" s="36">
        <v>68.489999999999995</v>
      </c>
      <c r="CR7" s="36">
        <v>71.48</v>
      </c>
      <c r="CS7" s="36">
        <v>69.03</v>
      </c>
      <c r="CT7" s="36">
        <v>70.16</v>
      </c>
      <c r="CU7" s="36">
        <v>69.95</v>
      </c>
      <c r="CV7" s="36">
        <v>60.35</v>
      </c>
      <c r="CW7" s="36">
        <v>99.03</v>
      </c>
      <c r="CX7" s="36">
        <v>99.12</v>
      </c>
      <c r="CY7" s="36">
        <v>99.17</v>
      </c>
      <c r="CZ7" s="36">
        <v>99.17</v>
      </c>
      <c r="DA7" s="36">
        <v>99.21</v>
      </c>
      <c r="DB7" s="36">
        <v>96.94</v>
      </c>
      <c r="DC7" s="36">
        <v>96.96</v>
      </c>
      <c r="DD7" s="36">
        <v>96.87</v>
      </c>
      <c r="DE7" s="36">
        <v>96.82</v>
      </c>
      <c r="DF7" s="36">
        <v>96.69</v>
      </c>
      <c r="DG7" s="36">
        <v>94.57</v>
      </c>
      <c r="DH7" s="36">
        <v>4.21</v>
      </c>
      <c r="DI7" s="36">
        <v>5.56</v>
      </c>
      <c r="DJ7" s="36">
        <v>6.89</v>
      </c>
      <c r="DK7" s="36">
        <v>8.2200000000000006</v>
      </c>
      <c r="DL7" s="36">
        <v>22.97</v>
      </c>
      <c r="DM7" s="36">
        <v>15.76</v>
      </c>
      <c r="DN7" s="36">
        <v>15.86</v>
      </c>
      <c r="DO7" s="36">
        <v>17.25</v>
      </c>
      <c r="DP7" s="36">
        <v>17.37</v>
      </c>
      <c r="DQ7" s="36">
        <v>25.54</v>
      </c>
      <c r="DR7" s="36">
        <v>36.270000000000003</v>
      </c>
      <c r="DS7" s="36">
        <v>0</v>
      </c>
      <c r="DT7" s="36">
        <v>0</v>
      </c>
      <c r="DU7" s="36">
        <v>0</v>
      </c>
      <c r="DV7" s="36">
        <v>0</v>
      </c>
      <c r="DW7" s="36">
        <v>0</v>
      </c>
      <c r="DX7" s="36">
        <v>1.07</v>
      </c>
      <c r="DY7" s="36">
        <v>1.1299999999999999</v>
      </c>
      <c r="DZ7" s="36">
        <v>1.32</v>
      </c>
      <c r="EA7" s="36">
        <v>1.51</v>
      </c>
      <c r="EB7" s="36">
        <v>1.39</v>
      </c>
      <c r="EC7" s="36">
        <v>4.3499999999999996</v>
      </c>
      <c r="ED7" s="36">
        <v>0.22</v>
      </c>
      <c r="EE7" s="36">
        <v>0.19</v>
      </c>
      <c r="EF7" s="36">
        <v>0.1</v>
      </c>
      <c r="EG7" s="36">
        <v>0.1</v>
      </c>
      <c r="EH7" s="36">
        <v>0.1</v>
      </c>
      <c r="EI7" s="36">
        <v>0.11</v>
      </c>
      <c r="EJ7" s="36">
        <v>0.1</v>
      </c>
      <c r="EK7" s="36">
        <v>0.1</v>
      </c>
      <c r="EL7" s="36">
        <v>0.08</v>
      </c>
      <c r="EM7" s="36">
        <v>0.1</v>
      </c>
      <c r="EN7" s="36">
        <v>0.17</v>
      </c>
    </row>
    <row r="8" spans="1:147" x14ac:dyDescent="0.15">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x14ac:dyDescent="0.15">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x14ac:dyDescent="0.15">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2016-02-22T07:37:55Z</cp:lastPrinted>
  <dcterms:created xsi:type="dcterms:W3CDTF">2016-02-03T07:44:52Z</dcterms:created>
  <dcterms:modified xsi:type="dcterms:W3CDTF">2016-02-22T07:38:55Z</dcterms:modified>
  <cp:category/>
</cp:coreProperties>
</file>