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AL10" i="4" s="1"/>
  <c r="T6" i="5"/>
  <c r="S6" i="5"/>
  <c r="R6" i="5"/>
  <c r="Q6" i="5"/>
  <c r="P6" i="5"/>
  <c r="O6" i="5"/>
  <c r="N6" i="5"/>
  <c r="M6" i="5"/>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D10" i="4"/>
  <c r="W10" i="4"/>
  <c r="P10" i="4"/>
  <c r="I10" i="4"/>
  <c r="B10" i="4"/>
  <c r="BB8" i="4"/>
  <c r="AT8" i="4"/>
  <c r="AL8" i="4"/>
  <c r="W8" i="4"/>
  <c r="I8" i="4"/>
  <c r="B6"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<sst xmlns="http://schemas.openxmlformats.org/spreadsheetml/2006/main" count="220" uniqueCount="110">
  <si>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</si>
  <si>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</si>
  <si>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</si>
  <si>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</si>
  <si>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</si>
  <si>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</si>
  <si>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</si>
  <si>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</si>
  <si>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</si>
  <si>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</si>
  <si>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</si>
  <si>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</si>
  <si>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</si>
  <si>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</si>
  <si>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</si>
  <si>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</si>
  <si>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</si>
  <si>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</si>
  <si>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</si>
  <si>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</si>
  <si>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</si>
  <si>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</si>
  <si>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</si>
  <si>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</si>
  <si>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</si>
  <si>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</si>
  <si>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</si>
  <si>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</si>
  <si>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</si>
  <si>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</si>
  <si>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</si>
  <si>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</si>
  <si>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</si>
  <si>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</si>
  <si>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</si>
  <si>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</si>
  <si>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</si>
  <si>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</si>
  <si>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</si>
  <si>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</si>
  <si>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</si>
  <si>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</si>
  <si>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</si>
  <si>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</si>
  <si>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</si>
  <si>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</si>
  <si>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</si>
  <si>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</si>
  <si>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</si>
  <si>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</si>
  <si>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</si>
  <si>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</si>
  <si>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</si>
  <si>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</si>
  <si>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</si>
  <si>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</si>
  <si>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</si>
  <si>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</si>
  <si>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</si>
  <si>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</si>
  <si>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</si>
  <si>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</si>
  <si>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</si>
  <si>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</si>
  <si>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</si>
  <si>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</si>
  <si>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</si>
  <si>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</si>
  <si>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</si>
  <si>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</si>
  <si>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</si>
  <si>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</si>
  <si>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</si>
  <si>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</si>
  <si>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</si>
  <si>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</si>
  <si>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</si>
  <si>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</si>
  <si>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</si>
  <si>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</si>
  <si>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</si>
  <si>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</si>
  <si>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</si>
  <si>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</si>
  <si>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</si>
  <si>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</si>
  <si>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</si>
  <si>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</si>
  <si>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</si>
  <si>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</si>
  <si>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</si>
  <si>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</si>
  <si>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</si>
  <si>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</si>
  <si>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</si>
  <si>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</si>
  <si>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三木市</t>
  </si>
  <si>
    <t>法適用</t>
  </si>
  <si>
    <t>下水道事業</t>
  </si>
  <si>
    <t>農業集落排水</t>
  </si>
  <si>
    <t>F2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</si>
  <si>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</si>
  <si>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</si>
  <si>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</si>
  <si>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</si>
  <si>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</si>
  <si>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</si>
  <si>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農業集落排水について、類似団体平均と比較すると、②累積欠損金比率はゼロであるが、⑥汚水処理原価は類似団体より上回っており、一方で⑧水洗化率も類似団体より上回っていることから水洗化率向上による下水道使用料収入の増加の見込みも少なく、総合的に判断して類似団体よりも維持管理費用が多額となっていることが考えられる。また、その要因として⑦施設利用率が類似団体より下回っていることから、過剰な処理施設が原因の一因と考えられる。　　　　　　　　　　　　　　　　　　　　　　　　　　したがって、こういった点も踏まえ、平成22年度に下水道統合基本計画を策定し、現在６施設ある農業集落排水処理施設の内４施設を廃止し類似施設の統廃合を行う計画である。</t>
    <rPh sb="0" eb="2">
      <t>ノウギョウ</t>
    </rPh>
    <rPh sb="2" eb="4">
      <t>シュウラク</t>
    </rPh>
    <rPh sb="4" eb="6">
      <t>ハイスイ</t>
    </rPh>
    <rPh sb="11" eb="13">
      <t>ルイジ</t>
    </rPh>
    <rPh sb="13" eb="15">
      <t>ダンタイ</t>
    </rPh>
    <rPh sb="15" eb="17">
      <t>ヘイキン</t>
    </rPh>
    <rPh sb="18" eb="20">
      <t>ヒカク</t>
    </rPh>
    <rPh sb="25" eb="27">
      <t>ルイセキ</t>
    </rPh>
    <rPh sb="27" eb="29">
      <t>ケッソン</t>
    </rPh>
    <rPh sb="29" eb="30">
      <t>キン</t>
    </rPh>
    <rPh sb="30" eb="32">
      <t>ヒリツ</t>
    </rPh>
    <rPh sb="41" eb="43">
      <t>オスイ</t>
    </rPh>
    <rPh sb="43" eb="45">
      <t>ショリ</t>
    </rPh>
    <rPh sb="45" eb="47">
      <t>ゲンカ</t>
    </rPh>
    <rPh sb="48" eb="50">
      <t>ルイジ</t>
    </rPh>
    <rPh sb="50" eb="52">
      <t>ダンタイ</t>
    </rPh>
    <rPh sb="54" eb="56">
      <t>ウワマワ</t>
    </rPh>
    <rPh sb="61" eb="63">
      <t>イッポウ</t>
    </rPh>
    <rPh sb="65" eb="68">
      <t>スイセンカ</t>
    </rPh>
    <rPh sb="68" eb="69">
      <t>リツ</t>
    </rPh>
    <rPh sb="70" eb="72">
      <t>ルイジ</t>
    </rPh>
    <rPh sb="72" eb="74">
      <t>ダンタイ</t>
    </rPh>
    <rPh sb="76" eb="78">
      <t>ウワマワ</t>
    </rPh>
    <rPh sb="86" eb="89">
      <t>スイセンカ</t>
    </rPh>
    <rPh sb="89" eb="90">
      <t>リツ</t>
    </rPh>
    <rPh sb="90" eb="92">
      <t>コウジョウ</t>
    </rPh>
    <rPh sb="95" eb="98">
      <t>ゲスイドウ</t>
    </rPh>
    <rPh sb="98" eb="101">
      <t>シヨウリョウ</t>
    </rPh>
    <rPh sb="101" eb="103">
      <t>シュウニュウ</t>
    </rPh>
    <rPh sb="104" eb="106">
      <t>ゾウカ</t>
    </rPh>
    <rPh sb="107" eb="109">
      <t>ミコ</t>
    </rPh>
    <rPh sb="111" eb="112">
      <t>スク</t>
    </rPh>
    <rPh sb="115" eb="118">
      <t>ソウゴウテキ</t>
    </rPh>
    <rPh sb="119" eb="121">
      <t>ハンダン</t>
    </rPh>
    <rPh sb="123" eb="125">
      <t>ルイジ</t>
    </rPh>
    <rPh sb="125" eb="127">
      <t>ダンタイ</t>
    </rPh>
    <rPh sb="130" eb="132">
      <t>イジ</t>
    </rPh>
    <rPh sb="132" eb="134">
      <t>カンリ</t>
    </rPh>
    <rPh sb="134" eb="136">
      <t>ヒヨウ</t>
    </rPh>
    <rPh sb="137" eb="139">
      <t>タガク</t>
    </rPh>
    <rPh sb="148" eb="149">
      <t>カンガ</t>
    </rPh>
    <rPh sb="159" eb="161">
      <t>ヨウイン</t>
    </rPh>
    <rPh sb="165" eb="167">
      <t>シセツ</t>
    </rPh>
    <rPh sb="167" eb="170">
      <t>リヨウリツ</t>
    </rPh>
    <rPh sb="171" eb="173">
      <t>ルイジ</t>
    </rPh>
    <rPh sb="173" eb="175">
      <t>ダンタイ</t>
    </rPh>
    <rPh sb="177" eb="179">
      <t>シタマワ</t>
    </rPh>
    <rPh sb="188" eb="190">
      <t>カジョウ</t>
    </rPh>
    <rPh sb="191" eb="193">
      <t>ショリ</t>
    </rPh>
    <rPh sb="193" eb="195">
      <t>シセツ</t>
    </rPh>
    <rPh sb="196" eb="198">
      <t>ゲンイン</t>
    </rPh>
    <rPh sb="199" eb="201">
      <t>イチイン</t>
    </rPh>
    <rPh sb="202" eb="203">
      <t>カンガ</t>
    </rPh>
    <rPh sb="247" eb="248">
      <t>フ</t>
    </rPh>
    <rPh sb="251" eb="253">
      <t>ヘイセイ</t>
    </rPh>
    <rPh sb="255" eb="257">
      <t>ネンド</t>
    </rPh>
    <rPh sb="258" eb="261">
      <t>ゲスイドウ</t>
    </rPh>
    <rPh sb="261" eb="263">
      <t>トウゴウ</t>
    </rPh>
    <rPh sb="263" eb="265">
      <t>キホン</t>
    </rPh>
    <rPh sb="265" eb="267">
      <t>ケイカク</t>
    </rPh>
    <rPh sb="268" eb="270">
      <t>サクテイ</t>
    </rPh>
    <rPh sb="272" eb="274">
      <t>ゲンザイ</t>
    </rPh>
    <rPh sb="275" eb="277">
      <t>シセツ</t>
    </rPh>
    <rPh sb="279" eb="281">
      <t>ノウギョウ</t>
    </rPh>
    <rPh sb="281" eb="283">
      <t>シュウラク</t>
    </rPh>
    <rPh sb="283" eb="285">
      <t>ハイスイ</t>
    </rPh>
    <rPh sb="285" eb="287">
      <t>ショリ</t>
    </rPh>
    <rPh sb="287" eb="289">
      <t>シセツ</t>
    </rPh>
    <rPh sb="290" eb="291">
      <t>ウチ</t>
    </rPh>
    <rPh sb="292" eb="294">
      <t>シセツ</t>
    </rPh>
    <rPh sb="295" eb="297">
      <t>ハイシ</t>
    </rPh>
    <rPh sb="298" eb="300">
      <t>ルイジ</t>
    </rPh>
    <rPh sb="300" eb="302">
      <t>シセツ</t>
    </rPh>
    <rPh sb="303" eb="306">
      <t>トウハイゴウ</t>
    </rPh>
    <rPh sb="307" eb="308">
      <t>オコナ</t>
    </rPh>
    <rPh sb="309" eb="311">
      <t>ケイカク</t>
    </rPh>
    <phoneticPr fontId="4"/>
  </si>
  <si>
    <t>現在６施設ある農業集落排水処理施設のうち最も早く供用を開始した施設で平成８年10月であり、現時点では６施設全て老朽化対策が必要な程度の年数が経過した管渠は無い。</t>
    <rPh sb="0" eb="2">
      <t>ゲンザイ</t>
    </rPh>
    <rPh sb="3" eb="5">
      <t>シセツ</t>
    </rPh>
    <rPh sb="7" eb="9">
      <t>ノウギョウ</t>
    </rPh>
    <rPh sb="9" eb="11">
      <t>シュウラク</t>
    </rPh>
    <rPh sb="11" eb="13">
      <t>ハイスイ</t>
    </rPh>
    <rPh sb="13" eb="15">
      <t>ショリ</t>
    </rPh>
    <rPh sb="15" eb="17">
      <t>シセツ</t>
    </rPh>
    <rPh sb="20" eb="21">
      <t>モット</t>
    </rPh>
    <rPh sb="22" eb="23">
      <t>ハヤ</t>
    </rPh>
    <rPh sb="24" eb="26">
      <t>キョウヨウ</t>
    </rPh>
    <rPh sb="27" eb="29">
      <t>カイシ</t>
    </rPh>
    <rPh sb="31" eb="33">
      <t>シセツ</t>
    </rPh>
    <rPh sb="34" eb="36">
      <t>ヘイセイ</t>
    </rPh>
    <rPh sb="37" eb="38">
      <t>ネン</t>
    </rPh>
    <rPh sb="40" eb="41">
      <t>ガツ</t>
    </rPh>
    <rPh sb="45" eb="48">
      <t>ゲンジテン</t>
    </rPh>
    <rPh sb="51" eb="53">
      <t>シセツ</t>
    </rPh>
    <rPh sb="53" eb="54">
      <t>スベ</t>
    </rPh>
    <rPh sb="55" eb="57">
      <t>ロウキュウ</t>
    </rPh>
    <rPh sb="57" eb="58">
      <t>カ</t>
    </rPh>
    <rPh sb="58" eb="60">
      <t>タイサク</t>
    </rPh>
    <rPh sb="61" eb="63">
      <t>ヒツヨウ</t>
    </rPh>
    <rPh sb="64" eb="66">
      <t>テイド</t>
    </rPh>
    <rPh sb="67" eb="69">
      <t>ネンスウ</t>
    </rPh>
    <rPh sb="70" eb="72">
      <t>ケイカ</t>
    </rPh>
    <rPh sb="74" eb="76">
      <t>カンキョ</t>
    </rPh>
    <rPh sb="77" eb="78">
      <t>ナシ</t>
    </rPh>
    <phoneticPr fontId="4"/>
  </si>
  <si>
    <t>平成17年10月の市町合併により、現在、旧三木市３施設、旧吉川町３施設、合計６施設の農業集落排水処理施設があるが、類似団体と比較すると、⑦施設利用率からも過剰な施設となっており非効率な運営となっていることが考えられる。　　　　　　　　　　　　　　　　　　　　　　　そのため、平成22年度に下水道統廃合基本計画を策定し、現在６施設ある農業集落排水処理施設を統廃合により最終的に２施設にまで減らし、経営の効率化を図る計画である。</t>
    <rPh sb="0" eb="2">
      <t>ヘイセイ</t>
    </rPh>
    <rPh sb="4" eb="5">
      <t>ネン</t>
    </rPh>
    <rPh sb="7" eb="8">
      <t>ガツ</t>
    </rPh>
    <rPh sb="9" eb="11">
      <t>シチョウ</t>
    </rPh>
    <rPh sb="11" eb="13">
      <t>ガッペイ</t>
    </rPh>
    <rPh sb="17" eb="19">
      <t>ゲンザイ</t>
    </rPh>
    <rPh sb="20" eb="21">
      <t>キュウ</t>
    </rPh>
    <rPh sb="21" eb="23">
      <t>ミキ</t>
    </rPh>
    <rPh sb="23" eb="24">
      <t>シ</t>
    </rPh>
    <rPh sb="25" eb="27">
      <t>シセツ</t>
    </rPh>
    <rPh sb="28" eb="29">
      <t>キュウ</t>
    </rPh>
    <rPh sb="29" eb="32">
      <t>ヨカワチョウ</t>
    </rPh>
    <rPh sb="33" eb="35">
      <t>シセツ</t>
    </rPh>
    <rPh sb="36" eb="38">
      <t>ゴウケイ</t>
    </rPh>
    <rPh sb="39" eb="41">
      <t>シセツ</t>
    </rPh>
    <rPh sb="42" eb="44">
      <t>ノウギョウ</t>
    </rPh>
    <rPh sb="44" eb="46">
      <t>シュウラク</t>
    </rPh>
    <rPh sb="46" eb="48">
      <t>ハイスイ</t>
    </rPh>
    <rPh sb="48" eb="50">
      <t>ショリ</t>
    </rPh>
    <rPh sb="50" eb="52">
      <t>シセツ</t>
    </rPh>
    <rPh sb="57" eb="59">
      <t>ルイジ</t>
    </rPh>
    <rPh sb="59" eb="61">
      <t>ダンタイ</t>
    </rPh>
    <rPh sb="62" eb="64">
      <t>ヒカク</t>
    </rPh>
    <rPh sb="69" eb="71">
      <t>シセツ</t>
    </rPh>
    <rPh sb="71" eb="73">
      <t>リヨウ</t>
    </rPh>
    <rPh sb="73" eb="74">
      <t>リツ</t>
    </rPh>
    <rPh sb="77" eb="79">
      <t>カジョウ</t>
    </rPh>
    <rPh sb="80" eb="82">
      <t>シセツ</t>
    </rPh>
    <rPh sb="88" eb="91">
      <t>ヒコウリツ</t>
    </rPh>
    <rPh sb="92" eb="94">
      <t>ウンエイ</t>
    </rPh>
    <rPh sb="103" eb="104">
      <t>カンガ</t>
    </rPh>
    <rPh sb="137" eb="139">
      <t>ヘイセイ</t>
    </rPh>
    <rPh sb="141" eb="143">
      <t>ネンド</t>
    </rPh>
    <rPh sb="144" eb="147">
      <t>ゲスイドウ</t>
    </rPh>
    <rPh sb="147" eb="150">
      <t>トウハイゴウ</t>
    </rPh>
    <rPh sb="150" eb="152">
      <t>キホン</t>
    </rPh>
    <rPh sb="152" eb="154">
      <t>ケイカク</t>
    </rPh>
    <rPh sb="155" eb="157">
      <t>サクテイ</t>
    </rPh>
    <rPh sb="159" eb="161">
      <t>ゲンザイ</t>
    </rPh>
    <rPh sb="162" eb="164">
      <t>シセツ</t>
    </rPh>
    <rPh sb="166" eb="168">
      <t>ノウギョウ</t>
    </rPh>
    <rPh sb="168" eb="170">
      <t>シュウラク</t>
    </rPh>
    <rPh sb="170" eb="172">
      <t>ハイスイ</t>
    </rPh>
    <rPh sb="172" eb="174">
      <t>ショリ</t>
    </rPh>
    <rPh sb="174" eb="176">
      <t>シセツ</t>
    </rPh>
    <rPh sb="177" eb="180">
      <t>トウハイゴウ</t>
    </rPh>
    <rPh sb="183" eb="186">
      <t>サイシュウテキ</t>
    </rPh>
    <rPh sb="188" eb="190">
      <t>シセツ</t>
    </rPh>
    <rPh sb="193" eb="194">
      <t>ヘ</t>
    </rPh>
    <rPh sb="197" eb="199">
      <t>ケイエイ</t>
    </rPh>
    <rPh sb="200" eb="203">
      <t>コウリツカ</t>
    </rPh>
    <rPh sb="204" eb="205">
      <t>ハカ</t>
    </rPh>
    <rPh sb="206" eb="208">
      <t>ケイカク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</si>
</sst>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6920704"/>
        <c:axId val="55296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36920704"/>
        <c:axId val="55296000"/>
      </c:lineChart>
      <c:dateAx>
        <c:axId val="36920704"/>
        <c:scaling>
          <c:orientation val="minMax"/>
        </c:scaling>
        <c:delete val="1"/>
        <c:axPos val="b"/>
        <c:numFmt formatCode="ge" sourceLinked="1"/>
        <c:majorTickMark val="none"/>
        <c:minorTickMark val="none"/>
        <c:tickLblPos val="none"/>
        <c:crossAx val="55296000"/>
        <c:crosses val="autoZero"/>
        <c:auto val="1"/>
        <c:lblOffset val="100"/>
        <c:baseTimeUnit val="years"/>
      </c:dateAx>
      <c:valAx>
        <c:axId val="55296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920704"/>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49.51</c:v>
                </c:pt>
                <c:pt idx="1">
                  <c:v>49.31</c:v>
                </c:pt>
                <c:pt idx="2">
                  <c:v>49.21</c:v>
                </c:pt>
                <c:pt idx="3">
                  <c:v>49.01</c:v>
                </c:pt>
                <c:pt idx="4">
                  <c:v>49.01</c:v>
                </c:pt>
              </c:numCache>
            </c:numRef>
          </c:val>
        </c:ser>
        <c:dLbls>
          <c:showLegendKey val="0"/>
          <c:showVal val="0"/>
          <c:showCatName val="0"/>
          <c:showSerName val="0"/>
          <c:showPercent val="0"/>
          <c:showBubbleSize val="0"/>
        </c:dLbls>
        <c:gapWidth val="150"/>
        <c:axId val="34958720"/>
        <c:axId val="34964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44.65</c:v>
                </c:pt>
                <c:pt idx="1">
                  <c:v>55.2</c:v>
                </c:pt>
                <c:pt idx="2">
                  <c:v>54.74</c:v>
                </c:pt>
                <c:pt idx="3">
                  <c:v>53.78</c:v>
                </c:pt>
                <c:pt idx="4">
                  <c:v>53.24</c:v>
                </c:pt>
              </c:numCache>
            </c:numRef>
          </c:val>
          <c:smooth val="0"/>
        </c:ser>
        <c:dLbls>
          <c:showLegendKey val="0"/>
          <c:showVal val="0"/>
          <c:showCatName val="0"/>
          <c:showSerName val="0"/>
          <c:showPercent val="0"/>
          <c:showBubbleSize val="0"/>
        </c:dLbls>
        <c:marker val="1"/>
        <c:smooth val="0"/>
        <c:axId val="34958720"/>
        <c:axId val="34964992"/>
      </c:lineChart>
      <c:dateAx>
        <c:axId val="34958720"/>
        <c:scaling>
          <c:orientation val="minMax"/>
        </c:scaling>
        <c:delete val="1"/>
        <c:axPos val="b"/>
        <c:numFmt formatCode="ge" sourceLinked="1"/>
        <c:majorTickMark val="none"/>
        <c:minorTickMark val="none"/>
        <c:tickLblPos val="none"/>
        <c:crossAx val="34964992"/>
        <c:crosses val="autoZero"/>
        <c:auto val="1"/>
        <c:lblOffset val="100"/>
        <c:baseTimeUnit val="years"/>
      </c:dateAx>
      <c:valAx>
        <c:axId val="3496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58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90.78</c:v>
                </c:pt>
                <c:pt idx="1">
                  <c:v>91.16</c:v>
                </c:pt>
                <c:pt idx="2">
                  <c:v>91.86</c:v>
                </c:pt>
                <c:pt idx="3">
                  <c:v>92.15</c:v>
                </c:pt>
                <c:pt idx="4">
                  <c:v>92.52</c:v>
                </c:pt>
              </c:numCache>
            </c:numRef>
          </c:val>
        </c:ser>
        <c:dLbls>
          <c:showLegendKey val="0"/>
          <c:showVal val="0"/>
          <c:showCatName val="0"/>
          <c:showSerName val="0"/>
          <c:showPercent val="0"/>
          <c:showBubbleSize val="0"/>
        </c:dLbls>
        <c:gapWidth val="150"/>
        <c:axId val="34987008"/>
        <c:axId val="364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34987008"/>
        <c:axId val="36459648"/>
      </c:lineChart>
      <c:dateAx>
        <c:axId val="34987008"/>
        <c:scaling>
          <c:orientation val="minMax"/>
        </c:scaling>
        <c:delete val="1"/>
        <c:axPos val="b"/>
        <c:numFmt formatCode="ge" sourceLinked="1"/>
        <c:majorTickMark val="none"/>
        <c:minorTickMark val="none"/>
        <c:tickLblPos val="none"/>
        <c:crossAx val="36459648"/>
        <c:crosses val="autoZero"/>
        <c:auto val="1"/>
        <c:lblOffset val="100"/>
        <c:baseTimeUnit val="years"/>
      </c:dateAx>
      <c:valAx>
        <c:axId val="364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8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100</c:v>
                </c:pt>
                <c:pt idx="1">
                  <c:v>100</c:v>
                </c:pt>
                <c:pt idx="2">
                  <c:v>100</c:v>
                </c:pt>
                <c:pt idx="3">
                  <c:v>100.05</c:v>
                </c:pt>
                <c:pt idx="4">
                  <c:v>100</c:v>
                </c:pt>
              </c:numCache>
            </c:numRef>
          </c:val>
        </c:ser>
        <c:dLbls>
          <c:showLegendKey val="0"/>
          <c:showVal val="0"/>
          <c:showCatName val="0"/>
          <c:showSerName val="0"/>
          <c:showPercent val="0"/>
          <c:showBubbleSize val="0"/>
        </c:dLbls>
        <c:gapWidth val="150"/>
        <c:axId val="55559680"/>
        <c:axId val="55755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80.260000000000005</c:v>
                </c:pt>
                <c:pt idx="1">
                  <c:v>94.12</c:v>
                </c:pt>
                <c:pt idx="2">
                  <c:v>92.74</c:v>
                </c:pt>
                <c:pt idx="3">
                  <c:v>93.62</c:v>
                </c:pt>
                <c:pt idx="4">
                  <c:v>97.53</c:v>
                </c:pt>
              </c:numCache>
            </c:numRef>
          </c:val>
          <c:smooth val="0"/>
        </c:ser>
        <c:dLbls>
          <c:showLegendKey val="0"/>
          <c:showVal val="0"/>
          <c:showCatName val="0"/>
          <c:showSerName val="0"/>
          <c:showPercent val="0"/>
          <c:showBubbleSize val="0"/>
        </c:dLbls>
        <c:marker val="1"/>
        <c:smooth val="0"/>
        <c:axId val="55559680"/>
        <c:axId val="55755520"/>
      </c:lineChart>
      <c:dateAx>
        <c:axId val="55559680"/>
        <c:scaling>
          <c:orientation val="minMax"/>
        </c:scaling>
        <c:delete val="1"/>
        <c:axPos val="b"/>
        <c:numFmt formatCode="ge" sourceLinked="1"/>
        <c:majorTickMark val="none"/>
        <c:minorTickMark val="none"/>
        <c:tickLblPos val="none"/>
        <c:crossAx val="55755520"/>
        <c:crosses val="autoZero"/>
        <c:auto val="1"/>
        <c:lblOffset val="100"/>
        <c:baseTimeUnit val="years"/>
      </c:dateAx>
      <c:valAx>
        <c:axId val="55755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559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4.4800000000000004</c:v>
                </c:pt>
                <c:pt idx="1">
                  <c:v>6.62</c:v>
                </c:pt>
                <c:pt idx="2">
                  <c:v>8.68</c:v>
                </c:pt>
                <c:pt idx="3">
                  <c:v>10.58</c:v>
                </c:pt>
                <c:pt idx="4">
                  <c:v>26.39</c:v>
                </c:pt>
              </c:numCache>
            </c:numRef>
          </c:val>
        </c:ser>
        <c:dLbls>
          <c:showLegendKey val="0"/>
          <c:showVal val="0"/>
          <c:showCatName val="0"/>
          <c:showSerName val="0"/>
          <c:showPercent val="0"/>
          <c:showBubbleSize val="0"/>
        </c:dLbls>
        <c:gapWidth val="150"/>
        <c:axId val="72800128"/>
        <c:axId val="143278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6.61</c:v>
                </c:pt>
                <c:pt idx="1">
                  <c:v>8.35</c:v>
                </c:pt>
                <c:pt idx="2">
                  <c:v>9</c:v>
                </c:pt>
                <c:pt idx="3">
                  <c:v>10.11</c:v>
                </c:pt>
                <c:pt idx="4">
                  <c:v>20.68</c:v>
                </c:pt>
              </c:numCache>
            </c:numRef>
          </c:val>
          <c:smooth val="0"/>
        </c:ser>
        <c:dLbls>
          <c:showLegendKey val="0"/>
          <c:showVal val="0"/>
          <c:showCatName val="0"/>
          <c:showSerName val="0"/>
          <c:showPercent val="0"/>
          <c:showBubbleSize val="0"/>
        </c:dLbls>
        <c:marker val="1"/>
        <c:smooth val="0"/>
        <c:axId val="72800128"/>
        <c:axId val="143278080"/>
      </c:lineChart>
      <c:dateAx>
        <c:axId val="72800128"/>
        <c:scaling>
          <c:orientation val="minMax"/>
        </c:scaling>
        <c:delete val="1"/>
        <c:axPos val="b"/>
        <c:numFmt formatCode="ge" sourceLinked="1"/>
        <c:majorTickMark val="none"/>
        <c:minorTickMark val="none"/>
        <c:tickLblPos val="none"/>
        <c:crossAx val="143278080"/>
        <c:crosses val="autoZero"/>
        <c:auto val="1"/>
        <c:lblOffset val="100"/>
        <c:baseTimeUnit val="years"/>
      </c:dateAx>
      <c:valAx>
        <c:axId val="143278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800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8143488"/>
        <c:axId val="149387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formatCode="#,##0.00;&quot;△&quot;#,##0.00;&quot;-&quot;">
                  <c:v>0.09</c:v>
                </c:pt>
                <c:pt idx="3" formatCode="#,##0.00;&quot;△&quot;#,##0.00;&quot;-&quot;">
                  <c:v>0.08</c:v>
                </c:pt>
                <c:pt idx="4" formatCode="#,##0.00;&quot;△&quot;#,##0.00;&quot;-&quot;">
                  <c:v>0.08</c:v>
                </c:pt>
              </c:numCache>
            </c:numRef>
          </c:val>
          <c:smooth val="0"/>
        </c:ser>
        <c:dLbls>
          <c:showLegendKey val="0"/>
          <c:showVal val="0"/>
          <c:showCatName val="0"/>
          <c:showSerName val="0"/>
          <c:showPercent val="0"/>
          <c:showBubbleSize val="0"/>
        </c:dLbls>
        <c:marker val="1"/>
        <c:smooth val="0"/>
        <c:axId val="148143488"/>
        <c:axId val="149387136"/>
      </c:lineChart>
      <c:dateAx>
        <c:axId val="148143488"/>
        <c:scaling>
          <c:orientation val="minMax"/>
        </c:scaling>
        <c:delete val="1"/>
        <c:axPos val="b"/>
        <c:numFmt formatCode="ge" sourceLinked="1"/>
        <c:majorTickMark val="none"/>
        <c:minorTickMark val="none"/>
        <c:tickLblPos val="none"/>
        <c:crossAx val="149387136"/>
        <c:crosses val="autoZero"/>
        <c:auto val="1"/>
        <c:lblOffset val="100"/>
        <c:baseTimeUnit val="years"/>
      </c:dateAx>
      <c:valAx>
        <c:axId val="149387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143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0447232"/>
        <c:axId val="170513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347.42</c:v>
                </c:pt>
                <c:pt idx="1">
                  <c:v>262.73</c:v>
                </c:pt>
                <c:pt idx="2">
                  <c:v>243.13</c:v>
                </c:pt>
                <c:pt idx="3">
                  <c:v>280.08</c:v>
                </c:pt>
                <c:pt idx="4">
                  <c:v>223.09</c:v>
                </c:pt>
              </c:numCache>
            </c:numRef>
          </c:val>
          <c:smooth val="0"/>
        </c:ser>
        <c:dLbls>
          <c:showLegendKey val="0"/>
          <c:showVal val="0"/>
          <c:showCatName val="0"/>
          <c:showSerName val="0"/>
          <c:showPercent val="0"/>
          <c:showBubbleSize val="0"/>
        </c:dLbls>
        <c:marker val="1"/>
        <c:smooth val="0"/>
        <c:axId val="170447232"/>
        <c:axId val="170513152"/>
      </c:lineChart>
      <c:dateAx>
        <c:axId val="170447232"/>
        <c:scaling>
          <c:orientation val="minMax"/>
        </c:scaling>
        <c:delete val="1"/>
        <c:axPos val="b"/>
        <c:numFmt formatCode="ge" sourceLinked="1"/>
        <c:majorTickMark val="none"/>
        <c:minorTickMark val="none"/>
        <c:tickLblPos val="none"/>
        <c:crossAx val="170513152"/>
        <c:crosses val="autoZero"/>
        <c:auto val="1"/>
        <c:lblOffset val="100"/>
        <c:baseTimeUnit val="years"/>
      </c:dateAx>
      <c:valAx>
        <c:axId val="170513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447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452.63</c:v>
                </c:pt>
                <c:pt idx="1">
                  <c:v>1153.3800000000001</c:v>
                </c:pt>
                <c:pt idx="2">
                  <c:v>730.23</c:v>
                </c:pt>
                <c:pt idx="3">
                  <c:v>909.98</c:v>
                </c:pt>
                <c:pt idx="4">
                  <c:v>35.93</c:v>
                </c:pt>
              </c:numCache>
            </c:numRef>
          </c:val>
        </c:ser>
        <c:dLbls>
          <c:showLegendKey val="0"/>
          <c:showVal val="0"/>
          <c:showCatName val="0"/>
          <c:showSerName val="0"/>
          <c:showPercent val="0"/>
          <c:showBubbleSize val="0"/>
        </c:dLbls>
        <c:gapWidth val="150"/>
        <c:axId val="173438464"/>
        <c:axId val="173440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165.97</c:v>
                </c:pt>
                <c:pt idx="1">
                  <c:v>194.53</c:v>
                </c:pt>
                <c:pt idx="2">
                  <c:v>162.52000000000001</c:v>
                </c:pt>
                <c:pt idx="3">
                  <c:v>124.2</c:v>
                </c:pt>
                <c:pt idx="4">
                  <c:v>33.03</c:v>
                </c:pt>
              </c:numCache>
            </c:numRef>
          </c:val>
          <c:smooth val="0"/>
        </c:ser>
        <c:dLbls>
          <c:showLegendKey val="0"/>
          <c:showVal val="0"/>
          <c:showCatName val="0"/>
          <c:showSerName val="0"/>
          <c:showPercent val="0"/>
          <c:showBubbleSize val="0"/>
        </c:dLbls>
        <c:marker val="1"/>
        <c:smooth val="0"/>
        <c:axId val="173438464"/>
        <c:axId val="173440384"/>
      </c:lineChart>
      <c:dateAx>
        <c:axId val="173438464"/>
        <c:scaling>
          <c:orientation val="minMax"/>
        </c:scaling>
        <c:delete val="1"/>
        <c:axPos val="b"/>
        <c:numFmt formatCode="ge" sourceLinked="1"/>
        <c:majorTickMark val="none"/>
        <c:minorTickMark val="none"/>
        <c:tickLblPos val="none"/>
        <c:crossAx val="173440384"/>
        <c:crosses val="autoZero"/>
        <c:auto val="1"/>
        <c:lblOffset val="100"/>
        <c:baseTimeUnit val="years"/>
      </c:dateAx>
      <c:valAx>
        <c:axId val="1734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438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3611.55</c:v>
                </c:pt>
                <c:pt idx="1">
                  <c:v>2802.27</c:v>
                </c:pt>
                <c:pt idx="2">
                  <c:v>2397.73</c:v>
                </c:pt>
                <c:pt idx="3">
                  <c:v>2475.7600000000002</c:v>
                </c:pt>
                <c:pt idx="4">
                  <c:v>992.09</c:v>
                </c:pt>
              </c:numCache>
            </c:numRef>
          </c:val>
        </c:ser>
        <c:dLbls>
          <c:showLegendKey val="0"/>
          <c:showVal val="0"/>
          <c:showCatName val="0"/>
          <c:showSerName val="0"/>
          <c:showPercent val="0"/>
          <c:showBubbleSize val="0"/>
        </c:dLbls>
        <c:gapWidth val="150"/>
        <c:axId val="34907264"/>
        <c:axId val="34909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34907264"/>
        <c:axId val="34909184"/>
      </c:lineChart>
      <c:dateAx>
        <c:axId val="34907264"/>
        <c:scaling>
          <c:orientation val="minMax"/>
        </c:scaling>
        <c:delete val="1"/>
        <c:axPos val="b"/>
        <c:numFmt formatCode="ge" sourceLinked="1"/>
        <c:majorTickMark val="none"/>
        <c:minorTickMark val="none"/>
        <c:tickLblPos val="none"/>
        <c:crossAx val="34909184"/>
        <c:crosses val="autoZero"/>
        <c:auto val="1"/>
        <c:lblOffset val="100"/>
        <c:baseTimeUnit val="years"/>
      </c:dateAx>
      <c:valAx>
        <c:axId val="34909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0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57.71</c:v>
                </c:pt>
                <c:pt idx="1">
                  <c:v>32.64</c:v>
                </c:pt>
                <c:pt idx="2">
                  <c:v>31.05</c:v>
                </c:pt>
                <c:pt idx="3">
                  <c:v>24.15</c:v>
                </c:pt>
                <c:pt idx="4">
                  <c:v>25.24</c:v>
                </c:pt>
              </c:numCache>
            </c:numRef>
          </c:val>
        </c:ser>
        <c:dLbls>
          <c:showLegendKey val="0"/>
          <c:showVal val="0"/>
          <c:showCatName val="0"/>
          <c:showSerName val="0"/>
          <c:showPercent val="0"/>
          <c:showBubbleSize val="0"/>
        </c:dLbls>
        <c:gapWidth val="150"/>
        <c:axId val="34927360"/>
        <c:axId val="34929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34927360"/>
        <c:axId val="34929280"/>
      </c:lineChart>
      <c:dateAx>
        <c:axId val="34927360"/>
        <c:scaling>
          <c:orientation val="minMax"/>
        </c:scaling>
        <c:delete val="1"/>
        <c:axPos val="b"/>
        <c:numFmt formatCode="ge" sourceLinked="1"/>
        <c:majorTickMark val="none"/>
        <c:minorTickMark val="none"/>
        <c:tickLblPos val="none"/>
        <c:crossAx val="34929280"/>
        <c:crosses val="autoZero"/>
        <c:auto val="1"/>
        <c:lblOffset val="100"/>
        <c:baseTimeUnit val="years"/>
      </c:dateAx>
      <c:valAx>
        <c:axId val="34929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27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238.52</c:v>
                </c:pt>
                <c:pt idx="1">
                  <c:v>440.62</c:v>
                </c:pt>
                <c:pt idx="2">
                  <c:v>463.35</c:v>
                </c:pt>
                <c:pt idx="3">
                  <c:v>597.74</c:v>
                </c:pt>
                <c:pt idx="4">
                  <c:v>568.38</c:v>
                </c:pt>
              </c:numCache>
            </c:numRef>
          </c:val>
        </c:ser>
        <c:dLbls>
          <c:showLegendKey val="0"/>
          <c:showVal val="0"/>
          <c:showCatName val="0"/>
          <c:showSerName val="0"/>
          <c:showPercent val="0"/>
          <c:showBubbleSize val="0"/>
        </c:dLbls>
        <c:gapWidth val="150"/>
        <c:axId val="34947072"/>
        <c:axId val="34948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34947072"/>
        <c:axId val="34948992"/>
      </c:lineChart>
      <c:dateAx>
        <c:axId val="34947072"/>
        <c:scaling>
          <c:orientation val="minMax"/>
        </c:scaling>
        <c:delete val="1"/>
        <c:axPos val="b"/>
        <c:numFmt formatCode="ge" sourceLinked="1"/>
        <c:majorTickMark val="none"/>
        <c:minorTickMark val="none"/>
        <c:tickLblPos val="none"/>
        <c:crossAx val="34948992"/>
        <c:crosses val="autoZero"/>
        <c:auto val="1"/>
        <c:lblOffset val="100"/>
        <c:baseTimeUnit val="years"/>
      </c:dateAx>
      <c:valAx>
        <c:axId val="34948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47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【98.75】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【205.86】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【34.63】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【20.45】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2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三木市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79763</v>
      </c>
      <c r="AM8" s="64"/>
      <c r="AN8" s="64"/>
      <c r="AO8" s="64"/>
      <c r="AP8" s="64"/>
      <c r="AQ8" s="64"/>
      <c r="AR8" s="64"/>
      <c r="AS8" s="64"/>
      <c r="AT8" s="63">
        <f>データ!S6</f>
        <v>176.51</v>
      </c>
      <c r="AU8" s="63"/>
      <c r="AV8" s="63"/>
      <c r="AW8" s="63"/>
      <c r="AX8" s="63"/>
      <c r="AY8" s="63"/>
      <c r="AZ8" s="63"/>
      <c r="BA8" s="63"/>
      <c r="BB8" s="63">
        <f>データ!T6</f>
        <v>451.89</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41.62</v>
      </c>
      <c r="J10" s="63"/>
      <c r="K10" s="63"/>
      <c r="L10" s="63"/>
      <c r="M10" s="63"/>
      <c r="N10" s="63"/>
      <c r="O10" s="63"/>
      <c r="P10" s="63">
        <f>データ!O6</f>
        <v>2.25</v>
      </c>
      <c r="Q10" s="63"/>
      <c r="R10" s="63"/>
      <c r="S10" s="63"/>
      <c r="T10" s="63"/>
      <c r="U10" s="63"/>
      <c r="V10" s="63"/>
      <c r="W10" s="63">
        <f>データ!P6</f>
        <v>99.3</v>
      </c>
      <c r="X10" s="63"/>
      <c r="Y10" s="63"/>
      <c r="Z10" s="63"/>
      <c r="AA10" s="63"/>
      <c r="AB10" s="63"/>
      <c r="AC10" s="63"/>
      <c r="AD10" s="64">
        <f>データ!Q6</f>
        <v>2592</v>
      </c>
      <c r="AE10" s="64"/>
      <c r="AF10" s="64"/>
      <c r="AG10" s="64"/>
      <c r="AH10" s="64"/>
      <c r="AI10" s="64"/>
      <c r="AJ10" s="64"/>
      <c r="AK10" s="2"/>
      <c r="AL10" s="64">
        <f>データ!U6</f>
        <v>1792</v>
      </c>
      <c r="AM10" s="64"/>
      <c r="AN10" s="64"/>
      <c r="AO10" s="64"/>
      <c r="AP10" s="64"/>
      <c r="AQ10" s="64"/>
      <c r="AR10" s="64"/>
      <c r="AS10" s="64"/>
      <c r="AT10" s="63">
        <f>データ!V6</f>
        <v>2.41</v>
      </c>
      <c r="AU10" s="63"/>
      <c r="AV10" s="63"/>
      <c r="AW10" s="63"/>
      <c r="AX10" s="63"/>
      <c r="AY10" s="63"/>
      <c r="AZ10" s="63"/>
      <c r="BA10" s="63"/>
      <c r="BB10" s="63">
        <f>データ!W6</f>
        <v>743.57</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282154</v>
      </c>
      <c r="D6" s="31">
        <f t="shared" si="3"/>
        <v>46</v>
      </c>
      <c r="E6" s="31">
        <f t="shared" si="3"/>
        <v>17</v>
      </c>
      <c r="F6" s="31">
        <f t="shared" si="3"/>
        <v>5</v>
      </c>
      <c r="G6" s="31">
        <f t="shared" si="3"/>
        <v>0</v>
      </c>
      <c r="H6" s="31" t="str">
        <f t="shared" si="3"/>
        <v>兵庫県　三木市</v>
      </c>
      <c r="I6" s="31" t="str">
        <f t="shared" si="3"/>
        <v>法適用</v>
      </c>
      <c r="J6" s="31" t="str">
        <f t="shared" si="3"/>
        <v>下水道事業</v>
      </c>
      <c r="K6" s="31" t="str">
        <f t="shared" si="3"/>
        <v>農業集落排水</v>
      </c>
      <c r="L6" s="31" t="str">
        <f t="shared" si="3"/>
        <v>F2</v>
      </c>
      <c r="M6" s="32" t="str">
        <f t="shared" si="3"/>
        <v>-</v>
      </c>
      <c r="N6" s="32">
        <f t="shared" si="3"/>
        <v>41.62</v>
      </c>
      <c r="O6" s="32">
        <f t="shared" si="3"/>
        <v>2.25</v>
      </c>
      <c r="P6" s="32">
        <f t="shared" si="3"/>
        <v>99.3</v>
      </c>
      <c r="Q6" s="32">
        <f t="shared" si="3"/>
        <v>2592</v>
      </c>
      <c r="R6" s="32">
        <f t="shared" si="3"/>
        <v>79763</v>
      </c>
      <c r="S6" s="32">
        <f t="shared" si="3"/>
        <v>176.51</v>
      </c>
      <c r="T6" s="32">
        <f t="shared" si="3"/>
        <v>451.89</v>
      </c>
      <c r="U6" s="32">
        <f t="shared" si="3"/>
        <v>1792</v>
      </c>
      <c r="V6" s="32">
        <f t="shared" si="3"/>
        <v>2.41</v>
      </c>
      <c r="W6" s="32">
        <f t="shared" si="3"/>
        <v>743.57</v>
      </c>
      <c r="X6" s="33">
        <f>IF(X7="",NA(),X7)</f>
        <v>100</v>
      </c>
      <c r="Y6" s="33">
        <f t="shared" ref="Y6:AG6" si="4">IF(Y7="",NA(),Y7)</f>
        <v>100</v>
      </c>
      <c r="Z6" s="33">
        <f t="shared" si="4"/>
        <v>100</v>
      </c>
      <c r="AA6" s="33">
        <f t="shared" si="4"/>
        <v>100.05</v>
      </c>
      <c r="AB6" s="33">
        <f t="shared" si="4"/>
        <v>100</v>
      </c>
      <c r="AC6" s="33">
        <f t="shared" si="4"/>
        <v>80.260000000000005</v>
      </c>
      <c r="AD6" s="33">
        <f t="shared" si="4"/>
        <v>94.12</v>
      </c>
      <c r="AE6" s="33">
        <f t="shared" si="4"/>
        <v>92.74</v>
      </c>
      <c r="AF6" s="33">
        <f t="shared" si="4"/>
        <v>93.62</v>
      </c>
      <c r="AG6" s="33">
        <f t="shared" si="4"/>
        <v>97.53</v>
      </c>
      <c r="AH6" s="32" t="str">
        <f>IF(AH7="","",IF(AH7="-","【-】","【"&amp;SUBSTITUTE(TEXT(AH7,"#,##0.00"),"-","△")&amp;"】"))</f>
        <v>【98.75】</v>
      </c>
      <c r="AI6" s="32">
        <f>IF(AI7="",NA(),AI7)</f>
        <v>0</v>
      </c>
      <c r="AJ6" s="32">
        <f t="shared" ref="AJ6:AR6" si="5">IF(AJ7="",NA(),AJ7)</f>
        <v>0</v>
      </c>
      <c r="AK6" s="32">
        <f t="shared" si="5"/>
        <v>0</v>
      </c>
      <c r="AL6" s="32">
        <f t="shared" si="5"/>
        <v>0</v>
      </c>
      <c r="AM6" s="32">
        <f t="shared" si="5"/>
        <v>0</v>
      </c>
      <c r="AN6" s="33">
        <f t="shared" si="5"/>
        <v>347.42</v>
      </c>
      <c r="AO6" s="33">
        <f t="shared" si="5"/>
        <v>262.73</v>
      </c>
      <c r="AP6" s="33">
        <f t="shared" si="5"/>
        <v>243.13</v>
      </c>
      <c r="AQ6" s="33">
        <f t="shared" si="5"/>
        <v>280.08</v>
      </c>
      <c r="AR6" s="33">
        <f t="shared" si="5"/>
        <v>223.09</v>
      </c>
      <c r="AS6" s="32" t="str">
        <f>IF(AS7="","",IF(AS7="-","【-】","【"&amp;SUBSTITUTE(TEXT(AS7,"#,##0.00"),"-","△")&amp;"】"))</f>
        <v>【205.86】</v>
      </c>
      <c r="AT6" s="33">
        <f>IF(AT7="",NA(),AT7)</f>
        <v>452.63</v>
      </c>
      <c r="AU6" s="33">
        <f t="shared" ref="AU6:BC6" si="6">IF(AU7="",NA(),AU7)</f>
        <v>1153.3800000000001</v>
      </c>
      <c r="AV6" s="33">
        <f t="shared" si="6"/>
        <v>730.23</v>
      </c>
      <c r="AW6" s="33">
        <f t="shared" si="6"/>
        <v>909.98</v>
      </c>
      <c r="AX6" s="33">
        <f t="shared" si="6"/>
        <v>35.93</v>
      </c>
      <c r="AY6" s="33">
        <f t="shared" si="6"/>
        <v>165.97</v>
      </c>
      <c r="AZ6" s="33">
        <f t="shared" si="6"/>
        <v>194.53</v>
      </c>
      <c r="BA6" s="33">
        <f t="shared" si="6"/>
        <v>162.52000000000001</v>
      </c>
      <c r="BB6" s="33">
        <f t="shared" si="6"/>
        <v>124.2</v>
      </c>
      <c r="BC6" s="33">
        <f t="shared" si="6"/>
        <v>33.03</v>
      </c>
      <c r="BD6" s="32" t="str">
        <f>IF(BD7="","",IF(BD7="-","【-】","【"&amp;SUBSTITUTE(TEXT(BD7,"#,##0.00"),"-","△")&amp;"】"))</f>
        <v>【34.63】</v>
      </c>
      <c r="BE6" s="33">
        <f>IF(BE7="",NA(),BE7)</f>
        <v>3611.55</v>
      </c>
      <c r="BF6" s="33">
        <f t="shared" ref="BF6:BN6" si="7">IF(BF7="",NA(),BF7)</f>
        <v>2802.27</v>
      </c>
      <c r="BG6" s="33">
        <f t="shared" si="7"/>
        <v>2397.73</v>
      </c>
      <c r="BH6" s="33">
        <f t="shared" si="7"/>
        <v>2475.7600000000002</v>
      </c>
      <c r="BI6" s="33">
        <f t="shared" si="7"/>
        <v>992.09</v>
      </c>
      <c r="BJ6" s="33">
        <f t="shared" si="7"/>
        <v>1316.7</v>
      </c>
      <c r="BK6" s="33">
        <f t="shared" si="7"/>
        <v>1239.2</v>
      </c>
      <c r="BL6" s="33">
        <f t="shared" si="7"/>
        <v>1197.82</v>
      </c>
      <c r="BM6" s="33">
        <f t="shared" si="7"/>
        <v>1126.77</v>
      </c>
      <c r="BN6" s="33">
        <f t="shared" si="7"/>
        <v>1044.8</v>
      </c>
      <c r="BO6" s="32" t="str">
        <f>IF(BO7="","",IF(BO7="-","【-】","【"&amp;SUBSTITUTE(TEXT(BO7,"#,##0.00"),"-","△")&amp;"】"))</f>
        <v>【992.47】</v>
      </c>
      <c r="BP6" s="33">
        <f>IF(BP7="",NA(),BP7)</f>
        <v>57.71</v>
      </c>
      <c r="BQ6" s="33">
        <f t="shared" ref="BQ6:BY6" si="8">IF(BQ7="",NA(),BQ7)</f>
        <v>32.64</v>
      </c>
      <c r="BR6" s="33">
        <f t="shared" si="8"/>
        <v>31.05</v>
      </c>
      <c r="BS6" s="33">
        <f t="shared" si="8"/>
        <v>24.15</v>
      </c>
      <c r="BT6" s="33">
        <f t="shared" si="8"/>
        <v>25.24</v>
      </c>
      <c r="BU6" s="33">
        <f t="shared" si="8"/>
        <v>43.24</v>
      </c>
      <c r="BV6" s="33">
        <f t="shared" si="8"/>
        <v>51.56</v>
      </c>
      <c r="BW6" s="33">
        <f t="shared" si="8"/>
        <v>51.03</v>
      </c>
      <c r="BX6" s="33">
        <f t="shared" si="8"/>
        <v>50.9</v>
      </c>
      <c r="BY6" s="33">
        <f t="shared" si="8"/>
        <v>50.82</v>
      </c>
      <c r="BZ6" s="32" t="str">
        <f>IF(BZ7="","",IF(BZ7="-","【-】","【"&amp;SUBSTITUTE(TEXT(BZ7,"#,##0.00"),"-","△")&amp;"】"))</f>
        <v>【51.49】</v>
      </c>
      <c r="CA6" s="33">
        <f>IF(CA7="",NA(),CA7)</f>
        <v>238.52</v>
      </c>
      <c r="CB6" s="33">
        <f t="shared" ref="CB6:CJ6" si="9">IF(CB7="",NA(),CB7)</f>
        <v>440.62</v>
      </c>
      <c r="CC6" s="33">
        <f t="shared" si="9"/>
        <v>463.35</v>
      </c>
      <c r="CD6" s="33">
        <f t="shared" si="9"/>
        <v>597.74</v>
      </c>
      <c r="CE6" s="33">
        <f t="shared" si="9"/>
        <v>568.38</v>
      </c>
      <c r="CF6" s="33">
        <f t="shared" si="9"/>
        <v>338.76</v>
      </c>
      <c r="CG6" s="33">
        <f t="shared" si="9"/>
        <v>283.26</v>
      </c>
      <c r="CH6" s="33">
        <f t="shared" si="9"/>
        <v>289.60000000000002</v>
      </c>
      <c r="CI6" s="33">
        <f t="shared" si="9"/>
        <v>293.27</v>
      </c>
      <c r="CJ6" s="33">
        <f t="shared" si="9"/>
        <v>300.52</v>
      </c>
      <c r="CK6" s="32" t="str">
        <f>IF(CK7="","",IF(CK7="-","【-】","【"&amp;SUBSTITUTE(TEXT(CK7,"#,##0.00"),"-","△")&amp;"】"))</f>
        <v>【295.10】</v>
      </c>
      <c r="CL6" s="33">
        <f>IF(CL7="",NA(),CL7)</f>
        <v>49.51</v>
      </c>
      <c r="CM6" s="33">
        <f t="shared" ref="CM6:CU6" si="10">IF(CM7="",NA(),CM7)</f>
        <v>49.31</v>
      </c>
      <c r="CN6" s="33">
        <f t="shared" si="10"/>
        <v>49.21</v>
      </c>
      <c r="CO6" s="33">
        <f t="shared" si="10"/>
        <v>49.01</v>
      </c>
      <c r="CP6" s="33">
        <f t="shared" si="10"/>
        <v>49.01</v>
      </c>
      <c r="CQ6" s="33">
        <f t="shared" si="10"/>
        <v>44.65</v>
      </c>
      <c r="CR6" s="33">
        <f t="shared" si="10"/>
        <v>55.2</v>
      </c>
      <c r="CS6" s="33">
        <f t="shared" si="10"/>
        <v>54.74</v>
      </c>
      <c r="CT6" s="33">
        <f t="shared" si="10"/>
        <v>53.78</v>
      </c>
      <c r="CU6" s="33">
        <f t="shared" si="10"/>
        <v>53.24</v>
      </c>
      <c r="CV6" s="32" t="str">
        <f>IF(CV7="","",IF(CV7="-","【-】","【"&amp;SUBSTITUTE(TEXT(CV7,"#,##0.00"),"-","△")&amp;"】"))</f>
        <v>【53.32】</v>
      </c>
      <c r="CW6" s="33">
        <f>IF(CW7="",NA(),CW7)</f>
        <v>90.78</v>
      </c>
      <c r="CX6" s="33">
        <f t="shared" ref="CX6:DF6" si="11">IF(CX7="",NA(),CX7)</f>
        <v>91.16</v>
      </c>
      <c r="CY6" s="33">
        <f t="shared" si="11"/>
        <v>91.86</v>
      </c>
      <c r="CZ6" s="33">
        <f t="shared" si="11"/>
        <v>92.15</v>
      </c>
      <c r="DA6" s="33">
        <f t="shared" si="11"/>
        <v>92.52</v>
      </c>
      <c r="DB6" s="33">
        <f t="shared" si="11"/>
        <v>73.599999999999994</v>
      </c>
      <c r="DC6" s="33">
        <f t="shared" si="11"/>
        <v>83.73</v>
      </c>
      <c r="DD6" s="33">
        <f t="shared" si="11"/>
        <v>83.88</v>
      </c>
      <c r="DE6" s="33">
        <f t="shared" si="11"/>
        <v>84.06</v>
      </c>
      <c r="DF6" s="33">
        <f t="shared" si="11"/>
        <v>84.07</v>
      </c>
      <c r="DG6" s="32" t="str">
        <f>IF(DG7="","",IF(DG7="-","【-】","【"&amp;SUBSTITUTE(TEXT(DG7,"#,##0.00"),"-","△")&amp;"】"))</f>
        <v>【83.79】</v>
      </c>
      <c r="DH6" s="33">
        <f>IF(DH7="",NA(),DH7)</f>
        <v>4.4800000000000004</v>
      </c>
      <c r="DI6" s="33">
        <f t="shared" ref="DI6:DQ6" si="12">IF(DI7="",NA(),DI7)</f>
        <v>6.62</v>
      </c>
      <c r="DJ6" s="33">
        <f t="shared" si="12"/>
        <v>8.68</v>
      </c>
      <c r="DK6" s="33">
        <f t="shared" si="12"/>
        <v>10.58</v>
      </c>
      <c r="DL6" s="33">
        <f t="shared" si="12"/>
        <v>26.39</v>
      </c>
      <c r="DM6" s="33">
        <f t="shared" si="12"/>
        <v>6.61</v>
      </c>
      <c r="DN6" s="33">
        <f t="shared" si="12"/>
        <v>8.35</v>
      </c>
      <c r="DO6" s="33">
        <f t="shared" si="12"/>
        <v>9</v>
      </c>
      <c r="DP6" s="33">
        <f t="shared" si="12"/>
        <v>10.11</v>
      </c>
      <c r="DQ6" s="33">
        <f t="shared" si="12"/>
        <v>20.68</v>
      </c>
      <c r="DR6" s="32" t="str">
        <f>IF(DR7="","",IF(DR7="-","【-】","【"&amp;SUBSTITUTE(TEXT(DR7,"#,##0.00"),"-","△")&amp;"】"))</f>
        <v>【20.45】</v>
      </c>
      <c r="DS6" s="32">
        <f>IF(DS7="",NA(),DS7)</f>
        <v>0</v>
      </c>
      <c r="DT6" s="32">
        <f t="shared" ref="DT6:EB6" si="13">IF(DT7="",NA(),DT7)</f>
        <v>0</v>
      </c>
      <c r="DU6" s="32">
        <f t="shared" si="13"/>
        <v>0</v>
      </c>
      <c r="DV6" s="32">
        <f t="shared" si="13"/>
        <v>0</v>
      </c>
      <c r="DW6" s="32">
        <f t="shared" si="13"/>
        <v>0</v>
      </c>
      <c r="DX6" s="32">
        <f t="shared" si="13"/>
        <v>0</v>
      </c>
      <c r="DY6" s="32">
        <f t="shared" si="13"/>
        <v>0</v>
      </c>
      <c r="DZ6" s="33">
        <f t="shared" si="13"/>
        <v>0.09</v>
      </c>
      <c r="EA6" s="33">
        <f t="shared" si="13"/>
        <v>0.08</v>
      </c>
      <c r="EB6" s="33">
        <f t="shared" si="13"/>
        <v>0.08</v>
      </c>
      <c r="EC6" s="32" t="str">
        <f>IF(EC7="","",IF(EC7="-","【-】","【"&amp;SUBSTITUTE(TEXT(EC7,"#,##0.00"),"-","△")&amp;"】"))</f>
        <v>【0.07】</v>
      </c>
      <c r="ED6" s="32">
        <f>IF(ED7="",NA(),ED7)</f>
        <v>0</v>
      </c>
      <c r="EE6" s="32">
        <f t="shared" ref="EE6:EM6" si="14">IF(EE7="",NA(),EE7)</f>
        <v>0</v>
      </c>
      <c r="EF6" s="32">
        <f t="shared" si="14"/>
        <v>0</v>
      </c>
      <c r="EG6" s="32">
        <f t="shared" si="14"/>
        <v>0</v>
      </c>
      <c r="EH6" s="32">
        <f t="shared" si="14"/>
        <v>0</v>
      </c>
      <c r="EI6" s="32">
        <f t="shared" si="14"/>
        <v>0</v>
      </c>
      <c r="EJ6" s="33">
        <f t="shared" si="14"/>
        <v>0.03</v>
      </c>
      <c r="EK6" s="33">
        <f t="shared" si="14"/>
        <v>0.04</v>
      </c>
      <c r="EL6" s="33">
        <f t="shared" si="14"/>
        <v>0.03</v>
      </c>
      <c r="EM6" s="33">
        <f t="shared" si="14"/>
        <v>0.02</v>
      </c>
      <c r="EN6" s="32" t="str">
        <f>IF(EN7="","",IF(EN7="-","【-】","【"&amp;SUBSTITUTE(TEXT(EN7,"#,##0.00"),"-","△")&amp;"】"))</f>
        <v>【0.03】</v>
      </c>
    </row>
    <row r="7" spans="1:147" s="34" customFormat="1">
      <c r="A7" s="26"/>
      <c r="B7" s="35">
        <v>2014</v>
      </c>
      <c r="C7" s="35">
        <v>282154</v>
      </c>
      <c r="D7" s="35">
        <v>46</v>
      </c>
      <c r="E7" s="35">
        <v>17</v>
      </c>
      <c r="F7" s="35">
        <v>5</v>
      </c>
      <c r="G7" s="35">
        <v>0</v>
      </c>
      <c r="H7" s="35" t="s">
        <v>96</v>
      </c>
      <c r="I7" s="35" t="s">
        <v>97</v>
      </c>
      <c r="J7" s="35" t="s">
        <v>98</v>
      </c>
      <c r="K7" s="35" t="s">
        <v>99</v>
      </c>
      <c r="L7" s="35" t="s">
        <v>100</v>
      </c>
      <c r="M7" s="36" t="s">
        <v>101</v>
      </c>
      <c r="N7" s="36">
        <v>41.62</v>
      </c>
      <c r="O7" s="36">
        <v>2.25</v>
      </c>
      <c r="P7" s="36">
        <v>99.3</v>
      </c>
      <c r="Q7" s="36">
        <v>2592</v>
      </c>
      <c r="R7" s="36">
        <v>79763</v>
      </c>
      <c r="S7" s="36">
        <v>176.51</v>
      </c>
      <c r="T7" s="36">
        <v>451.89</v>
      </c>
      <c r="U7" s="36">
        <v>1792</v>
      </c>
      <c r="V7" s="36">
        <v>2.41</v>
      </c>
      <c r="W7" s="36">
        <v>743.57</v>
      </c>
      <c r="X7" s="36">
        <v>100</v>
      </c>
      <c r="Y7" s="36">
        <v>100</v>
      </c>
      <c r="Z7" s="36">
        <v>100</v>
      </c>
      <c r="AA7" s="36">
        <v>100.05</v>
      </c>
      <c r="AB7" s="36">
        <v>100</v>
      </c>
      <c r="AC7" s="36">
        <v>80.260000000000005</v>
      </c>
      <c r="AD7" s="36">
        <v>94.12</v>
      </c>
      <c r="AE7" s="36">
        <v>92.74</v>
      </c>
      <c r="AF7" s="36">
        <v>93.62</v>
      </c>
      <c r="AG7" s="36">
        <v>97.53</v>
      </c>
      <c r="AH7" s="36">
        <v>98.75</v>
      </c>
      <c r="AI7" s="36">
        <v>0</v>
      </c>
      <c r="AJ7" s="36">
        <v>0</v>
      </c>
      <c r="AK7" s="36">
        <v>0</v>
      </c>
      <c r="AL7" s="36">
        <v>0</v>
      </c>
      <c r="AM7" s="36">
        <v>0</v>
      </c>
      <c r="AN7" s="36">
        <v>347.42</v>
      </c>
      <c r="AO7" s="36">
        <v>262.73</v>
      </c>
      <c r="AP7" s="36">
        <v>243.13</v>
      </c>
      <c r="AQ7" s="36">
        <v>280.08</v>
      </c>
      <c r="AR7" s="36">
        <v>223.09</v>
      </c>
      <c r="AS7" s="36">
        <v>205.86</v>
      </c>
      <c r="AT7" s="36">
        <v>452.63</v>
      </c>
      <c r="AU7" s="36">
        <v>1153.3800000000001</v>
      </c>
      <c r="AV7" s="36">
        <v>730.23</v>
      </c>
      <c r="AW7" s="36">
        <v>909.98</v>
      </c>
      <c r="AX7" s="36">
        <v>35.93</v>
      </c>
      <c r="AY7" s="36">
        <v>165.97</v>
      </c>
      <c r="AZ7" s="36">
        <v>194.53</v>
      </c>
      <c r="BA7" s="36">
        <v>162.52000000000001</v>
      </c>
      <c r="BB7" s="36">
        <v>124.2</v>
      </c>
      <c r="BC7" s="36">
        <v>33.03</v>
      </c>
      <c r="BD7" s="36">
        <v>34.630000000000003</v>
      </c>
      <c r="BE7" s="36">
        <v>3611.55</v>
      </c>
      <c r="BF7" s="36">
        <v>2802.27</v>
      </c>
      <c r="BG7" s="36">
        <v>2397.73</v>
      </c>
      <c r="BH7" s="36">
        <v>2475.7600000000002</v>
      </c>
      <c r="BI7" s="36">
        <v>992.09</v>
      </c>
      <c r="BJ7" s="36">
        <v>1316.7</v>
      </c>
      <c r="BK7" s="36">
        <v>1239.2</v>
      </c>
      <c r="BL7" s="36">
        <v>1197.82</v>
      </c>
      <c r="BM7" s="36">
        <v>1126.77</v>
      </c>
      <c r="BN7" s="36">
        <v>1044.8</v>
      </c>
      <c r="BO7" s="36">
        <v>992.47</v>
      </c>
      <c r="BP7" s="36">
        <v>57.71</v>
      </c>
      <c r="BQ7" s="36">
        <v>32.64</v>
      </c>
      <c r="BR7" s="36">
        <v>31.05</v>
      </c>
      <c r="BS7" s="36">
        <v>24.15</v>
      </c>
      <c r="BT7" s="36">
        <v>25.24</v>
      </c>
      <c r="BU7" s="36">
        <v>43.24</v>
      </c>
      <c r="BV7" s="36">
        <v>51.56</v>
      </c>
      <c r="BW7" s="36">
        <v>51.03</v>
      </c>
      <c r="BX7" s="36">
        <v>50.9</v>
      </c>
      <c r="BY7" s="36">
        <v>50.82</v>
      </c>
      <c r="BZ7" s="36">
        <v>51.49</v>
      </c>
      <c r="CA7" s="36">
        <v>238.52</v>
      </c>
      <c r="CB7" s="36">
        <v>440.62</v>
      </c>
      <c r="CC7" s="36">
        <v>463.35</v>
      </c>
      <c r="CD7" s="36">
        <v>597.74</v>
      </c>
      <c r="CE7" s="36">
        <v>568.38</v>
      </c>
      <c r="CF7" s="36">
        <v>338.76</v>
      </c>
      <c r="CG7" s="36">
        <v>283.26</v>
      </c>
      <c r="CH7" s="36">
        <v>289.60000000000002</v>
      </c>
      <c r="CI7" s="36">
        <v>293.27</v>
      </c>
      <c r="CJ7" s="36">
        <v>300.52</v>
      </c>
      <c r="CK7" s="36">
        <v>295.10000000000002</v>
      </c>
      <c r="CL7" s="36">
        <v>49.51</v>
      </c>
      <c r="CM7" s="36">
        <v>49.31</v>
      </c>
      <c r="CN7" s="36">
        <v>49.21</v>
      </c>
      <c r="CO7" s="36">
        <v>49.01</v>
      </c>
      <c r="CP7" s="36">
        <v>49.01</v>
      </c>
      <c r="CQ7" s="36">
        <v>44.65</v>
      </c>
      <c r="CR7" s="36">
        <v>55.2</v>
      </c>
      <c r="CS7" s="36">
        <v>54.74</v>
      </c>
      <c r="CT7" s="36">
        <v>53.78</v>
      </c>
      <c r="CU7" s="36">
        <v>53.24</v>
      </c>
      <c r="CV7" s="36">
        <v>53.32</v>
      </c>
      <c r="CW7" s="36">
        <v>90.78</v>
      </c>
      <c r="CX7" s="36">
        <v>91.16</v>
      </c>
      <c r="CY7" s="36">
        <v>91.86</v>
      </c>
      <c r="CZ7" s="36">
        <v>92.15</v>
      </c>
      <c r="DA7" s="36">
        <v>92.52</v>
      </c>
      <c r="DB7" s="36">
        <v>73.599999999999994</v>
      </c>
      <c r="DC7" s="36">
        <v>83.73</v>
      </c>
      <c r="DD7" s="36">
        <v>83.88</v>
      </c>
      <c r="DE7" s="36">
        <v>84.06</v>
      </c>
      <c r="DF7" s="36">
        <v>84.07</v>
      </c>
      <c r="DG7" s="36">
        <v>83.79</v>
      </c>
      <c r="DH7" s="36">
        <v>4.4800000000000004</v>
      </c>
      <c r="DI7" s="36">
        <v>6.62</v>
      </c>
      <c r="DJ7" s="36">
        <v>8.68</v>
      </c>
      <c r="DK7" s="36">
        <v>10.58</v>
      </c>
      <c r="DL7" s="36">
        <v>26.39</v>
      </c>
      <c r="DM7" s="36">
        <v>6.61</v>
      </c>
      <c r="DN7" s="36">
        <v>8.35</v>
      </c>
      <c r="DO7" s="36">
        <v>9</v>
      </c>
      <c r="DP7" s="36">
        <v>10.11</v>
      </c>
      <c r="DQ7" s="36">
        <v>20.68</v>
      </c>
      <c r="DR7" s="36">
        <v>20.45</v>
      </c>
      <c r="DS7" s="36">
        <v>0</v>
      </c>
      <c r="DT7" s="36">
        <v>0</v>
      </c>
      <c r="DU7" s="36">
        <v>0</v>
      </c>
      <c r="DV7" s="36">
        <v>0</v>
      </c>
      <c r="DW7" s="36">
        <v>0</v>
      </c>
      <c r="DX7" s="36">
        <v>0</v>
      </c>
      <c r="DY7" s="36">
        <v>0</v>
      </c>
      <c r="DZ7" s="36">
        <v>0.09</v>
      </c>
      <c r="EA7" s="36">
        <v>0.08</v>
      </c>
      <c r="EB7" s="36">
        <v>0.08</v>
      </c>
      <c r="EC7" s="36">
        <v>7.0000000000000007E-2</v>
      </c>
      <c r="ED7" s="36">
        <v>0</v>
      </c>
      <c r="EE7" s="36">
        <v>0</v>
      </c>
      <c r="EF7" s="36">
        <v>0</v>
      </c>
      <c r="EG7" s="36">
        <v>0</v>
      </c>
      <c r="EH7" s="36">
        <v>0</v>
      </c>
      <c r="EI7" s="36">
        <v>0</v>
      </c>
      <c r="EJ7" s="36">
        <v>0.03</v>
      </c>
      <c r="EK7" s="36">
        <v>0.04</v>
      </c>
      <c r="EL7" s="36">
        <v>0.03</v>
      </c>
      <c r="EM7" s="36">
        <v>0.02</v>
      </c>
      <c r="EN7" s="36">
        <v>0.03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2016-02-03T07:49:08Z</dcterms:created>
  <dcterms:modified xsi:type="dcterms:W3CDTF">2016-02-17T05:24:14Z</dcterms:modified>
  <cp:category/>
</cp:coreProperties>
</file>