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R10" i="4" s="1"/>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J10" i="4"/>
  <c r="B10"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<sst xmlns="http://schemas.openxmlformats.org/spreadsheetml/2006/main" count="217" uniqueCount="107">
  <si>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</si>
  <si>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</si>
  <si>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</si>
  <si>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</si>
  <si>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</si>
  <si>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</si>
  <si>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</si>
  <si>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</si>
  <si>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</si>
  <si>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</si>
  <si>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</si>
  <si>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</si>
  <si>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</si>
  <si>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</si>
  <si>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</si>
  <si>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</si>
  <si>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</si>
  <si>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</si>
  <si>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</si>
  <si>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</si>
  <si>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</si>
  <si>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</si>
  <si>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</si>
  <si>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</si>
  <si>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</si>
  <si>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</si>
  <si>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</si>
  <si>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</si>
  <si>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</si>
  <si>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</si>
  <si>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</si>
  <si>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</si>
  <si>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</si>
  <si>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</si>
  <si>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</si>
  <si>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</si>
  <si>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</si>
  <si>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</si>
  <si>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</si>
  <si>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</si>
  <si>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</si>
  <si>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</si>
  <si>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</si>
  <si>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</si>
  <si>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</si>
  <si>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</si>
  <si>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</si>
  <si>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</si>
  <si>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</si>
  <si>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</si>
  <si>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</si>
  <si>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</si>
  <si>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</si>
  <si>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</si>
  <si>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</si>
  <si>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</si>
  <si>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</si>
  <si>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</si>
  <si>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</si>
  <si>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</si>
  <si>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</si>
  <si>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</si>
  <si>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</si>
  <si>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</si>
  <si>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</si>
  <si>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</si>
  <si>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</si>
  <si>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</si>
  <si>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</si>
  <si>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</si>
  <si>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</si>
  <si>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</si>
  <si>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</si>
  <si>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</si>
  <si>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</si>
  <si>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</si>
  <si>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</si>
  <si>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</si>
  <si>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</si>
  <si>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</si>
  <si>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</si>
  <si>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</si>
  <si>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</si>
  <si>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</si>
  <si>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</si>
  <si>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</si>
  <si>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</si>
  <si>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</si>
  <si>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</si>
  <si>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</si>
  <si>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</si>
  <si>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</si>
  <si>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</si>
  <si>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宝塚市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</si>
  <si>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</si>
  <si>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</si>
  <si>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</si>
  <si>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</si>
  <si>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</si>
  <si>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</si>
  <si>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</si>
  <si>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</si>
  <si>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</si>
  <si>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</si>
  <si>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が100％を下回っている年度が多く、赤字基調となっていますが、累積欠損金比率は0であり、欠損金が発生するまでには至っていません。流動比率は400％を超えて推移しており、資金面では問題はありません。
　しかし、今後施設の老朽化に対応するための資金が必要となってくることから、赤字解消の手段を講じる必要があります。
　赤字の原因は、給水原価が類似団体平均よりも高く、料金回収率が100％を下回っていることです。高低差のある地形に配水するためにポンプの稼働が必要なことや、急激な人口増加に対応する目的で複数の小さな浄水場を建設してきたために多額のランニングコストが必要であること等により、給水原価は高くなっています。施設利用率が類似団体平均よりも低いことから、施設の再構成等により効率性を高める必要があると考えています。</t>
    <phoneticPr fontId="4"/>
  </si>
  <si>
    <t>類似団体平均と比べて管路経年化率が高い一方、管路更新率が低いことから、老朽化しているにもかかわらず更新が進んでいない現状と考えられます。今後、施設の老朽化に対応するための積極的投資を行っていきます。</t>
    <phoneticPr fontId="4"/>
  </si>
  <si>
    <t>管路の老朽具合を確認し、更新すべき管路を特定して積極的投資を行う必要があります。しかし、企業債の借入は、企業債残高対給水収益比率が類似団体平均を著しく超えないように抑制すべきです。財源を捻出するために、委託による人件費の抑制や施設の統廃合によるランニングコストの抑制等の経費削減を行う必要があると考えています。また、平成29年度から開始する阪神水道企業団からの受水を積極的に活用し、県企業庁からの受水と併せて、適切な水源の確保に努めます。これらの内容は平成28年度に作成予定の水道ビジョン及び経営戦略で詳しく分析します。</t>
    <rPh sb="158" eb="160">
      <t>ヘイセイ</t>
    </rPh>
    <rPh sb="162" eb="164">
      <t>ネンド</t>
    </rPh>
    <rPh sb="166" eb="168">
      <t>カイシ</t>
    </rPh>
    <rPh sb="170" eb="172">
      <t>ハンシン</t>
    </rPh>
    <rPh sb="172" eb="174">
      <t>スイドウ</t>
    </rPh>
    <rPh sb="174" eb="176">
      <t>キギョウ</t>
    </rPh>
    <rPh sb="176" eb="177">
      <t>ダン</t>
    </rPh>
    <rPh sb="180" eb="182">
      <t>ジュスイ</t>
    </rPh>
    <rPh sb="183" eb="186">
      <t>セッキョクテキ</t>
    </rPh>
    <rPh sb="187" eb="189">
      <t>カツヨウ</t>
    </rPh>
    <rPh sb="191" eb="192">
      <t>ケン</t>
    </rPh>
    <rPh sb="192" eb="195">
      <t>キギョウチョウ</t>
    </rPh>
    <rPh sb="198" eb="200">
      <t>ジュスイ</t>
    </rPh>
    <rPh sb="201" eb="202">
      <t>アワ</t>
    </rPh>
    <rPh sb="205" eb="207">
      <t>テキセツ</t>
    </rPh>
    <rPh sb="208" eb="210">
      <t>スイゲン</t>
    </rPh>
    <rPh sb="211" eb="213">
      <t>カクホ</t>
    </rPh>
    <rPh sb="214" eb="21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</si>
</sst>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0.89</c:v>
                </c:pt>
                <c:pt idx="1">
                  <c:v>0.05</c:v>
                </c:pt>
                <c:pt idx="2">
                  <c:v>0.21</c:v>
                </c:pt>
                <c:pt idx="3">
                  <c:v>0.18</c:v>
                </c:pt>
                <c:pt idx="4">
                  <c:v>0.38</c:v>
                </c:pt>
              </c:numCache>
            </c:numRef>
          </c:val>
        </c:ser>
        <c:dLbls>
          <c:showLegendKey val="0"/>
          <c:showVal val="0"/>
          <c:showCatName val="0"/>
          <c:showSerName val="0"/>
          <c:showPercent val="0"/>
          <c:showBubbleSize val="0"/>
        </c:dLbls>
        <c:gapWidth val="150"/>
        <c:axId val="41174528"/>
        <c:axId val="4117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0.82</c:v>
                </c:pt>
                <c:pt idx="2">
                  <c:v>0.76</c:v>
                </c:pt>
                <c:pt idx="3">
                  <c:v>0.8</c:v>
                </c:pt>
                <c:pt idx="4">
                  <c:v>0.72</c:v>
                </c:pt>
              </c:numCache>
            </c:numRef>
          </c:val>
          <c:smooth val="0"/>
        </c:ser>
        <c:dLbls>
          <c:showLegendKey val="0"/>
          <c:showVal val="0"/>
          <c:showCatName val="0"/>
          <c:showSerName val="0"/>
          <c:showPercent val="0"/>
          <c:showBubbleSize val="0"/>
        </c:dLbls>
        <c:marker val="1"/>
        <c:smooth val="0"/>
        <c:axId val="41174528"/>
        <c:axId val="41176448"/>
      </c:lineChart>
      <c:dateAx>
        <c:axId val="41174528"/>
        <c:scaling>
          <c:orientation val="minMax"/>
        </c:scaling>
        <c:delete val="1"/>
        <c:axPos val="b"/>
        <c:numFmt formatCode="ge" sourceLinked="1"/>
        <c:majorTickMark val="none"/>
        <c:minorTickMark val="none"/>
        <c:tickLblPos val="none"/>
        <c:crossAx val="41176448"/>
        <c:crosses val="autoZero"/>
        <c:auto val="1"/>
        <c:lblOffset val="100"/>
        <c:baseTimeUnit val="years"/>
      </c:dateAx>
      <c:valAx>
        <c:axId val="4117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61.16</c:v>
                </c:pt>
                <c:pt idx="1">
                  <c:v>60.32</c:v>
                </c:pt>
                <c:pt idx="2">
                  <c:v>59.7</c:v>
                </c:pt>
                <c:pt idx="3">
                  <c:v>58.95</c:v>
                </c:pt>
                <c:pt idx="4">
                  <c:v>62.45</c:v>
                </c:pt>
              </c:numCache>
            </c:numRef>
          </c:val>
        </c:ser>
        <c:dLbls>
          <c:showLegendKey val="0"/>
          <c:showVal val="0"/>
          <c:showCatName val="0"/>
          <c:showSerName val="0"/>
          <c:showPercent val="0"/>
          <c:showBubbleSize val="0"/>
        </c:dLbls>
        <c:gapWidth val="150"/>
        <c:axId val="87234816"/>
        <c:axId val="8725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63.67</c:v>
                </c:pt>
                <c:pt idx="1">
                  <c:v>63.07</c:v>
                </c:pt>
                <c:pt idx="2">
                  <c:v>62.71</c:v>
                </c:pt>
                <c:pt idx="3">
                  <c:v>62.15</c:v>
                </c:pt>
                <c:pt idx="4">
                  <c:v>61.61</c:v>
                </c:pt>
              </c:numCache>
            </c:numRef>
          </c:val>
          <c:smooth val="0"/>
        </c:ser>
        <c:dLbls>
          <c:showLegendKey val="0"/>
          <c:showVal val="0"/>
          <c:showCatName val="0"/>
          <c:showSerName val="0"/>
          <c:showPercent val="0"/>
          <c:showBubbleSize val="0"/>
        </c:dLbls>
        <c:marker val="1"/>
        <c:smooth val="0"/>
        <c:axId val="87234816"/>
        <c:axId val="87257472"/>
      </c:lineChart>
      <c:dateAx>
        <c:axId val="87234816"/>
        <c:scaling>
          <c:orientation val="minMax"/>
        </c:scaling>
        <c:delete val="1"/>
        <c:axPos val="b"/>
        <c:numFmt formatCode="ge" sourceLinked="1"/>
        <c:majorTickMark val="none"/>
        <c:minorTickMark val="none"/>
        <c:tickLblPos val="none"/>
        <c:crossAx val="87257472"/>
        <c:crosses val="autoZero"/>
        <c:auto val="1"/>
        <c:lblOffset val="100"/>
        <c:baseTimeUnit val="years"/>
      </c:dateAx>
      <c:valAx>
        <c:axId val="8725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3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94.83</c:v>
                </c:pt>
                <c:pt idx="1">
                  <c:v>95.22</c:v>
                </c:pt>
                <c:pt idx="2">
                  <c:v>95.93</c:v>
                </c:pt>
                <c:pt idx="3">
                  <c:v>96.97</c:v>
                </c:pt>
                <c:pt idx="4">
                  <c:v>95.42</c:v>
                </c:pt>
              </c:numCache>
            </c:numRef>
          </c:val>
        </c:ser>
        <c:dLbls>
          <c:showLegendKey val="0"/>
          <c:showVal val="0"/>
          <c:showCatName val="0"/>
          <c:showSerName val="0"/>
          <c:showPercent val="0"/>
          <c:showBubbleSize val="0"/>
        </c:dLbls>
        <c:gapWidth val="150"/>
        <c:axId val="87275392"/>
        <c:axId val="8728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90.67</c:v>
                </c:pt>
                <c:pt idx="1">
                  <c:v>89.96</c:v>
                </c:pt>
                <c:pt idx="2">
                  <c:v>90.54</c:v>
                </c:pt>
                <c:pt idx="3">
                  <c:v>90.64</c:v>
                </c:pt>
                <c:pt idx="4">
                  <c:v>90.23</c:v>
                </c:pt>
              </c:numCache>
            </c:numRef>
          </c:val>
          <c:smooth val="0"/>
        </c:ser>
        <c:dLbls>
          <c:showLegendKey val="0"/>
          <c:showVal val="0"/>
          <c:showCatName val="0"/>
          <c:showSerName val="0"/>
          <c:showPercent val="0"/>
          <c:showBubbleSize val="0"/>
        </c:dLbls>
        <c:marker val="1"/>
        <c:smooth val="0"/>
        <c:axId val="87275392"/>
        <c:axId val="87281664"/>
      </c:lineChart>
      <c:dateAx>
        <c:axId val="87275392"/>
        <c:scaling>
          <c:orientation val="minMax"/>
        </c:scaling>
        <c:delete val="1"/>
        <c:axPos val="b"/>
        <c:numFmt formatCode="ge" sourceLinked="1"/>
        <c:majorTickMark val="none"/>
        <c:minorTickMark val="none"/>
        <c:tickLblPos val="none"/>
        <c:crossAx val="87281664"/>
        <c:crosses val="autoZero"/>
        <c:auto val="1"/>
        <c:lblOffset val="100"/>
        <c:baseTimeUnit val="years"/>
      </c:dateAx>
      <c:valAx>
        <c:axId val="8728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7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98.52</c:v>
                </c:pt>
                <c:pt idx="1">
                  <c:v>100.39</c:v>
                </c:pt>
                <c:pt idx="2">
                  <c:v>96.97</c:v>
                </c:pt>
                <c:pt idx="3">
                  <c:v>96.5</c:v>
                </c:pt>
                <c:pt idx="4">
                  <c:v>105.37</c:v>
                </c:pt>
              </c:numCache>
            </c:numRef>
          </c:val>
        </c:ser>
        <c:dLbls>
          <c:showLegendKey val="0"/>
          <c:showVal val="0"/>
          <c:showCatName val="0"/>
          <c:showSerName val="0"/>
          <c:showPercent val="0"/>
          <c:showBubbleSize val="0"/>
        </c:dLbls>
        <c:gapWidth val="150"/>
        <c:axId val="41268352"/>
        <c:axId val="4127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108.64</c:v>
                </c:pt>
                <c:pt idx="1">
                  <c:v>107.51</c:v>
                </c:pt>
                <c:pt idx="2">
                  <c:v>108.39</c:v>
                </c:pt>
                <c:pt idx="3">
                  <c:v>108.9</c:v>
                </c:pt>
                <c:pt idx="4">
                  <c:v>114.43</c:v>
                </c:pt>
              </c:numCache>
            </c:numRef>
          </c:val>
          <c:smooth val="0"/>
        </c:ser>
        <c:dLbls>
          <c:showLegendKey val="0"/>
          <c:showVal val="0"/>
          <c:showCatName val="0"/>
          <c:showSerName val="0"/>
          <c:showPercent val="0"/>
          <c:showBubbleSize val="0"/>
        </c:dLbls>
        <c:marker val="1"/>
        <c:smooth val="0"/>
        <c:axId val="41268352"/>
        <c:axId val="41270272"/>
      </c:lineChart>
      <c:dateAx>
        <c:axId val="41268352"/>
        <c:scaling>
          <c:orientation val="minMax"/>
        </c:scaling>
        <c:delete val="1"/>
        <c:axPos val="b"/>
        <c:numFmt formatCode="ge" sourceLinked="1"/>
        <c:majorTickMark val="none"/>
        <c:minorTickMark val="none"/>
        <c:tickLblPos val="none"/>
        <c:crossAx val="41270272"/>
        <c:crosses val="autoZero"/>
        <c:auto val="1"/>
        <c:lblOffset val="100"/>
        <c:baseTimeUnit val="years"/>
      </c:dateAx>
      <c:valAx>
        <c:axId val="41270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26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49.34</c:v>
                </c:pt>
                <c:pt idx="1">
                  <c:v>51.12</c:v>
                </c:pt>
                <c:pt idx="2">
                  <c:v>52.95</c:v>
                </c:pt>
                <c:pt idx="3">
                  <c:v>54.01</c:v>
                </c:pt>
                <c:pt idx="4">
                  <c:v>54.54</c:v>
                </c:pt>
              </c:numCache>
            </c:numRef>
          </c:val>
        </c:ser>
        <c:dLbls>
          <c:showLegendKey val="0"/>
          <c:showVal val="0"/>
          <c:showCatName val="0"/>
          <c:showSerName val="0"/>
          <c:showPercent val="0"/>
          <c:showBubbleSize val="0"/>
        </c:dLbls>
        <c:gapWidth val="150"/>
        <c:axId val="85922560"/>
        <c:axId val="8592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40.369999999999997</c:v>
                </c:pt>
                <c:pt idx="1">
                  <c:v>41.47</c:v>
                </c:pt>
                <c:pt idx="2">
                  <c:v>42.43</c:v>
                </c:pt>
                <c:pt idx="3">
                  <c:v>43.24</c:v>
                </c:pt>
                <c:pt idx="4">
                  <c:v>46.36</c:v>
                </c:pt>
              </c:numCache>
            </c:numRef>
          </c:val>
          <c:smooth val="0"/>
        </c:ser>
        <c:dLbls>
          <c:showLegendKey val="0"/>
          <c:showVal val="0"/>
          <c:showCatName val="0"/>
          <c:showSerName val="0"/>
          <c:showPercent val="0"/>
          <c:showBubbleSize val="0"/>
        </c:dLbls>
        <c:marker val="1"/>
        <c:smooth val="0"/>
        <c:axId val="85922560"/>
        <c:axId val="85924480"/>
      </c:lineChart>
      <c:dateAx>
        <c:axId val="85922560"/>
        <c:scaling>
          <c:orientation val="minMax"/>
        </c:scaling>
        <c:delete val="1"/>
        <c:axPos val="b"/>
        <c:numFmt formatCode="ge" sourceLinked="1"/>
        <c:majorTickMark val="none"/>
        <c:minorTickMark val="none"/>
        <c:tickLblPos val="none"/>
        <c:crossAx val="85924480"/>
        <c:crosses val="autoZero"/>
        <c:auto val="1"/>
        <c:lblOffset val="100"/>
        <c:baseTimeUnit val="years"/>
      </c:dateAx>
      <c:valAx>
        <c:axId val="8592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2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11.59</c:v>
                </c:pt>
                <c:pt idx="1">
                  <c:v>14.64</c:v>
                </c:pt>
                <c:pt idx="2">
                  <c:v>18.77</c:v>
                </c:pt>
                <c:pt idx="3">
                  <c:v>20.97</c:v>
                </c:pt>
                <c:pt idx="4">
                  <c:v>23.24</c:v>
                </c:pt>
              </c:numCache>
            </c:numRef>
          </c:val>
        </c:ser>
        <c:dLbls>
          <c:showLegendKey val="0"/>
          <c:showVal val="0"/>
          <c:showCatName val="0"/>
          <c:showSerName val="0"/>
          <c:showPercent val="0"/>
          <c:showBubbleSize val="0"/>
        </c:dLbls>
        <c:gapWidth val="150"/>
        <c:axId val="85975424"/>
        <c:axId val="8597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9.42</c:v>
                </c:pt>
                <c:pt idx="1">
                  <c:v>9.92</c:v>
                </c:pt>
                <c:pt idx="2">
                  <c:v>11.07</c:v>
                </c:pt>
                <c:pt idx="3">
                  <c:v>12.21</c:v>
                </c:pt>
                <c:pt idx="4">
                  <c:v>13.57</c:v>
                </c:pt>
              </c:numCache>
            </c:numRef>
          </c:val>
          <c:smooth val="0"/>
        </c:ser>
        <c:dLbls>
          <c:showLegendKey val="0"/>
          <c:showVal val="0"/>
          <c:showCatName val="0"/>
          <c:showSerName val="0"/>
          <c:showPercent val="0"/>
          <c:showBubbleSize val="0"/>
        </c:dLbls>
        <c:marker val="1"/>
        <c:smooth val="0"/>
        <c:axId val="85975424"/>
        <c:axId val="85977344"/>
      </c:lineChart>
      <c:dateAx>
        <c:axId val="85975424"/>
        <c:scaling>
          <c:orientation val="minMax"/>
        </c:scaling>
        <c:delete val="1"/>
        <c:axPos val="b"/>
        <c:numFmt formatCode="ge" sourceLinked="1"/>
        <c:majorTickMark val="none"/>
        <c:minorTickMark val="none"/>
        <c:tickLblPos val="none"/>
        <c:crossAx val="85977344"/>
        <c:crosses val="autoZero"/>
        <c:auto val="1"/>
        <c:lblOffset val="100"/>
        <c:baseTimeUnit val="years"/>
      </c:dateAx>
      <c:valAx>
        <c:axId val="8597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7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014208"/>
        <c:axId val="8602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2.1800000000000002</c:v>
                </c:pt>
                <c:pt idx="1">
                  <c:v>2.83</c:v>
                </c:pt>
                <c:pt idx="2">
                  <c:v>3.08</c:v>
                </c:pt>
                <c:pt idx="3">
                  <c:v>3.47</c:v>
                </c:pt>
                <c:pt idx="4">
                  <c:v>0.13</c:v>
                </c:pt>
              </c:numCache>
            </c:numRef>
          </c:val>
          <c:smooth val="0"/>
        </c:ser>
        <c:dLbls>
          <c:showLegendKey val="0"/>
          <c:showVal val="0"/>
          <c:showCatName val="0"/>
          <c:showSerName val="0"/>
          <c:showPercent val="0"/>
          <c:showBubbleSize val="0"/>
        </c:dLbls>
        <c:marker val="1"/>
        <c:smooth val="0"/>
        <c:axId val="86014208"/>
        <c:axId val="86024576"/>
      </c:lineChart>
      <c:dateAx>
        <c:axId val="86014208"/>
        <c:scaling>
          <c:orientation val="minMax"/>
        </c:scaling>
        <c:delete val="1"/>
        <c:axPos val="b"/>
        <c:numFmt formatCode="ge" sourceLinked="1"/>
        <c:majorTickMark val="none"/>
        <c:minorTickMark val="none"/>
        <c:tickLblPos val="none"/>
        <c:crossAx val="86024576"/>
        <c:crosses val="autoZero"/>
        <c:auto val="1"/>
        <c:lblOffset val="100"/>
        <c:baseTimeUnit val="years"/>
      </c:dateAx>
      <c:valAx>
        <c:axId val="86024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01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754.02</c:v>
                </c:pt>
                <c:pt idx="1">
                  <c:v>660.55</c:v>
                </c:pt>
                <c:pt idx="2">
                  <c:v>810.78</c:v>
                </c:pt>
                <c:pt idx="3">
                  <c:v>555.04999999999995</c:v>
                </c:pt>
                <c:pt idx="4">
                  <c:v>452.31</c:v>
                </c:pt>
              </c:numCache>
            </c:numRef>
          </c:val>
        </c:ser>
        <c:dLbls>
          <c:showLegendKey val="0"/>
          <c:showVal val="0"/>
          <c:showCatName val="0"/>
          <c:showSerName val="0"/>
          <c:showPercent val="0"/>
          <c:showBubbleSize val="0"/>
        </c:dLbls>
        <c:gapWidth val="150"/>
        <c:axId val="87438848"/>
        <c:axId val="8744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545.52</c:v>
                </c:pt>
                <c:pt idx="1">
                  <c:v>602.73</c:v>
                </c:pt>
                <c:pt idx="2">
                  <c:v>590.46</c:v>
                </c:pt>
                <c:pt idx="3">
                  <c:v>628.34</c:v>
                </c:pt>
                <c:pt idx="4">
                  <c:v>289.8</c:v>
                </c:pt>
              </c:numCache>
            </c:numRef>
          </c:val>
          <c:smooth val="0"/>
        </c:ser>
        <c:dLbls>
          <c:showLegendKey val="0"/>
          <c:showVal val="0"/>
          <c:showCatName val="0"/>
          <c:showSerName val="0"/>
          <c:showPercent val="0"/>
          <c:showBubbleSize val="0"/>
        </c:dLbls>
        <c:marker val="1"/>
        <c:smooth val="0"/>
        <c:axId val="87438848"/>
        <c:axId val="87440768"/>
      </c:lineChart>
      <c:dateAx>
        <c:axId val="87438848"/>
        <c:scaling>
          <c:orientation val="minMax"/>
        </c:scaling>
        <c:delete val="1"/>
        <c:axPos val="b"/>
        <c:numFmt formatCode="ge" sourceLinked="1"/>
        <c:majorTickMark val="none"/>
        <c:minorTickMark val="none"/>
        <c:tickLblPos val="none"/>
        <c:crossAx val="87440768"/>
        <c:crosses val="autoZero"/>
        <c:auto val="1"/>
        <c:lblOffset val="100"/>
        <c:baseTimeUnit val="years"/>
      </c:dateAx>
      <c:valAx>
        <c:axId val="87440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43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270.25</c:v>
                </c:pt>
                <c:pt idx="1">
                  <c:v>267.94</c:v>
                </c:pt>
                <c:pt idx="2">
                  <c:v>265.95999999999998</c:v>
                </c:pt>
                <c:pt idx="3">
                  <c:v>284.72000000000003</c:v>
                </c:pt>
                <c:pt idx="4">
                  <c:v>294.55</c:v>
                </c:pt>
              </c:numCache>
            </c:numRef>
          </c:val>
        </c:ser>
        <c:dLbls>
          <c:showLegendKey val="0"/>
          <c:showVal val="0"/>
          <c:showCatName val="0"/>
          <c:showSerName val="0"/>
          <c:showPercent val="0"/>
          <c:showBubbleSize val="0"/>
        </c:dLbls>
        <c:gapWidth val="150"/>
        <c:axId val="87458944"/>
        <c:axId val="8746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313.52999999999997</c:v>
                </c:pt>
                <c:pt idx="1">
                  <c:v>310.79000000000002</c:v>
                </c:pt>
                <c:pt idx="2">
                  <c:v>299.16000000000003</c:v>
                </c:pt>
                <c:pt idx="3">
                  <c:v>297.13</c:v>
                </c:pt>
                <c:pt idx="4">
                  <c:v>301.99</c:v>
                </c:pt>
              </c:numCache>
            </c:numRef>
          </c:val>
          <c:smooth val="0"/>
        </c:ser>
        <c:dLbls>
          <c:showLegendKey val="0"/>
          <c:showVal val="0"/>
          <c:showCatName val="0"/>
          <c:showSerName val="0"/>
          <c:showPercent val="0"/>
          <c:showBubbleSize val="0"/>
        </c:dLbls>
        <c:marker val="1"/>
        <c:smooth val="0"/>
        <c:axId val="87458944"/>
        <c:axId val="87460864"/>
      </c:lineChart>
      <c:dateAx>
        <c:axId val="87458944"/>
        <c:scaling>
          <c:orientation val="minMax"/>
        </c:scaling>
        <c:delete val="1"/>
        <c:axPos val="b"/>
        <c:numFmt formatCode="ge" sourceLinked="1"/>
        <c:majorTickMark val="none"/>
        <c:minorTickMark val="none"/>
        <c:tickLblPos val="none"/>
        <c:crossAx val="87460864"/>
        <c:crosses val="autoZero"/>
        <c:auto val="1"/>
        <c:lblOffset val="100"/>
        <c:baseTimeUnit val="years"/>
      </c:dateAx>
      <c:valAx>
        <c:axId val="87460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45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89.37</c:v>
                </c:pt>
                <c:pt idx="1">
                  <c:v>87.76</c:v>
                </c:pt>
                <c:pt idx="2">
                  <c:v>86.72</c:v>
                </c:pt>
                <c:pt idx="3">
                  <c:v>86.17</c:v>
                </c:pt>
                <c:pt idx="4">
                  <c:v>95.89</c:v>
                </c:pt>
              </c:numCache>
            </c:numRef>
          </c:val>
        </c:ser>
        <c:dLbls>
          <c:showLegendKey val="0"/>
          <c:showVal val="0"/>
          <c:showCatName val="0"/>
          <c:showSerName val="0"/>
          <c:showPercent val="0"/>
          <c:showBubbleSize val="0"/>
        </c:dLbls>
        <c:gapWidth val="150"/>
        <c:axId val="87481728"/>
        <c:axId val="8752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100.11</c:v>
                </c:pt>
                <c:pt idx="1">
                  <c:v>99</c:v>
                </c:pt>
                <c:pt idx="2">
                  <c:v>99.91</c:v>
                </c:pt>
                <c:pt idx="3">
                  <c:v>99.89</c:v>
                </c:pt>
                <c:pt idx="4">
                  <c:v>107.05</c:v>
                </c:pt>
              </c:numCache>
            </c:numRef>
          </c:val>
          <c:smooth val="0"/>
        </c:ser>
        <c:dLbls>
          <c:showLegendKey val="0"/>
          <c:showVal val="0"/>
          <c:showCatName val="0"/>
          <c:showSerName val="0"/>
          <c:showPercent val="0"/>
          <c:showBubbleSize val="0"/>
        </c:dLbls>
        <c:marker val="1"/>
        <c:smooth val="0"/>
        <c:axId val="87481728"/>
        <c:axId val="87520768"/>
      </c:lineChart>
      <c:dateAx>
        <c:axId val="87481728"/>
        <c:scaling>
          <c:orientation val="minMax"/>
        </c:scaling>
        <c:delete val="1"/>
        <c:axPos val="b"/>
        <c:numFmt formatCode="ge" sourceLinked="1"/>
        <c:majorTickMark val="none"/>
        <c:minorTickMark val="none"/>
        <c:tickLblPos val="none"/>
        <c:crossAx val="87520768"/>
        <c:crosses val="autoZero"/>
        <c:auto val="1"/>
        <c:lblOffset val="100"/>
        <c:baseTimeUnit val="years"/>
      </c:dateAx>
      <c:valAx>
        <c:axId val="8752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8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171.11</c:v>
                </c:pt>
                <c:pt idx="1">
                  <c:v>174.23</c:v>
                </c:pt>
                <c:pt idx="2">
                  <c:v>175.37</c:v>
                </c:pt>
                <c:pt idx="3">
                  <c:v>175.69</c:v>
                </c:pt>
                <c:pt idx="4">
                  <c:v>157.83000000000001</c:v>
                </c:pt>
              </c:numCache>
            </c:numRef>
          </c:val>
        </c:ser>
        <c:dLbls>
          <c:showLegendKey val="0"/>
          <c:showVal val="0"/>
          <c:showCatName val="0"/>
          <c:showSerName val="0"/>
          <c:showPercent val="0"/>
          <c:showBubbleSize val="0"/>
        </c:dLbls>
        <c:gapWidth val="150"/>
        <c:axId val="87538304"/>
        <c:axId val="8754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163.07</c:v>
                </c:pt>
                <c:pt idx="1">
                  <c:v>164.03</c:v>
                </c:pt>
                <c:pt idx="2">
                  <c:v>164.25</c:v>
                </c:pt>
                <c:pt idx="3">
                  <c:v>165.34</c:v>
                </c:pt>
                <c:pt idx="4">
                  <c:v>155.09</c:v>
                </c:pt>
              </c:numCache>
            </c:numRef>
          </c:val>
          <c:smooth val="0"/>
        </c:ser>
        <c:dLbls>
          <c:showLegendKey val="0"/>
          <c:showVal val="0"/>
          <c:showCatName val="0"/>
          <c:showSerName val="0"/>
          <c:showPercent val="0"/>
          <c:showBubbleSize val="0"/>
        </c:dLbls>
        <c:marker val="1"/>
        <c:smooth val="0"/>
        <c:axId val="87538304"/>
        <c:axId val="87544576"/>
      </c:lineChart>
      <c:dateAx>
        <c:axId val="87538304"/>
        <c:scaling>
          <c:orientation val="minMax"/>
        </c:scaling>
        <c:delete val="1"/>
        <c:axPos val="b"/>
        <c:numFmt formatCode="ge" sourceLinked="1"/>
        <c:majorTickMark val="none"/>
        <c:minorTickMark val="none"/>
        <c:tickLblPos val="none"/>
        <c:crossAx val="87544576"/>
        <c:crosses val="autoZero"/>
        <c:auto val="1"/>
        <c:lblOffset val="100"/>
        <c:baseTimeUnit val="years"/>
      </c:dateAx>
      <c:valAx>
        <c:axId val="8754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3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C1" zoomScale="85" zoomScaleNormal="85" workbookViewId="0">
      <selection activeCell="AQ84" sqref="AQ8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宝塚市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A2</v>
      </c>
      <c r="AA8" s="53"/>
      <c r="AB8" s="53"/>
      <c r="AC8" s="53"/>
      <c r="AD8" s="53"/>
      <c r="AE8" s="53"/>
      <c r="AF8" s="53"/>
      <c r="AG8" s="54"/>
      <c r="AH8" s="3"/>
      <c r="AI8" s="55">
        <f>データ!Q6</f>
        <v>234003</v>
      </c>
      <c r="AJ8" s="56"/>
      <c r="AK8" s="56"/>
      <c r="AL8" s="56"/>
      <c r="AM8" s="56"/>
      <c r="AN8" s="56"/>
      <c r="AO8" s="56"/>
      <c r="AP8" s="57"/>
      <c r="AQ8" s="47">
        <f>データ!R6</f>
        <v>101.8</v>
      </c>
      <c r="AR8" s="47"/>
      <c r="AS8" s="47"/>
      <c r="AT8" s="47"/>
      <c r="AU8" s="47"/>
      <c r="AV8" s="47"/>
      <c r="AW8" s="47"/>
      <c r="AX8" s="47"/>
      <c r="AY8" s="47">
        <f>データ!S6</f>
        <v>2298.65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70.849999999999994</v>
      </c>
      <c r="K10" s="47"/>
      <c r="L10" s="47"/>
      <c r="M10" s="47"/>
      <c r="N10" s="47"/>
      <c r="O10" s="47"/>
      <c r="P10" s="47"/>
      <c r="Q10" s="47"/>
      <c r="R10" s="47">
        <f>データ!O6</f>
        <v>99.98</v>
      </c>
      <c r="S10" s="47"/>
      <c r="T10" s="47"/>
      <c r="U10" s="47"/>
      <c r="V10" s="47"/>
      <c r="W10" s="47"/>
      <c r="X10" s="47"/>
      <c r="Y10" s="47"/>
      <c r="Z10" s="78">
        <f>データ!P6</f>
        <v>2376</v>
      </c>
      <c r="AA10" s="78"/>
      <c r="AB10" s="78"/>
      <c r="AC10" s="78"/>
      <c r="AD10" s="78"/>
      <c r="AE10" s="78"/>
      <c r="AF10" s="78"/>
      <c r="AG10" s="78"/>
      <c r="AH10" s="2"/>
      <c r="AI10" s="78">
        <f>データ!T6</f>
        <v>234129</v>
      </c>
      <c r="AJ10" s="78"/>
      <c r="AK10" s="78"/>
      <c r="AL10" s="78"/>
      <c r="AM10" s="78"/>
      <c r="AN10" s="78"/>
      <c r="AO10" s="78"/>
      <c r="AP10" s="78"/>
      <c r="AQ10" s="47">
        <f>データ!U6</f>
        <v>42.78</v>
      </c>
      <c r="AR10" s="47"/>
      <c r="AS10" s="47"/>
      <c r="AT10" s="47"/>
      <c r="AU10" s="47"/>
      <c r="AV10" s="47"/>
      <c r="AW10" s="47"/>
      <c r="AX10" s="47"/>
      <c r="AY10" s="47">
        <f>データ!V6</f>
        <v>5472.86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282146</v>
      </c>
      <c r="D6" s="31">
        <f t="shared" si="3"/>
        <v>46</v>
      </c>
      <c r="E6" s="31">
        <f t="shared" si="3"/>
        <v>1</v>
      </c>
      <c r="F6" s="31">
        <f t="shared" si="3"/>
        <v>0</v>
      </c>
      <c r="G6" s="31">
        <f t="shared" si="3"/>
        <v>1</v>
      </c>
      <c r="H6" s="31" t="str">
        <f t="shared" si="3"/>
        <v>兵庫県　宝塚市</v>
      </c>
      <c r="I6" s="31" t="str">
        <f t="shared" si="3"/>
        <v>法適用</v>
      </c>
      <c r="J6" s="31" t="str">
        <f t="shared" si="3"/>
        <v>水道事業</v>
      </c>
      <c r="K6" s="31" t="str">
        <f t="shared" si="3"/>
        <v>末端給水事業</v>
      </c>
      <c r="L6" s="31" t="str">
        <f t="shared" si="3"/>
        <v>A2</v>
      </c>
      <c r="M6" s="32" t="str">
        <f t="shared" si="3"/>
        <v>-</v>
      </c>
      <c r="N6" s="32">
        <f t="shared" si="3"/>
        <v>70.849999999999994</v>
      </c>
      <c r="O6" s="32">
        <f t="shared" si="3"/>
        <v>99.98</v>
      </c>
      <c r="P6" s="32">
        <f t="shared" si="3"/>
        <v>2376</v>
      </c>
      <c r="Q6" s="32">
        <f t="shared" si="3"/>
        <v>234003</v>
      </c>
      <c r="R6" s="32">
        <f t="shared" si="3"/>
        <v>101.8</v>
      </c>
      <c r="S6" s="32">
        <f t="shared" si="3"/>
        <v>2298.65</v>
      </c>
      <c r="T6" s="32">
        <f t="shared" si="3"/>
        <v>234129</v>
      </c>
      <c r="U6" s="32">
        <f t="shared" si="3"/>
        <v>42.78</v>
      </c>
      <c r="V6" s="32">
        <f t="shared" si="3"/>
        <v>5472.86</v>
      </c>
      <c r="W6" s="33">
        <f>IF(W7="",NA(),W7)</f>
        <v>98.52</v>
      </c>
      <c r="X6" s="33">
        <f t="shared" ref="X6:AF6" si="4">IF(X7="",NA(),X7)</f>
        <v>100.39</v>
      </c>
      <c r="Y6" s="33">
        <f t="shared" si="4"/>
        <v>96.97</v>
      </c>
      <c r="Z6" s="33">
        <f t="shared" si="4"/>
        <v>96.5</v>
      </c>
      <c r="AA6" s="33">
        <f t="shared" si="4"/>
        <v>105.37</v>
      </c>
      <c r="AB6" s="33">
        <f t="shared" si="4"/>
        <v>108.64</v>
      </c>
      <c r="AC6" s="33">
        <f t="shared" si="4"/>
        <v>107.51</v>
      </c>
      <c r="AD6" s="33">
        <f t="shared" si="4"/>
        <v>108.39</v>
      </c>
      <c r="AE6" s="33">
        <f t="shared" si="4"/>
        <v>108.9</v>
      </c>
      <c r="AF6" s="33">
        <f t="shared" si="4"/>
        <v>114.43</v>
      </c>
      <c r="AG6" s="32" t="str">
        <f>IF(AG7="","",IF(AG7="-","【-】","【"&amp;SUBSTITUTE(TEXT(AG7,"#,##0.00"),"-","△")&amp;"】"))</f>
        <v>【113.03】</v>
      </c>
      <c r="AH6" s="32">
        <f>IF(AH7="",NA(),AH7)</f>
        <v>0</v>
      </c>
      <c r="AI6" s="32">
        <f t="shared" ref="AI6:AQ6" si="5">IF(AI7="",NA(),AI7)</f>
        <v>0</v>
      </c>
      <c r="AJ6" s="32">
        <f t="shared" si="5"/>
        <v>0</v>
      </c>
      <c r="AK6" s="32">
        <f t="shared" si="5"/>
        <v>0</v>
      </c>
      <c r="AL6" s="32">
        <f t="shared" si="5"/>
        <v>0</v>
      </c>
      <c r="AM6" s="33">
        <f t="shared" si="5"/>
        <v>2.1800000000000002</v>
      </c>
      <c r="AN6" s="33">
        <f t="shared" si="5"/>
        <v>2.83</v>
      </c>
      <c r="AO6" s="33">
        <f t="shared" si="5"/>
        <v>3.08</v>
      </c>
      <c r="AP6" s="33">
        <f t="shared" si="5"/>
        <v>3.47</v>
      </c>
      <c r="AQ6" s="33">
        <f t="shared" si="5"/>
        <v>0.13</v>
      </c>
      <c r="AR6" s="32" t="str">
        <f>IF(AR7="","",IF(AR7="-","【-】","【"&amp;SUBSTITUTE(TEXT(AR7,"#,##0.00"),"-","△")&amp;"】"))</f>
        <v>【0.81】</v>
      </c>
      <c r="AS6" s="33">
        <f>IF(AS7="",NA(),AS7)</f>
        <v>754.02</v>
      </c>
      <c r="AT6" s="33">
        <f t="shared" ref="AT6:BB6" si="6">IF(AT7="",NA(),AT7)</f>
        <v>660.55</v>
      </c>
      <c r="AU6" s="33">
        <f t="shared" si="6"/>
        <v>810.78</v>
      </c>
      <c r="AV6" s="33">
        <f t="shared" si="6"/>
        <v>555.04999999999995</v>
      </c>
      <c r="AW6" s="33">
        <f t="shared" si="6"/>
        <v>452.31</v>
      </c>
      <c r="AX6" s="33">
        <f t="shared" si="6"/>
        <v>545.52</v>
      </c>
      <c r="AY6" s="33">
        <f t="shared" si="6"/>
        <v>602.73</v>
      </c>
      <c r="AZ6" s="33">
        <f t="shared" si="6"/>
        <v>590.46</v>
      </c>
      <c r="BA6" s="33">
        <f t="shared" si="6"/>
        <v>628.34</v>
      </c>
      <c r="BB6" s="33">
        <f t="shared" si="6"/>
        <v>289.8</v>
      </c>
      <c r="BC6" s="32" t="str">
        <f>IF(BC7="","",IF(BC7="-","【-】","【"&amp;SUBSTITUTE(TEXT(BC7,"#,##0.00"),"-","△")&amp;"】"))</f>
        <v>【264.16】</v>
      </c>
      <c r="BD6" s="33">
        <f>IF(BD7="",NA(),BD7)</f>
        <v>270.25</v>
      </c>
      <c r="BE6" s="33">
        <f t="shared" ref="BE6:BM6" si="7">IF(BE7="",NA(),BE7)</f>
        <v>267.94</v>
      </c>
      <c r="BF6" s="33">
        <f t="shared" si="7"/>
        <v>265.95999999999998</v>
      </c>
      <c r="BG6" s="33">
        <f t="shared" si="7"/>
        <v>284.72000000000003</v>
      </c>
      <c r="BH6" s="33">
        <f t="shared" si="7"/>
        <v>294.55</v>
      </c>
      <c r="BI6" s="33">
        <f t="shared" si="7"/>
        <v>313.52999999999997</v>
      </c>
      <c r="BJ6" s="33">
        <f t="shared" si="7"/>
        <v>310.79000000000002</v>
      </c>
      <c r="BK6" s="33">
        <f t="shared" si="7"/>
        <v>299.16000000000003</v>
      </c>
      <c r="BL6" s="33">
        <f t="shared" si="7"/>
        <v>297.13</v>
      </c>
      <c r="BM6" s="33">
        <f t="shared" si="7"/>
        <v>301.99</v>
      </c>
      <c r="BN6" s="32" t="str">
        <f>IF(BN7="","",IF(BN7="-","【-】","【"&amp;SUBSTITUTE(TEXT(BN7,"#,##0.00"),"-","△")&amp;"】"))</f>
        <v>【283.72】</v>
      </c>
      <c r="BO6" s="33">
        <f>IF(BO7="",NA(),BO7)</f>
        <v>89.37</v>
      </c>
      <c r="BP6" s="33">
        <f t="shared" ref="BP6:BX6" si="8">IF(BP7="",NA(),BP7)</f>
        <v>87.76</v>
      </c>
      <c r="BQ6" s="33">
        <f t="shared" si="8"/>
        <v>86.72</v>
      </c>
      <c r="BR6" s="33">
        <f t="shared" si="8"/>
        <v>86.17</v>
      </c>
      <c r="BS6" s="33">
        <f t="shared" si="8"/>
        <v>95.89</v>
      </c>
      <c r="BT6" s="33">
        <f t="shared" si="8"/>
        <v>100.11</v>
      </c>
      <c r="BU6" s="33">
        <f t="shared" si="8"/>
        <v>99</v>
      </c>
      <c r="BV6" s="33">
        <f t="shared" si="8"/>
        <v>99.91</v>
      </c>
      <c r="BW6" s="33">
        <f t="shared" si="8"/>
        <v>99.89</v>
      </c>
      <c r="BX6" s="33">
        <f t="shared" si="8"/>
        <v>107.05</v>
      </c>
      <c r="BY6" s="32" t="str">
        <f>IF(BY7="","",IF(BY7="-","【-】","【"&amp;SUBSTITUTE(TEXT(BY7,"#,##0.00"),"-","△")&amp;"】"))</f>
        <v>【104.60】</v>
      </c>
      <c r="BZ6" s="33">
        <f>IF(BZ7="",NA(),BZ7)</f>
        <v>171.11</v>
      </c>
      <c r="CA6" s="33">
        <f t="shared" ref="CA6:CI6" si="9">IF(CA7="",NA(),CA7)</f>
        <v>174.23</v>
      </c>
      <c r="CB6" s="33">
        <f t="shared" si="9"/>
        <v>175.37</v>
      </c>
      <c r="CC6" s="33">
        <f t="shared" si="9"/>
        <v>175.69</v>
      </c>
      <c r="CD6" s="33">
        <f t="shared" si="9"/>
        <v>157.83000000000001</v>
      </c>
      <c r="CE6" s="33">
        <f t="shared" si="9"/>
        <v>163.07</v>
      </c>
      <c r="CF6" s="33">
        <f t="shared" si="9"/>
        <v>164.03</v>
      </c>
      <c r="CG6" s="33">
        <f t="shared" si="9"/>
        <v>164.25</v>
      </c>
      <c r="CH6" s="33">
        <f t="shared" si="9"/>
        <v>165.34</v>
      </c>
      <c r="CI6" s="33">
        <f t="shared" si="9"/>
        <v>155.09</v>
      </c>
      <c r="CJ6" s="32" t="str">
        <f>IF(CJ7="","",IF(CJ7="-","【-】","【"&amp;SUBSTITUTE(TEXT(CJ7,"#,##0.00"),"-","△")&amp;"】"))</f>
        <v>【164.21】</v>
      </c>
      <c r="CK6" s="33">
        <f>IF(CK7="",NA(),CK7)</f>
        <v>61.16</v>
      </c>
      <c r="CL6" s="33">
        <f t="shared" ref="CL6:CT6" si="10">IF(CL7="",NA(),CL7)</f>
        <v>60.32</v>
      </c>
      <c r="CM6" s="33">
        <f t="shared" si="10"/>
        <v>59.7</v>
      </c>
      <c r="CN6" s="33">
        <f t="shared" si="10"/>
        <v>58.95</v>
      </c>
      <c r="CO6" s="33">
        <f t="shared" si="10"/>
        <v>62.45</v>
      </c>
      <c r="CP6" s="33">
        <f t="shared" si="10"/>
        <v>63.67</v>
      </c>
      <c r="CQ6" s="33">
        <f t="shared" si="10"/>
        <v>63.07</v>
      </c>
      <c r="CR6" s="33">
        <f t="shared" si="10"/>
        <v>62.71</v>
      </c>
      <c r="CS6" s="33">
        <f t="shared" si="10"/>
        <v>62.15</v>
      </c>
      <c r="CT6" s="33">
        <f t="shared" si="10"/>
        <v>61.61</v>
      </c>
      <c r="CU6" s="32" t="str">
        <f>IF(CU7="","",IF(CU7="-","【-】","【"&amp;SUBSTITUTE(TEXT(CU7,"#,##0.00"),"-","△")&amp;"】"))</f>
        <v>【59.80】</v>
      </c>
      <c r="CV6" s="33">
        <f>IF(CV7="",NA(),CV7)</f>
        <v>94.83</v>
      </c>
      <c r="CW6" s="33">
        <f t="shared" ref="CW6:DE6" si="11">IF(CW7="",NA(),CW7)</f>
        <v>95.22</v>
      </c>
      <c r="CX6" s="33">
        <f t="shared" si="11"/>
        <v>95.93</v>
      </c>
      <c r="CY6" s="33">
        <f t="shared" si="11"/>
        <v>96.97</v>
      </c>
      <c r="CZ6" s="33">
        <f t="shared" si="11"/>
        <v>95.42</v>
      </c>
      <c r="DA6" s="33">
        <f t="shared" si="11"/>
        <v>90.67</v>
      </c>
      <c r="DB6" s="33">
        <f t="shared" si="11"/>
        <v>89.96</v>
      </c>
      <c r="DC6" s="33">
        <f t="shared" si="11"/>
        <v>90.54</v>
      </c>
      <c r="DD6" s="33">
        <f t="shared" si="11"/>
        <v>90.64</v>
      </c>
      <c r="DE6" s="33">
        <f t="shared" si="11"/>
        <v>90.23</v>
      </c>
      <c r="DF6" s="32" t="str">
        <f>IF(DF7="","",IF(DF7="-","【-】","【"&amp;SUBSTITUTE(TEXT(DF7,"#,##0.00"),"-","△")&amp;"】"))</f>
        <v>【89.78】</v>
      </c>
      <c r="DG6" s="33">
        <f>IF(DG7="",NA(),DG7)</f>
        <v>49.34</v>
      </c>
      <c r="DH6" s="33">
        <f t="shared" ref="DH6:DP6" si="12">IF(DH7="",NA(),DH7)</f>
        <v>51.12</v>
      </c>
      <c r="DI6" s="33">
        <f t="shared" si="12"/>
        <v>52.95</v>
      </c>
      <c r="DJ6" s="33">
        <f t="shared" si="12"/>
        <v>54.01</v>
      </c>
      <c r="DK6" s="33">
        <f t="shared" si="12"/>
        <v>54.54</v>
      </c>
      <c r="DL6" s="33">
        <f t="shared" si="12"/>
        <v>40.369999999999997</v>
      </c>
      <c r="DM6" s="33">
        <f t="shared" si="12"/>
        <v>41.47</v>
      </c>
      <c r="DN6" s="33">
        <f t="shared" si="12"/>
        <v>42.43</v>
      </c>
      <c r="DO6" s="33">
        <f t="shared" si="12"/>
        <v>43.24</v>
      </c>
      <c r="DP6" s="33">
        <f t="shared" si="12"/>
        <v>46.36</v>
      </c>
      <c r="DQ6" s="32" t="str">
        <f>IF(DQ7="","",IF(DQ7="-","【-】","【"&amp;SUBSTITUTE(TEXT(DQ7,"#,##0.00"),"-","△")&amp;"】"))</f>
        <v>【46.31】</v>
      </c>
      <c r="DR6" s="33">
        <f>IF(DR7="",NA(),DR7)</f>
        <v>11.59</v>
      </c>
      <c r="DS6" s="33">
        <f t="shared" ref="DS6:EA6" si="13">IF(DS7="",NA(),DS7)</f>
        <v>14.64</v>
      </c>
      <c r="DT6" s="33">
        <f t="shared" si="13"/>
        <v>18.77</v>
      </c>
      <c r="DU6" s="33">
        <f t="shared" si="13"/>
        <v>20.97</v>
      </c>
      <c r="DV6" s="33">
        <f t="shared" si="13"/>
        <v>23.24</v>
      </c>
      <c r="DW6" s="33">
        <f t="shared" si="13"/>
        <v>9.42</v>
      </c>
      <c r="DX6" s="33">
        <f t="shared" si="13"/>
        <v>9.92</v>
      </c>
      <c r="DY6" s="33">
        <f t="shared" si="13"/>
        <v>11.07</v>
      </c>
      <c r="DZ6" s="33">
        <f t="shared" si="13"/>
        <v>12.21</v>
      </c>
      <c r="EA6" s="33">
        <f t="shared" si="13"/>
        <v>13.57</v>
      </c>
      <c r="EB6" s="32" t="str">
        <f>IF(EB7="","",IF(EB7="-","【-】","【"&amp;SUBSTITUTE(TEXT(EB7,"#,##0.00"),"-","△")&amp;"】"))</f>
        <v>【12.42】</v>
      </c>
      <c r="EC6" s="33">
        <f>IF(EC7="",NA(),EC7)</f>
        <v>0.89</v>
      </c>
      <c r="ED6" s="33">
        <f t="shared" ref="ED6:EL6" si="14">IF(ED7="",NA(),ED7)</f>
        <v>0.05</v>
      </c>
      <c r="EE6" s="33">
        <f t="shared" si="14"/>
        <v>0.21</v>
      </c>
      <c r="EF6" s="33">
        <f t="shared" si="14"/>
        <v>0.18</v>
      </c>
      <c r="EG6" s="33">
        <f t="shared" si="14"/>
        <v>0.38</v>
      </c>
      <c r="EH6" s="33">
        <f t="shared" si="14"/>
        <v>0.84</v>
      </c>
      <c r="EI6" s="33">
        <f t="shared" si="14"/>
        <v>0.82</v>
      </c>
      <c r="EJ6" s="33">
        <f t="shared" si="14"/>
        <v>0.76</v>
      </c>
      <c r="EK6" s="33">
        <f t="shared" si="14"/>
        <v>0.8</v>
      </c>
      <c r="EL6" s="33">
        <f t="shared" si="14"/>
        <v>0.72</v>
      </c>
      <c r="EM6" s="32" t="str">
        <f>IF(EM7="","",IF(EM7="-","【-】","【"&amp;SUBSTITUTE(TEXT(EM7,"#,##0.00"),"-","△")&amp;"】"))</f>
        <v>【0.78】</v>
      </c>
    </row>
    <row r="7" spans="1:143" s="34" customFormat="1">
      <c r="A7" s="26"/>
      <c r="B7" s="35">
        <v>2014</v>
      </c>
      <c r="C7" s="35">
        <v>282146</v>
      </c>
      <c r="D7" s="35">
        <v>46</v>
      </c>
      <c r="E7" s="35">
        <v>1</v>
      </c>
      <c r="F7" s="35">
        <v>0</v>
      </c>
      <c r="G7" s="35">
        <v>1</v>
      </c>
      <c r="H7" s="35" t="s">
        <v>93</v>
      </c>
      <c r="I7" s="35" t="s">
        <v>94</v>
      </c>
      <c r="J7" s="35" t="s">
        <v>95</v>
      </c>
      <c r="K7" s="35" t="s">
        <v>96</v>
      </c>
      <c r="L7" s="35" t="s">
        <v>97</v>
      </c>
      <c r="M7" s="36" t="s">
        <v>98</v>
      </c>
      <c r="N7" s="36">
        <v>70.849999999999994</v>
      </c>
      <c r="O7" s="36">
        <v>99.98</v>
      </c>
      <c r="P7" s="36">
        <v>2376</v>
      </c>
      <c r="Q7" s="36">
        <v>234003</v>
      </c>
      <c r="R7" s="36">
        <v>101.8</v>
      </c>
      <c r="S7" s="36">
        <v>2298.65</v>
      </c>
      <c r="T7" s="36">
        <v>234129</v>
      </c>
      <c r="U7" s="36">
        <v>42.78</v>
      </c>
      <c r="V7" s="36">
        <v>5472.86</v>
      </c>
      <c r="W7" s="36">
        <v>98.52</v>
      </c>
      <c r="X7" s="36">
        <v>100.39</v>
      </c>
      <c r="Y7" s="36">
        <v>96.97</v>
      </c>
      <c r="Z7" s="36">
        <v>96.5</v>
      </c>
      <c r="AA7" s="36">
        <v>105.37</v>
      </c>
      <c r="AB7" s="36">
        <v>108.64</v>
      </c>
      <c r="AC7" s="36">
        <v>107.51</v>
      </c>
      <c r="AD7" s="36">
        <v>108.39</v>
      </c>
      <c r="AE7" s="36">
        <v>108.9</v>
      </c>
      <c r="AF7" s="36">
        <v>114.43</v>
      </c>
      <c r="AG7" s="36">
        <v>113.03</v>
      </c>
      <c r="AH7" s="36">
        <v>0</v>
      </c>
      <c r="AI7" s="36">
        <v>0</v>
      </c>
      <c r="AJ7" s="36">
        <v>0</v>
      </c>
      <c r="AK7" s="36">
        <v>0</v>
      </c>
      <c r="AL7" s="36">
        <v>0</v>
      </c>
      <c r="AM7" s="36">
        <v>2.1800000000000002</v>
      </c>
      <c r="AN7" s="36">
        <v>2.83</v>
      </c>
      <c r="AO7" s="36">
        <v>3.08</v>
      </c>
      <c r="AP7" s="36">
        <v>3.47</v>
      </c>
      <c r="AQ7" s="36">
        <v>0.13</v>
      </c>
      <c r="AR7" s="36">
        <v>0.81</v>
      </c>
      <c r="AS7" s="36">
        <v>754.02</v>
      </c>
      <c r="AT7" s="36">
        <v>660.55</v>
      </c>
      <c r="AU7" s="36">
        <v>810.78</v>
      </c>
      <c r="AV7" s="36">
        <v>555.04999999999995</v>
      </c>
      <c r="AW7" s="36">
        <v>452.31</v>
      </c>
      <c r="AX7" s="36">
        <v>545.52</v>
      </c>
      <c r="AY7" s="36">
        <v>602.73</v>
      </c>
      <c r="AZ7" s="36">
        <v>590.46</v>
      </c>
      <c r="BA7" s="36">
        <v>628.34</v>
      </c>
      <c r="BB7" s="36">
        <v>289.8</v>
      </c>
      <c r="BC7" s="36">
        <v>264.16000000000003</v>
      </c>
      <c r="BD7" s="36">
        <v>270.25</v>
      </c>
      <c r="BE7" s="36">
        <v>267.94</v>
      </c>
      <c r="BF7" s="36">
        <v>265.95999999999998</v>
      </c>
      <c r="BG7" s="36">
        <v>284.72000000000003</v>
      </c>
      <c r="BH7" s="36">
        <v>294.55</v>
      </c>
      <c r="BI7" s="36">
        <v>313.52999999999997</v>
      </c>
      <c r="BJ7" s="36">
        <v>310.79000000000002</v>
      </c>
      <c r="BK7" s="36">
        <v>299.16000000000003</v>
      </c>
      <c r="BL7" s="36">
        <v>297.13</v>
      </c>
      <c r="BM7" s="36">
        <v>301.99</v>
      </c>
      <c r="BN7" s="36">
        <v>283.72000000000003</v>
      </c>
      <c r="BO7" s="36">
        <v>89.37</v>
      </c>
      <c r="BP7" s="36">
        <v>87.76</v>
      </c>
      <c r="BQ7" s="36">
        <v>86.72</v>
      </c>
      <c r="BR7" s="36">
        <v>86.17</v>
      </c>
      <c r="BS7" s="36">
        <v>95.89</v>
      </c>
      <c r="BT7" s="36">
        <v>100.11</v>
      </c>
      <c r="BU7" s="36">
        <v>99</v>
      </c>
      <c r="BV7" s="36">
        <v>99.91</v>
      </c>
      <c r="BW7" s="36">
        <v>99.89</v>
      </c>
      <c r="BX7" s="36">
        <v>107.05</v>
      </c>
      <c r="BY7" s="36">
        <v>104.6</v>
      </c>
      <c r="BZ7" s="36">
        <v>171.11</v>
      </c>
      <c r="CA7" s="36">
        <v>174.23</v>
      </c>
      <c r="CB7" s="36">
        <v>175.37</v>
      </c>
      <c r="CC7" s="36">
        <v>175.69</v>
      </c>
      <c r="CD7" s="36">
        <v>157.83000000000001</v>
      </c>
      <c r="CE7" s="36">
        <v>163.07</v>
      </c>
      <c r="CF7" s="36">
        <v>164.03</v>
      </c>
      <c r="CG7" s="36">
        <v>164.25</v>
      </c>
      <c r="CH7" s="36">
        <v>165.34</v>
      </c>
      <c r="CI7" s="36">
        <v>155.09</v>
      </c>
      <c r="CJ7" s="36">
        <v>164.21</v>
      </c>
      <c r="CK7" s="36">
        <v>61.16</v>
      </c>
      <c r="CL7" s="36">
        <v>60.32</v>
      </c>
      <c r="CM7" s="36">
        <v>59.7</v>
      </c>
      <c r="CN7" s="36">
        <v>58.95</v>
      </c>
      <c r="CO7" s="36">
        <v>62.45</v>
      </c>
      <c r="CP7" s="36">
        <v>63.67</v>
      </c>
      <c r="CQ7" s="36">
        <v>63.07</v>
      </c>
      <c r="CR7" s="36">
        <v>62.71</v>
      </c>
      <c r="CS7" s="36">
        <v>62.15</v>
      </c>
      <c r="CT7" s="36">
        <v>61.61</v>
      </c>
      <c r="CU7" s="36">
        <v>59.8</v>
      </c>
      <c r="CV7" s="36">
        <v>94.83</v>
      </c>
      <c r="CW7" s="36">
        <v>95.22</v>
      </c>
      <c r="CX7" s="36">
        <v>95.93</v>
      </c>
      <c r="CY7" s="36">
        <v>96.97</v>
      </c>
      <c r="CZ7" s="36">
        <v>95.42</v>
      </c>
      <c r="DA7" s="36">
        <v>90.67</v>
      </c>
      <c r="DB7" s="36">
        <v>89.96</v>
      </c>
      <c r="DC7" s="36">
        <v>90.54</v>
      </c>
      <c r="DD7" s="36">
        <v>90.64</v>
      </c>
      <c r="DE7" s="36">
        <v>90.23</v>
      </c>
      <c r="DF7" s="36">
        <v>89.78</v>
      </c>
      <c r="DG7" s="36">
        <v>49.34</v>
      </c>
      <c r="DH7" s="36">
        <v>51.12</v>
      </c>
      <c r="DI7" s="36">
        <v>52.95</v>
      </c>
      <c r="DJ7" s="36">
        <v>54.01</v>
      </c>
      <c r="DK7" s="36">
        <v>54.54</v>
      </c>
      <c r="DL7" s="36">
        <v>40.369999999999997</v>
      </c>
      <c r="DM7" s="36">
        <v>41.47</v>
      </c>
      <c r="DN7" s="36">
        <v>42.43</v>
      </c>
      <c r="DO7" s="36">
        <v>43.24</v>
      </c>
      <c r="DP7" s="36">
        <v>46.36</v>
      </c>
      <c r="DQ7" s="36">
        <v>46.31</v>
      </c>
      <c r="DR7" s="36">
        <v>11.59</v>
      </c>
      <c r="DS7" s="36">
        <v>14.64</v>
      </c>
      <c r="DT7" s="36">
        <v>18.77</v>
      </c>
      <c r="DU7" s="36">
        <v>20.97</v>
      </c>
      <c r="DV7" s="36">
        <v>23.24</v>
      </c>
      <c r="DW7" s="36">
        <v>9.42</v>
      </c>
      <c r="DX7" s="36">
        <v>9.92</v>
      </c>
      <c r="DY7" s="36">
        <v>11.07</v>
      </c>
      <c r="DZ7" s="36">
        <v>12.21</v>
      </c>
      <c r="EA7" s="36">
        <v>13.57</v>
      </c>
      <c r="EB7" s="36">
        <v>12.42</v>
      </c>
      <c r="EC7" s="36">
        <v>0.89</v>
      </c>
      <c r="ED7" s="36">
        <v>0.05</v>
      </c>
      <c r="EE7" s="36">
        <v>0.21</v>
      </c>
      <c r="EF7" s="36">
        <v>0.18</v>
      </c>
      <c r="EG7" s="36">
        <v>0.38</v>
      </c>
      <c r="EH7" s="36">
        <v>0.84</v>
      </c>
      <c r="EI7" s="36">
        <v>0.82</v>
      </c>
      <c r="EJ7" s="36">
        <v>0.76</v>
      </c>
      <c r="EK7" s="36">
        <v>0.8</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takarazuka</cp:lastModifiedBy>
  <cp:lastPrinted>2016-02-22T01:48:34Z</cp:lastPrinted>
  <dcterms:created xsi:type="dcterms:W3CDTF">2016-02-03T07:24:43Z</dcterms:created>
  <dcterms:modified xsi:type="dcterms:W3CDTF">2016-02-22T01:53:46Z</dcterms:modified>
  <cp:category/>
</cp:coreProperties>
</file>