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1_各担当フォルダ\50_上下水道部\10_管理課\00 管理課共有\030 照会調査\調査、報告\公営企業経営比較分析表\"/>
    </mc:Choice>
  </mc:AlternateContent>
  <workbookProtection workbookPassword="B501" lockStructure="1"/>
  <bookViews>
    <workbookView xWindow="0" yWindow="0" windowWidth="20490" windowHeight="723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O6" i="5"/>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D10" i="4"/>
  <c r="W10" i="4"/>
  <c r="P10" i="4"/>
  <c r="I10" i="4"/>
  <c r="B10" i="4"/>
  <c r="BB8" i="4"/>
  <c r="AT8" i="4"/>
  <c r="AL8" i="4"/>
  <c r="W8" i="4"/>
  <c r="I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<sst xmlns="http://schemas.openxmlformats.org/spreadsheetml/2006/main" count="220" uniqueCount="110">
  <si>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</si>
  <si>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</si>
  <si>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</si>
  <si>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</si>
  <si>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</si>
  <si>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</si>
  <si>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</si>
  <si>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</si>
  <si>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</si>
  <si>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</si>
  <si>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</si>
  <si>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</si>
  <si>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</si>
  <si>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</si>
  <si>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</si>
  <si>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</si>
  <si>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</si>
  <si>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</si>
  <si>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</si>
  <si>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</si>
  <si>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</si>
  <si>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</si>
  <si>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</si>
  <si>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</si>
  <si>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</si>
  <si>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</si>
  <si>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</si>
  <si>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</si>
  <si>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</si>
  <si>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</si>
  <si>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</si>
  <si>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</si>
  <si>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</si>
  <si>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</si>
  <si>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</si>
  <si>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</si>
  <si>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</si>
  <si>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</si>
  <si>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</si>
  <si>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</si>
  <si>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</si>
  <si>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</si>
  <si>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</si>
  <si>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</si>
  <si>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</si>
  <si>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</si>
  <si>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</si>
  <si>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</si>
  <si>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</si>
  <si>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</si>
  <si>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</si>
  <si>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</si>
  <si>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</si>
  <si>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</si>
  <si>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</si>
  <si>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</si>
  <si>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</si>
  <si>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</si>
  <si>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</si>
  <si>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</si>
  <si>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</si>
  <si>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</si>
  <si>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</si>
  <si>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</si>
  <si>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</si>
  <si>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</si>
  <si>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</si>
  <si>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</si>
  <si>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</si>
  <si>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</si>
  <si>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</si>
  <si>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</si>
  <si>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</si>
  <si>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</si>
  <si>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</si>
  <si>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</si>
  <si>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</si>
  <si>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</si>
  <si>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</si>
  <si>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</si>
  <si>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</si>
  <si>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</si>
  <si>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</si>
  <si>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</si>
  <si>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</si>
  <si>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</si>
  <si>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</si>
  <si>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</si>
  <si>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</si>
  <si>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</si>
  <si>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</si>
  <si>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</si>
  <si>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</si>
  <si>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</si>
  <si>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</si>
  <si>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</si>
  <si>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西脇市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</si>
  <si>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</si>
  <si>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</si>
  <si>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</si>
  <si>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</si>
  <si>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</si>
  <si>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</si>
  <si>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</si>
  <si>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</si>
  <si>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</si>
  <si>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</si>
  <si>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有形固定資産減価償却率は、類似団体平均値より低かったですが、平成26年度は全国平均よりも高くなっています。
　法定耐用年数を超えた管渠はありませんので、管渠老朽化率及び管渠改善率は０であります。</t>
    <phoneticPr fontId="4"/>
  </si>
  <si>
    <t>　農業集落排水は、旧西脇市区域は平成６年４月１日、旧黒田庄町区域は平成９年４月１日に供用開始し、普及率はほぼ100％となっています。
　しかし、人口減少や節水意識の向上などにより、使用料収入が年々減少する中で、処理施設の老朽化に伴う修繕等の維持管理経費が年々増加しています。
　そのため、使用料収入につながる水洗化率の向上を図るとともに、今後、処理場の統廃合計画により維持管理費の縮減に努め、経営基盤を強化していきたいと考えています。
　また、平成28年度に「経営戦略」の策定に向けて検討し、平成29年度に「経営戦略」を策定する予定ですので、経営分析結果を経営戦略の策定に反映させていきたいと考えています。</t>
    <rPh sb="222" eb="224">
      <t>ヘイセイ</t>
    </rPh>
    <rPh sb="226" eb="228">
      <t>ネンド</t>
    </rPh>
    <rPh sb="230" eb="232">
      <t>ケイエイ</t>
    </rPh>
    <rPh sb="232" eb="234">
      <t>センリャク</t>
    </rPh>
    <rPh sb="236" eb="238">
      <t>サクテイ</t>
    </rPh>
    <rPh sb="239" eb="240">
      <t>ム</t>
    </rPh>
    <rPh sb="242" eb="244">
      <t>ケントウ</t>
    </rPh>
    <rPh sb="246" eb="248">
      <t>ヘイセイ</t>
    </rPh>
    <rPh sb="250" eb="252">
      <t>ネンド</t>
    </rPh>
    <rPh sb="254" eb="258">
      <t>ケイエイセンリャク</t>
    </rPh>
    <rPh sb="260" eb="262">
      <t>サクテイ</t>
    </rPh>
    <rPh sb="264" eb="266">
      <t>ヨテイ</t>
    </rPh>
    <rPh sb="271" eb="273">
      <t>ケイエイ</t>
    </rPh>
    <rPh sb="273" eb="275">
      <t>ブンセキ</t>
    </rPh>
    <rPh sb="275" eb="277">
      <t>ケッカ</t>
    </rPh>
    <rPh sb="278" eb="280">
      <t>ケイエイ</t>
    </rPh>
    <rPh sb="280" eb="282">
      <t>センリャク</t>
    </rPh>
    <rPh sb="283" eb="285">
      <t>サクテイ</t>
    </rPh>
    <rPh sb="286" eb="288">
      <t>ハンエイ</t>
    </rPh>
    <rPh sb="296" eb="297">
      <t>カンガ</t>
    </rPh>
    <phoneticPr fontId="4"/>
  </si>
  <si>
    <t>　経常収支比率は、平成25年度までは類似団体平均値よりは高く、100％を維持していましたが、平成26年度は85.98％で類似団体平均値や全国平均より低くなり、単年度収支が赤字であります。
　累積欠損金比率は、500％前後で推移していましたが、平成26年度は639.12％で類似団体平均値や全国平均の３倍となり、経営改善に向けた取り組みが必要であります。
　流動比率は、平成25年度までは100％以上でありましたが、平成26年度は100％を大きく下回っため、経営改善を図っていく必要があります。
　企業債残高対事業規模比率は、類似団体平均値の２倍で推移していますが、償還のピークは過ぎているため、今後下がっていく見込みであります。
　経費回収率は、使用料収入が年々減少する中で100％以下であり、平成26年度は減価償却費の増により20.96％となっています。類似団体平均値や全国平均の半分であるため、汚水処理費の削減が必要であります。
　汚水処理原価は、数年400円前後で推移していましたが、平成26年度は減価償却費の増により平成25年度の２倍の871.23円となっています。類似団体平均値や全国平均の約３倍となっているため、維持管理費の削減が必要であります。
　施設利用率は、数年53％前後で推移していましたが、類似団体平均値や全国平均とほぼ同じ状況であります。
　水洗化率は、年々向上しており、類似団体平均値や全国平均を上回っている状況であります。</t>
    <rPh sb="228" eb="230">
      <t>ケイエイ</t>
    </rPh>
    <rPh sb="230" eb="232">
      <t>カイゼン</t>
    </rPh>
    <rPh sb="233" eb="234">
      <t>ハカ</t>
    </rPh>
    <rPh sb="238" eb="240">
      <t>ヒツヨウ</t>
    </rPh>
    <rPh sb="354" eb="356">
      <t>ゲンカ</t>
    </rPh>
    <rPh sb="356" eb="358">
      <t>ショウキャク</t>
    </rPh>
    <rPh sb="358" eb="359">
      <t>ヒ</t>
    </rPh>
    <rPh sb="360" eb="361">
      <t>ゾウ</t>
    </rPh>
    <rPh sb="452" eb="457">
      <t>ゲンカショウキャクヒ</t>
    </rPh>
    <rPh sb="458" eb="459">
      <t>ゾウ</t>
    </rPh>
    <rPh sb="462" eb="464">
      <t>ヘイセイ</t>
    </rPh>
    <rPh sb="466" eb="468">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</si>
</sst>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3214016"/>
        <c:axId val="32321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323214016"/>
        <c:axId val="323210096"/>
      </c:lineChart>
      <c:dateAx>
        <c:axId val="323214016"/>
        <c:scaling>
          <c:orientation val="minMax"/>
        </c:scaling>
        <c:delete val="1"/>
        <c:axPos val="b"/>
        <c:numFmt formatCode="ge" sourceLinked="1"/>
        <c:majorTickMark val="none"/>
        <c:minorTickMark val="none"/>
        <c:tickLblPos val="none"/>
        <c:crossAx val="323210096"/>
        <c:crosses val="autoZero"/>
        <c:auto val="1"/>
        <c:lblOffset val="100"/>
        <c:baseTimeUnit val="years"/>
      </c:dateAx>
      <c:valAx>
        <c:axId val="32321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214016"/>
        <c:crosses val="autoZero"/>
        <c:crossBetween val="between"/>
        <c:majorUnit val="1.0000000000000002E-2"/>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54.47</c:v>
                </c:pt>
                <c:pt idx="1">
                  <c:v>53.55</c:v>
                </c:pt>
                <c:pt idx="2">
                  <c:v>51.7</c:v>
                </c:pt>
                <c:pt idx="3">
                  <c:v>51.35</c:v>
                </c:pt>
                <c:pt idx="4">
                  <c:v>54.69</c:v>
                </c:pt>
              </c:numCache>
            </c:numRef>
          </c:val>
        </c:ser>
        <c:dLbls>
          <c:showLegendKey val="0"/>
          <c:showVal val="0"/>
          <c:showCatName val="0"/>
          <c:showSerName val="0"/>
          <c:showPercent val="0"/>
          <c:showBubbleSize val="0"/>
        </c:dLbls>
        <c:gapWidth val="150"/>
        <c:axId val="323430064"/>
        <c:axId val="32343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323430064"/>
        <c:axId val="323436336"/>
      </c:lineChart>
      <c:dateAx>
        <c:axId val="323430064"/>
        <c:scaling>
          <c:orientation val="minMax"/>
        </c:scaling>
        <c:delete val="1"/>
        <c:axPos val="b"/>
        <c:numFmt formatCode="ge" sourceLinked="1"/>
        <c:majorTickMark val="none"/>
        <c:minorTickMark val="none"/>
        <c:tickLblPos val="none"/>
        <c:crossAx val="323436336"/>
        <c:crosses val="autoZero"/>
        <c:auto val="1"/>
        <c:lblOffset val="100"/>
        <c:baseTimeUnit val="years"/>
      </c:dateAx>
      <c:valAx>
        <c:axId val="32343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43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89.49</c:v>
                </c:pt>
                <c:pt idx="1">
                  <c:v>89.97</c:v>
                </c:pt>
                <c:pt idx="2">
                  <c:v>90.7</c:v>
                </c:pt>
                <c:pt idx="3">
                  <c:v>91.06</c:v>
                </c:pt>
                <c:pt idx="4">
                  <c:v>91.82</c:v>
                </c:pt>
              </c:numCache>
            </c:numRef>
          </c:val>
        </c:ser>
        <c:dLbls>
          <c:showLegendKey val="0"/>
          <c:showVal val="0"/>
          <c:showCatName val="0"/>
          <c:showSerName val="0"/>
          <c:showPercent val="0"/>
          <c:showBubbleSize val="0"/>
        </c:dLbls>
        <c:gapWidth val="150"/>
        <c:axId val="323436728"/>
        <c:axId val="32343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323436728"/>
        <c:axId val="323431632"/>
      </c:lineChart>
      <c:dateAx>
        <c:axId val="323436728"/>
        <c:scaling>
          <c:orientation val="minMax"/>
        </c:scaling>
        <c:delete val="1"/>
        <c:axPos val="b"/>
        <c:numFmt formatCode="ge" sourceLinked="1"/>
        <c:majorTickMark val="none"/>
        <c:minorTickMark val="none"/>
        <c:tickLblPos val="none"/>
        <c:crossAx val="323431632"/>
        <c:crosses val="autoZero"/>
        <c:auto val="1"/>
        <c:lblOffset val="100"/>
        <c:baseTimeUnit val="years"/>
      </c:dateAx>
      <c:valAx>
        <c:axId val="32343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43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105.06</c:v>
                </c:pt>
                <c:pt idx="2">
                  <c:v>100.41</c:v>
                </c:pt>
                <c:pt idx="3">
                  <c:v>100.63</c:v>
                </c:pt>
                <c:pt idx="4">
                  <c:v>85.98</c:v>
                </c:pt>
              </c:numCache>
            </c:numRef>
          </c:val>
        </c:ser>
        <c:dLbls>
          <c:showLegendKey val="0"/>
          <c:showVal val="0"/>
          <c:showCatName val="0"/>
          <c:showSerName val="0"/>
          <c:showPercent val="0"/>
          <c:showBubbleSize val="0"/>
        </c:dLbls>
        <c:gapWidth val="150"/>
        <c:axId val="323212056"/>
        <c:axId val="323211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93.67</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323212056"/>
        <c:axId val="323211272"/>
      </c:lineChart>
      <c:dateAx>
        <c:axId val="323212056"/>
        <c:scaling>
          <c:orientation val="minMax"/>
        </c:scaling>
        <c:delete val="1"/>
        <c:axPos val="b"/>
        <c:numFmt formatCode="ge" sourceLinked="1"/>
        <c:majorTickMark val="none"/>
        <c:minorTickMark val="none"/>
        <c:tickLblPos val="none"/>
        <c:crossAx val="323211272"/>
        <c:crosses val="autoZero"/>
        <c:auto val="1"/>
        <c:lblOffset val="100"/>
        <c:baseTimeUnit val="years"/>
      </c:dateAx>
      <c:valAx>
        <c:axId val="32321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21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3.7</c:v>
                </c:pt>
                <c:pt idx="1">
                  <c:v>5.48</c:v>
                </c:pt>
                <c:pt idx="2">
                  <c:v>7.25</c:v>
                </c:pt>
                <c:pt idx="3">
                  <c:v>8.83</c:v>
                </c:pt>
                <c:pt idx="4">
                  <c:v>23.59</c:v>
                </c:pt>
              </c:numCache>
            </c:numRef>
          </c:val>
        </c:ser>
        <c:dLbls>
          <c:showLegendKey val="0"/>
          <c:showVal val="0"/>
          <c:showCatName val="0"/>
          <c:showSerName val="0"/>
          <c:showPercent val="0"/>
          <c:showBubbleSize val="0"/>
        </c:dLbls>
        <c:gapWidth val="150"/>
        <c:axId val="323215192"/>
        <c:axId val="32321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7.61</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323215192"/>
        <c:axId val="323216368"/>
      </c:lineChart>
      <c:dateAx>
        <c:axId val="323215192"/>
        <c:scaling>
          <c:orientation val="minMax"/>
        </c:scaling>
        <c:delete val="1"/>
        <c:axPos val="b"/>
        <c:numFmt formatCode="ge" sourceLinked="1"/>
        <c:majorTickMark val="none"/>
        <c:minorTickMark val="none"/>
        <c:tickLblPos val="none"/>
        <c:crossAx val="323216368"/>
        <c:crosses val="autoZero"/>
        <c:auto val="1"/>
        <c:lblOffset val="100"/>
        <c:baseTimeUnit val="years"/>
      </c:dateAx>
      <c:valAx>
        <c:axId val="32321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21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3215976"/>
        <c:axId val="323213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323215976"/>
        <c:axId val="323213624"/>
      </c:lineChart>
      <c:dateAx>
        <c:axId val="323215976"/>
        <c:scaling>
          <c:orientation val="minMax"/>
        </c:scaling>
        <c:delete val="1"/>
        <c:axPos val="b"/>
        <c:numFmt formatCode="ge" sourceLinked="1"/>
        <c:majorTickMark val="none"/>
        <c:minorTickMark val="none"/>
        <c:tickLblPos val="none"/>
        <c:crossAx val="323213624"/>
        <c:crosses val="autoZero"/>
        <c:auto val="1"/>
        <c:lblOffset val="100"/>
        <c:baseTimeUnit val="years"/>
      </c:dateAx>
      <c:valAx>
        <c:axId val="323213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21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564.5</c:v>
                </c:pt>
                <c:pt idx="1">
                  <c:v>483.12</c:v>
                </c:pt>
                <c:pt idx="2">
                  <c:v>488.95</c:v>
                </c:pt>
                <c:pt idx="3">
                  <c:v>491.77</c:v>
                </c:pt>
                <c:pt idx="4">
                  <c:v>639.12</c:v>
                </c:pt>
              </c:numCache>
            </c:numRef>
          </c:val>
        </c:ser>
        <c:dLbls>
          <c:showLegendKey val="0"/>
          <c:showVal val="0"/>
          <c:showCatName val="0"/>
          <c:showSerName val="0"/>
          <c:showPercent val="0"/>
          <c:showBubbleSize val="0"/>
        </c:dLbls>
        <c:gapWidth val="150"/>
        <c:axId val="323214408"/>
        <c:axId val="32321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249.36</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323214408"/>
        <c:axId val="323217544"/>
      </c:lineChart>
      <c:dateAx>
        <c:axId val="323214408"/>
        <c:scaling>
          <c:orientation val="minMax"/>
        </c:scaling>
        <c:delete val="1"/>
        <c:axPos val="b"/>
        <c:numFmt formatCode="ge" sourceLinked="1"/>
        <c:majorTickMark val="none"/>
        <c:minorTickMark val="none"/>
        <c:tickLblPos val="none"/>
        <c:crossAx val="323217544"/>
        <c:crosses val="autoZero"/>
        <c:auto val="1"/>
        <c:lblOffset val="100"/>
        <c:baseTimeUnit val="years"/>
      </c:dateAx>
      <c:valAx>
        <c:axId val="32321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21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108.83</c:v>
                </c:pt>
                <c:pt idx="1">
                  <c:v>187.29</c:v>
                </c:pt>
                <c:pt idx="2">
                  <c:v>173.52</c:v>
                </c:pt>
                <c:pt idx="3">
                  <c:v>124.45</c:v>
                </c:pt>
                <c:pt idx="4">
                  <c:v>24.59</c:v>
                </c:pt>
              </c:numCache>
            </c:numRef>
          </c:val>
        </c:ser>
        <c:dLbls>
          <c:showLegendKey val="0"/>
          <c:showVal val="0"/>
          <c:showCatName val="0"/>
          <c:showSerName val="0"/>
          <c:showPercent val="0"/>
          <c:showBubbleSize val="0"/>
        </c:dLbls>
        <c:gapWidth val="150"/>
        <c:axId val="322977592"/>
        <c:axId val="32297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209.11</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322977592"/>
        <c:axId val="322974064"/>
      </c:lineChart>
      <c:dateAx>
        <c:axId val="322977592"/>
        <c:scaling>
          <c:orientation val="minMax"/>
        </c:scaling>
        <c:delete val="1"/>
        <c:axPos val="b"/>
        <c:numFmt formatCode="ge" sourceLinked="1"/>
        <c:majorTickMark val="none"/>
        <c:minorTickMark val="none"/>
        <c:tickLblPos val="none"/>
        <c:crossAx val="322974064"/>
        <c:crosses val="autoZero"/>
        <c:auto val="1"/>
        <c:lblOffset val="100"/>
        <c:baseTimeUnit val="years"/>
      </c:dateAx>
      <c:valAx>
        <c:axId val="32297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97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2842.54</c:v>
                </c:pt>
                <c:pt idx="1">
                  <c:v>2937.54</c:v>
                </c:pt>
                <c:pt idx="2">
                  <c:v>2873.83</c:v>
                </c:pt>
                <c:pt idx="3">
                  <c:v>2920.82</c:v>
                </c:pt>
                <c:pt idx="4">
                  <c:v>2698.52</c:v>
                </c:pt>
              </c:numCache>
            </c:numRef>
          </c:val>
        </c:ser>
        <c:dLbls>
          <c:showLegendKey val="0"/>
          <c:showVal val="0"/>
          <c:showCatName val="0"/>
          <c:showSerName val="0"/>
          <c:showPercent val="0"/>
          <c:showBubbleSize val="0"/>
        </c:dLbls>
        <c:gapWidth val="150"/>
        <c:axId val="322972496"/>
        <c:axId val="32297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322972496"/>
        <c:axId val="322978376"/>
      </c:lineChart>
      <c:dateAx>
        <c:axId val="322972496"/>
        <c:scaling>
          <c:orientation val="minMax"/>
        </c:scaling>
        <c:delete val="1"/>
        <c:axPos val="b"/>
        <c:numFmt formatCode="ge" sourceLinked="1"/>
        <c:majorTickMark val="none"/>
        <c:minorTickMark val="none"/>
        <c:tickLblPos val="none"/>
        <c:crossAx val="322978376"/>
        <c:crosses val="autoZero"/>
        <c:auto val="1"/>
        <c:lblOffset val="100"/>
        <c:baseTimeUnit val="years"/>
      </c:dateAx>
      <c:valAx>
        <c:axId val="32297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97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43.79</c:v>
                </c:pt>
                <c:pt idx="1">
                  <c:v>42.47</c:v>
                </c:pt>
                <c:pt idx="2">
                  <c:v>41.43</c:v>
                </c:pt>
                <c:pt idx="3">
                  <c:v>43.79</c:v>
                </c:pt>
                <c:pt idx="4">
                  <c:v>20.96</c:v>
                </c:pt>
              </c:numCache>
            </c:numRef>
          </c:val>
        </c:ser>
        <c:dLbls>
          <c:showLegendKey val="0"/>
          <c:showVal val="0"/>
          <c:showCatName val="0"/>
          <c:showSerName val="0"/>
          <c:showPercent val="0"/>
          <c:showBubbleSize val="0"/>
        </c:dLbls>
        <c:gapWidth val="150"/>
        <c:axId val="322976808"/>
        <c:axId val="32297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322976808"/>
        <c:axId val="322975632"/>
      </c:lineChart>
      <c:dateAx>
        <c:axId val="322976808"/>
        <c:scaling>
          <c:orientation val="minMax"/>
        </c:scaling>
        <c:delete val="1"/>
        <c:axPos val="b"/>
        <c:numFmt formatCode="ge" sourceLinked="1"/>
        <c:majorTickMark val="none"/>
        <c:minorTickMark val="none"/>
        <c:tickLblPos val="none"/>
        <c:crossAx val="322975632"/>
        <c:crosses val="autoZero"/>
        <c:auto val="1"/>
        <c:lblOffset val="100"/>
        <c:baseTimeUnit val="years"/>
      </c:dateAx>
      <c:valAx>
        <c:axId val="32297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97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385.58</c:v>
                </c:pt>
                <c:pt idx="1">
                  <c:v>426.48</c:v>
                </c:pt>
                <c:pt idx="2">
                  <c:v>437.86</c:v>
                </c:pt>
                <c:pt idx="3">
                  <c:v>416.99</c:v>
                </c:pt>
                <c:pt idx="4">
                  <c:v>871.23</c:v>
                </c:pt>
              </c:numCache>
            </c:numRef>
          </c:val>
        </c:ser>
        <c:dLbls>
          <c:showLegendKey val="0"/>
          <c:showVal val="0"/>
          <c:showCatName val="0"/>
          <c:showSerName val="0"/>
          <c:showPercent val="0"/>
          <c:showBubbleSize val="0"/>
        </c:dLbls>
        <c:gapWidth val="150"/>
        <c:axId val="322979552"/>
        <c:axId val="322979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322979552"/>
        <c:axId val="322979944"/>
      </c:lineChart>
      <c:dateAx>
        <c:axId val="322979552"/>
        <c:scaling>
          <c:orientation val="minMax"/>
        </c:scaling>
        <c:delete val="1"/>
        <c:axPos val="b"/>
        <c:numFmt formatCode="ge" sourceLinked="1"/>
        <c:majorTickMark val="none"/>
        <c:minorTickMark val="none"/>
        <c:tickLblPos val="none"/>
        <c:crossAx val="322979944"/>
        <c:crosses val="autoZero"/>
        <c:auto val="1"/>
        <c:lblOffset val="100"/>
        <c:baseTimeUnit val="years"/>
      </c:dateAx>
      <c:valAx>
        <c:axId val="32297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97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西脇市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42520</v>
      </c>
      <c r="AM8" s="64"/>
      <c r="AN8" s="64"/>
      <c r="AO8" s="64"/>
      <c r="AP8" s="64"/>
      <c r="AQ8" s="64"/>
      <c r="AR8" s="64"/>
      <c r="AS8" s="64"/>
      <c r="AT8" s="63">
        <f>データ!S6</f>
        <v>132.44</v>
      </c>
      <c r="AU8" s="63"/>
      <c r="AV8" s="63"/>
      <c r="AW8" s="63"/>
      <c r="AX8" s="63"/>
      <c r="AY8" s="63"/>
      <c r="AZ8" s="63"/>
      <c r="BA8" s="63"/>
      <c r="BB8" s="63">
        <f>データ!T6</f>
        <v>321.05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43.49</v>
      </c>
      <c r="J10" s="63"/>
      <c r="K10" s="63"/>
      <c r="L10" s="63"/>
      <c r="M10" s="63"/>
      <c r="N10" s="63"/>
      <c r="O10" s="63"/>
      <c r="P10" s="63">
        <f>データ!O6</f>
        <v>15.9</v>
      </c>
      <c r="Q10" s="63"/>
      <c r="R10" s="63"/>
      <c r="S10" s="63"/>
      <c r="T10" s="63"/>
      <c r="U10" s="63"/>
      <c r="V10" s="63"/>
      <c r="W10" s="63">
        <f>データ!P6</f>
        <v>93.97</v>
      </c>
      <c r="X10" s="63"/>
      <c r="Y10" s="63"/>
      <c r="Z10" s="63"/>
      <c r="AA10" s="63"/>
      <c r="AB10" s="63"/>
      <c r="AC10" s="63"/>
      <c r="AD10" s="64">
        <f>データ!Q6</f>
        <v>3564</v>
      </c>
      <c r="AE10" s="64"/>
      <c r="AF10" s="64"/>
      <c r="AG10" s="64"/>
      <c r="AH10" s="64"/>
      <c r="AI10" s="64"/>
      <c r="AJ10" s="64"/>
      <c r="AK10" s="2"/>
      <c r="AL10" s="64">
        <f>データ!U6</f>
        <v>6739</v>
      </c>
      <c r="AM10" s="64"/>
      <c r="AN10" s="64"/>
      <c r="AO10" s="64"/>
      <c r="AP10" s="64"/>
      <c r="AQ10" s="64"/>
      <c r="AR10" s="64"/>
      <c r="AS10" s="64"/>
      <c r="AT10" s="63">
        <f>データ!V6</f>
        <v>2.15</v>
      </c>
      <c r="AU10" s="63"/>
      <c r="AV10" s="63"/>
      <c r="AW10" s="63"/>
      <c r="AX10" s="63"/>
      <c r="AY10" s="63"/>
      <c r="AZ10" s="63"/>
      <c r="BA10" s="63"/>
      <c r="BB10" s="63">
        <f>データ!W6</f>
        <v>3134.42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282138</v>
      </c>
      <c r="D6" s="31">
        <f t="shared" si="3"/>
        <v>46</v>
      </c>
      <c r="E6" s="31">
        <f t="shared" si="3"/>
        <v>17</v>
      </c>
      <c r="F6" s="31">
        <f t="shared" si="3"/>
        <v>5</v>
      </c>
      <c r="G6" s="31">
        <f t="shared" si="3"/>
        <v>0</v>
      </c>
      <c r="H6" s="31" t="str">
        <f t="shared" si="3"/>
        <v>兵庫県　西脇市</v>
      </c>
      <c r="I6" s="31" t="str">
        <f t="shared" si="3"/>
        <v>法適用</v>
      </c>
      <c r="J6" s="31" t="str">
        <f t="shared" si="3"/>
        <v>下水道事業</v>
      </c>
      <c r="K6" s="31" t="str">
        <f t="shared" si="3"/>
        <v>農業集落排水</v>
      </c>
      <c r="L6" s="31" t="str">
        <f t="shared" si="3"/>
        <v>F2</v>
      </c>
      <c r="M6" s="32" t="str">
        <f t="shared" si="3"/>
        <v>-</v>
      </c>
      <c r="N6" s="32">
        <f t="shared" si="3"/>
        <v>43.49</v>
      </c>
      <c r="O6" s="32">
        <f t="shared" si="3"/>
        <v>15.9</v>
      </c>
      <c r="P6" s="32">
        <f t="shared" si="3"/>
        <v>93.97</v>
      </c>
      <c r="Q6" s="32">
        <f t="shared" si="3"/>
        <v>3564</v>
      </c>
      <c r="R6" s="32">
        <f t="shared" si="3"/>
        <v>42520</v>
      </c>
      <c r="S6" s="32">
        <f t="shared" si="3"/>
        <v>132.44</v>
      </c>
      <c r="T6" s="32">
        <f t="shared" si="3"/>
        <v>321.05</v>
      </c>
      <c r="U6" s="32">
        <f t="shared" si="3"/>
        <v>6739</v>
      </c>
      <c r="V6" s="32">
        <f t="shared" si="3"/>
        <v>2.15</v>
      </c>
      <c r="W6" s="32">
        <f t="shared" si="3"/>
        <v>3134.42</v>
      </c>
      <c r="X6" s="33">
        <f>IF(X7="",NA(),X7)</f>
        <v>100</v>
      </c>
      <c r="Y6" s="33">
        <f t="shared" ref="Y6:AG6" si="4">IF(Y7="",NA(),Y7)</f>
        <v>105.06</v>
      </c>
      <c r="Z6" s="33">
        <f t="shared" si="4"/>
        <v>100.41</v>
      </c>
      <c r="AA6" s="33">
        <f t="shared" si="4"/>
        <v>100.63</v>
      </c>
      <c r="AB6" s="33">
        <f t="shared" si="4"/>
        <v>85.98</v>
      </c>
      <c r="AC6" s="33">
        <f t="shared" si="4"/>
        <v>93.67</v>
      </c>
      <c r="AD6" s="33">
        <f t="shared" si="4"/>
        <v>94.12</v>
      </c>
      <c r="AE6" s="33">
        <f t="shared" si="4"/>
        <v>92.74</v>
      </c>
      <c r="AF6" s="33">
        <f t="shared" si="4"/>
        <v>93.62</v>
      </c>
      <c r="AG6" s="33">
        <f t="shared" si="4"/>
        <v>97.53</v>
      </c>
      <c r="AH6" s="32" t="str">
        <f>IF(AH7="","",IF(AH7="-","【-】","【"&amp;SUBSTITUTE(TEXT(AH7,"#,##0.00"),"-","△")&amp;"】"))</f>
        <v>【98.75】</v>
      </c>
      <c r="AI6" s="33">
        <f>IF(AI7="",NA(),AI7)</f>
        <v>564.5</v>
      </c>
      <c r="AJ6" s="33">
        <f t="shared" ref="AJ6:AR6" si="5">IF(AJ7="",NA(),AJ7)</f>
        <v>483.12</v>
      </c>
      <c r="AK6" s="33">
        <f t="shared" si="5"/>
        <v>488.95</v>
      </c>
      <c r="AL6" s="33">
        <f t="shared" si="5"/>
        <v>491.77</v>
      </c>
      <c r="AM6" s="33">
        <f t="shared" si="5"/>
        <v>639.12</v>
      </c>
      <c r="AN6" s="33">
        <f t="shared" si="5"/>
        <v>249.36</v>
      </c>
      <c r="AO6" s="33">
        <f t="shared" si="5"/>
        <v>262.73</v>
      </c>
      <c r="AP6" s="33">
        <f t="shared" si="5"/>
        <v>243.13</v>
      </c>
      <c r="AQ6" s="33">
        <f t="shared" si="5"/>
        <v>280.08</v>
      </c>
      <c r="AR6" s="33">
        <f t="shared" si="5"/>
        <v>223.09</v>
      </c>
      <c r="AS6" s="32" t="str">
        <f>IF(AS7="","",IF(AS7="-","【-】","【"&amp;SUBSTITUTE(TEXT(AS7,"#,##0.00"),"-","△")&amp;"】"))</f>
        <v>【205.86】</v>
      </c>
      <c r="AT6" s="33">
        <f>IF(AT7="",NA(),AT7)</f>
        <v>108.83</v>
      </c>
      <c r="AU6" s="33">
        <f t="shared" ref="AU6:BC6" si="6">IF(AU7="",NA(),AU7)</f>
        <v>187.29</v>
      </c>
      <c r="AV6" s="33">
        <f t="shared" si="6"/>
        <v>173.52</v>
      </c>
      <c r="AW6" s="33">
        <f t="shared" si="6"/>
        <v>124.45</v>
      </c>
      <c r="AX6" s="33">
        <f t="shared" si="6"/>
        <v>24.59</v>
      </c>
      <c r="AY6" s="33">
        <f t="shared" si="6"/>
        <v>209.11</v>
      </c>
      <c r="AZ6" s="33">
        <f t="shared" si="6"/>
        <v>194.53</v>
      </c>
      <c r="BA6" s="33">
        <f t="shared" si="6"/>
        <v>162.52000000000001</v>
      </c>
      <c r="BB6" s="33">
        <f t="shared" si="6"/>
        <v>124.2</v>
      </c>
      <c r="BC6" s="33">
        <f t="shared" si="6"/>
        <v>33.03</v>
      </c>
      <c r="BD6" s="32" t="str">
        <f>IF(BD7="","",IF(BD7="-","【-】","【"&amp;SUBSTITUTE(TEXT(BD7,"#,##0.00"),"-","△")&amp;"】"))</f>
        <v>【34.63】</v>
      </c>
      <c r="BE6" s="33">
        <f>IF(BE7="",NA(),BE7)</f>
        <v>2842.54</v>
      </c>
      <c r="BF6" s="33">
        <f t="shared" ref="BF6:BN6" si="7">IF(BF7="",NA(),BF7)</f>
        <v>2937.54</v>
      </c>
      <c r="BG6" s="33">
        <f t="shared" si="7"/>
        <v>2873.83</v>
      </c>
      <c r="BH6" s="33">
        <f t="shared" si="7"/>
        <v>2920.82</v>
      </c>
      <c r="BI6" s="33">
        <f t="shared" si="7"/>
        <v>2698.52</v>
      </c>
      <c r="BJ6" s="33">
        <f t="shared" si="7"/>
        <v>1267.26</v>
      </c>
      <c r="BK6" s="33">
        <f t="shared" si="7"/>
        <v>1239.2</v>
      </c>
      <c r="BL6" s="33">
        <f t="shared" si="7"/>
        <v>1197.82</v>
      </c>
      <c r="BM6" s="33">
        <f t="shared" si="7"/>
        <v>1126.77</v>
      </c>
      <c r="BN6" s="33">
        <f t="shared" si="7"/>
        <v>1044.8</v>
      </c>
      <c r="BO6" s="32" t="str">
        <f>IF(BO7="","",IF(BO7="-","【-】","【"&amp;SUBSTITUTE(TEXT(BO7,"#,##0.00"),"-","△")&amp;"】"))</f>
        <v>【992.47】</v>
      </c>
      <c r="BP6" s="33">
        <f>IF(BP7="",NA(),BP7)</f>
        <v>43.79</v>
      </c>
      <c r="BQ6" s="33">
        <f t="shared" ref="BQ6:BY6" si="8">IF(BQ7="",NA(),BQ7)</f>
        <v>42.47</v>
      </c>
      <c r="BR6" s="33">
        <f t="shared" si="8"/>
        <v>41.43</v>
      </c>
      <c r="BS6" s="33">
        <f t="shared" si="8"/>
        <v>43.79</v>
      </c>
      <c r="BT6" s="33">
        <f t="shared" si="8"/>
        <v>20.96</v>
      </c>
      <c r="BU6" s="33">
        <f t="shared" si="8"/>
        <v>53.42</v>
      </c>
      <c r="BV6" s="33">
        <f t="shared" si="8"/>
        <v>51.56</v>
      </c>
      <c r="BW6" s="33">
        <f t="shared" si="8"/>
        <v>51.03</v>
      </c>
      <c r="BX6" s="33">
        <f t="shared" si="8"/>
        <v>50.9</v>
      </c>
      <c r="BY6" s="33">
        <f t="shared" si="8"/>
        <v>50.82</v>
      </c>
      <c r="BZ6" s="32" t="str">
        <f>IF(BZ7="","",IF(BZ7="-","【-】","【"&amp;SUBSTITUTE(TEXT(BZ7,"#,##0.00"),"-","△")&amp;"】"))</f>
        <v>【51.49】</v>
      </c>
      <c r="CA6" s="33">
        <f>IF(CA7="",NA(),CA7)</f>
        <v>385.58</v>
      </c>
      <c r="CB6" s="33">
        <f t="shared" ref="CB6:CJ6" si="9">IF(CB7="",NA(),CB7)</f>
        <v>426.48</v>
      </c>
      <c r="CC6" s="33">
        <f t="shared" si="9"/>
        <v>437.86</v>
      </c>
      <c r="CD6" s="33">
        <f t="shared" si="9"/>
        <v>416.99</v>
      </c>
      <c r="CE6" s="33">
        <f t="shared" si="9"/>
        <v>871.23</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54.47</v>
      </c>
      <c r="CM6" s="33">
        <f t="shared" ref="CM6:CU6" si="10">IF(CM7="",NA(),CM7)</f>
        <v>53.55</v>
      </c>
      <c r="CN6" s="33">
        <f t="shared" si="10"/>
        <v>51.7</v>
      </c>
      <c r="CO6" s="33">
        <f t="shared" si="10"/>
        <v>51.35</v>
      </c>
      <c r="CP6" s="33">
        <f t="shared" si="10"/>
        <v>54.69</v>
      </c>
      <c r="CQ6" s="33">
        <f t="shared" si="10"/>
        <v>54.23</v>
      </c>
      <c r="CR6" s="33">
        <f t="shared" si="10"/>
        <v>55.2</v>
      </c>
      <c r="CS6" s="33">
        <f t="shared" si="10"/>
        <v>54.74</v>
      </c>
      <c r="CT6" s="33">
        <f t="shared" si="10"/>
        <v>53.78</v>
      </c>
      <c r="CU6" s="33">
        <f t="shared" si="10"/>
        <v>53.24</v>
      </c>
      <c r="CV6" s="32" t="str">
        <f>IF(CV7="","",IF(CV7="-","【-】","【"&amp;SUBSTITUTE(TEXT(CV7,"#,##0.00"),"-","△")&amp;"】"))</f>
        <v>【53.32】</v>
      </c>
      <c r="CW6" s="33">
        <f>IF(CW7="",NA(),CW7)</f>
        <v>89.49</v>
      </c>
      <c r="CX6" s="33">
        <f t="shared" ref="CX6:DF6" si="11">IF(CX7="",NA(),CX7)</f>
        <v>89.97</v>
      </c>
      <c r="CY6" s="33">
        <f t="shared" si="11"/>
        <v>90.7</v>
      </c>
      <c r="CZ6" s="33">
        <f t="shared" si="11"/>
        <v>91.06</v>
      </c>
      <c r="DA6" s="33">
        <f t="shared" si="11"/>
        <v>91.82</v>
      </c>
      <c r="DB6" s="33">
        <f t="shared" si="11"/>
        <v>83.61</v>
      </c>
      <c r="DC6" s="33">
        <f t="shared" si="11"/>
        <v>83.73</v>
      </c>
      <c r="DD6" s="33">
        <f t="shared" si="11"/>
        <v>83.88</v>
      </c>
      <c r="DE6" s="33">
        <f t="shared" si="11"/>
        <v>84.06</v>
      </c>
      <c r="DF6" s="33">
        <f t="shared" si="11"/>
        <v>84.07</v>
      </c>
      <c r="DG6" s="32" t="str">
        <f>IF(DG7="","",IF(DG7="-","【-】","【"&amp;SUBSTITUTE(TEXT(DG7,"#,##0.00"),"-","△")&amp;"】"))</f>
        <v>【83.79】</v>
      </c>
      <c r="DH6" s="33">
        <f>IF(DH7="",NA(),DH7)</f>
        <v>3.7</v>
      </c>
      <c r="DI6" s="33">
        <f t="shared" ref="DI6:DQ6" si="12">IF(DI7="",NA(),DI7)</f>
        <v>5.48</v>
      </c>
      <c r="DJ6" s="33">
        <f t="shared" si="12"/>
        <v>7.25</v>
      </c>
      <c r="DK6" s="33">
        <f t="shared" si="12"/>
        <v>8.83</v>
      </c>
      <c r="DL6" s="33">
        <f t="shared" si="12"/>
        <v>23.59</v>
      </c>
      <c r="DM6" s="33">
        <f t="shared" si="12"/>
        <v>7.61</v>
      </c>
      <c r="DN6" s="33">
        <f t="shared" si="12"/>
        <v>8.35</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282138</v>
      </c>
      <c r="D7" s="35">
        <v>46</v>
      </c>
      <c r="E7" s="35">
        <v>17</v>
      </c>
      <c r="F7" s="35">
        <v>5</v>
      </c>
      <c r="G7" s="35">
        <v>0</v>
      </c>
      <c r="H7" s="35" t="s">
        <v>96</v>
      </c>
      <c r="I7" s="35" t="s">
        <v>97</v>
      </c>
      <c r="J7" s="35" t="s">
        <v>98</v>
      </c>
      <c r="K7" s="35" t="s">
        <v>99</v>
      </c>
      <c r="L7" s="35" t="s">
        <v>100</v>
      </c>
      <c r="M7" s="36" t="s">
        <v>101</v>
      </c>
      <c r="N7" s="36">
        <v>43.49</v>
      </c>
      <c r="O7" s="36">
        <v>15.9</v>
      </c>
      <c r="P7" s="36">
        <v>93.97</v>
      </c>
      <c r="Q7" s="36">
        <v>3564</v>
      </c>
      <c r="R7" s="36">
        <v>42520</v>
      </c>
      <c r="S7" s="36">
        <v>132.44</v>
      </c>
      <c r="T7" s="36">
        <v>321.05</v>
      </c>
      <c r="U7" s="36">
        <v>6739</v>
      </c>
      <c r="V7" s="36">
        <v>2.15</v>
      </c>
      <c r="W7" s="36">
        <v>3134.42</v>
      </c>
      <c r="X7" s="36">
        <v>100</v>
      </c>
      <c r="Y7" s="36">
        <v>105.06</v>
      </c>
      <c r="Z7" s="36">
        <v>100.41</v>
      </c>
      <c r="AA7" s="36">
        <v>100.63</v>
      </c>
      <c r="AB7" s="36">
        <v>85.98</v>
      </c>
      <c r="AC7" s="36">
        <v>93.67</v>
      </c>
      <c r="AD7" s="36">
        <v>94.12</v>
      </c>
      <c r="AE7" s="36">
        <v>92.74</v>
      </c>
      <c r="AF7" s="36">
        <v>93.62</v>
      </c>
      <c r="AG7" s="36">
        <v>97.53</v>
      </c>
      <c r="AH7" s="36">
        <v>98.75</v>
      </c>
      <c r="AI7" s="36">
        <v>564.5</v>
      </c>
      <c r="AJ7" s="36">
        <v>483.12</v>
      </c>
      <c r="AK7" s="36">
        <v>488.95</v>
      </c>
      <c r="AL7" s="36">
        <v>491.77</v>
      </c>
      <c r="AM7" s="36">
        <v>639.12</v>
      </c>
      <c r="AN7" s="36">
        <v>249.36</v>
      </c>
      <c r="AO7" s="36">
        <v>262.73</v>
      </c>
      <c r="AP7" s="36">
        <v>243.13</v>
      </c>
      <c r="AQ7" s="36">
        <v>280.08</v>
      </c>
      <c r="AR7" s="36">
        <v>223.09</v>
      </c>
      <c r="AS7" s="36">
        <v>205.86</v>
      </c>
      <c r="AT7" s="36">
        <v>108.83</v>
      </c>
      <c r="AU7" s="36">
        <v>187.29</v>
      </c>
      <c r="AV7" s="36">
        <v>173.52</v>
      </c>
      <c r="AW7" s="36">
        <v>124.45</v>
      </c>
      <c r="AX7" s="36">
        <v>24.59</v>
      </c>
      <c r="AY7" s="36">
        <v>209.11</v>
      </c>
      <c r="AZ7" s="36">
        <v>194.53</v>
      </c>
      <c r="BA7" s="36">
        <v>162.52000000000001</v>
      </c>
      <c r="BB7" s="36">
        <v>124.2</v>
      </c>
      <c r="BC7" s="36">
        <v>33.03</v>
      </c>
      <c r="BD7" s="36">
        <v>34.630000000000003</v>
      </c>
      <c r="BE7" s="36">
        <v>2842.54</v>
      </c>
      <c r="BF7" s="36">
        <v>2937.54</v>
      </c>
      <c r="BG7" s="36">
        <v>2873.83</v>
      </c>
      <c r="BH7" s="36">
        <v>2920.82</v>
      </c>
      <c r="BI7" s="36">
        <v>2698.52</v>
      </c>
      <c r="BJ7" s="36">
        <v>1267.26</v>
      </c>
      <c r="BK7" s="36">
        <v>1239.2</v>
      </c>
      <c r="BL7" s="36">
        <v>1197.82</v>
      </c>
      <c r="BM7" s="36">
        <v>1126.77</v>
      </c>
      <c r="BN7" s="36">
        <v>1044.8</v>
      </c>
      <c r="BO7" s="36">
        <v>992.47</v>
      </c>
      <c r="BP7" s="36">
        <v>43.79</v>
      </c>
      <c r="BQ7" s="36">
        <v>42.47</v>
      </c>
      <c r="BR7" s="36">
        <v>41.43</v>
      </c>
      <c r="BS7" s="36">
        <v>43.79</v>
      </c>
      <c r="BT7" s="36">
        <v>20.96</v>
      </c>
      <c r="BU7" s="36">
        <v>53.42</v>
      </c>
      <c r="BV7" s="36">
        <v>51.56</v>
      </c>
      <c r="BW7" s="36">
        <v>51.03</v>
      </c>
      <c r="BX7" s="36">
        <v>50.9</v>
      </c>
      <c r="BY7" s="36">
        <v>50.82</v>
      </c>
      <c r="BZ7" s="36">
        <v>51.49</v>
      </c>
      <c r="CA7" s="36">
        <v>385.58</v>
      </c>
      <c r="CB7" s="36">
        <v>426.48</v>
      </c>
      <c r="CC7" s="36">
        <v>437.86</v>
      </c>
      <c r="CD7" s="36">
        <v>416.99</v>
      </c>
      <c r="CE7" s="36">
        <v>871.23</v>
      </c>
      <c r="CF7" s="36">
        <v>269.12</v>
      </c>
      <c r="CG7" s="36">
        <v>283.26</v>
      </c>
      <c r="CH7" s="36">
        <v>289.60000000000002</v>
      </c>
      <c r="CI7" s="36">
        <v>293.27</v>
      </c>
      <c r="CJ7" s="36">
        <v>300.52</v>
      </c>
      <c r="CK7" s="36">
        <v>295.10000000000002</v>
      </c>
      <c r="CL7" s="36">
        <v>54.47</v>
      </c>
      <c r="CM7" s="36">
        <v>53.55</v>
      </c>
      <c r="CN7" s="36">
        <v>51.7</v>
      </c>
      <c r="CO7" s="36">
        <v>51.35</v>
      </c>
      <c r="CP7" s="36">
        <v>54.69</v>
      </c>
      <c r="CQ7" s="36">
        <v>54.23</v>
      </c>
      <c r="CR7" s="36">
        <v>55.2</v>
      </c>
      <c r="CS7" s="36">
        <v>54.74</v>
      </c>
      <c r="CT7" s="36">
        <v>53.78</v>
      </c>
      <c r="CU7" s="36">
        <v>53.24</v>
      </c>
      <c r="CV7" s="36">
        <v>53.32</v>
      </c>
      <c r="CW7" s="36">
        <v>89.49</v>
      </c>
      <c r="CX7" s="36">
        <v>89.97</v>
      </c>
      <c r="CY7" s="36">
        <v>90.7</v>
      </c>
      <c r="CZ7" s="36">
        <v>91.06</v>
      </c>
      <c r="DA7" s="36">
        <v>91.82</v>
      </c>
      <c r="DB7" s="36">
        <v>83.61</v>
      </c>
      <c r="DC7" s="36">
        <v>83.73</v>
      </c>
      <c r="DD7" s="36">
        <v>83.88</v>
      </c>
      <c r="DE7" s="36">
        <v>84.06</v>
      </c>
      <c r="DF7" s="36">
        <v>84.07</v>
      </c>
      <c r="DG7" s="36">
        <v>83.79</v>
      </c>
      <c r="DH7" s="36">
        <v>3.7</v>
      </c>
      <c r="DI7" s="36">
        <v>5.48</v>
      </c>
      <c r="DJ7" s="36">
        <v>7.25</v>
      </c>
      <c r="DK7" s="36">
        <v>8.83</v>
      </c>
      <c r="DL7" s="36">
        <v>23.59</v>
      </c>
      <c r="DM7" s="36">
        <v>7.61</v>
      </c>
      <c r="DN7" s="36">
        <v>8.35</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v>
      </c>
      <c r="EG7" s="36">
        <v>0</v>
      </c>
      <c r="EH7" s="36">
        <v>0</v>
      </c>
      <c r="EI7" s="36">
        <v>0.02</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2016-02-24T02:44:58Z</cp:lastPrinted>
  <dcterms:created xsi:type="dcterms:W3CDTF">2016-02-03T07:49:07Z</dcterms:created>
  <dcterms:modified xsi:type="dcterms:W3CDTF">2016-02-24T02:57:32Z</dcterms:modified>
  <cp:category/>
</cp:coreProperties>
</file>