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下水道担当（総務課）\決算統計\27決算統計\【経営比較分析表】12 赤穂市（下水非適）\追加調査４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AL8" i="4"/>
  <c r="W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<sst xmlns="http://schemas.openxmlformats.org/spreadsheetml/2006/main" count="221" uniqueCount="111">
  <si>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</si>
  <si>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</si>
  <si>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</si>
  <si>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</si>
  <si>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</si>
  <si>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</si>
  <si>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</si>
  <si>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</si>
  <si>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</si>
  <si>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</si>
  <si>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</si>
  <si>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</si>
  <si>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</si>
  <si>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</si>
  <si>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</si>
  <si>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</si>
  <si>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</si>
  <si>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</si>
  <si>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</si>
  <si>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</si>
  <si>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</si>
  <si>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</si>
  <si>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</si>
  <si>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</si>
  <si>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</si>
  <si>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</si>
  <si>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</si>
  <si>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</si>
  <si>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</si>
  <si>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</si>
  <si>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</si>
  <si>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</si>
  <si>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</si>
  <si>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</si>
  <si>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</si>
  <si>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</si>
  <si>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</si>
  <si>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</si>
  <si>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</si>
  <si>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</si>
  <si>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</si>
  <si>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</si>
  <si>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</si>
  <si>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</si>
  <si>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</si>
  <si>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</si>
  <si>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</si>
  <si>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</si>
  <si>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</si>
  <si>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</si>
  <si>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</si>
  <si>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</si>
  <si>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</si>
  <si>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</si>
  <si>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</si>
  <si>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</si>
  <si>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</si>
  <si>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</si>
  <si>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</si>
  <si>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</si>
  <si>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</si>
  <si>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</si>
  <si>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</si>
  <si>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</si>
  <si>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</si>
  <si>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</si>
  <si>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</si>
  <si>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</si>
  <si>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</si>
  <si>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</si>
  <si>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</si>
  <si>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</si>
  <si>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</si>
  <si>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</si>
  <si>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</si>
  <si>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</si>
  <si>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</si>
  <si>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</si>
  <si>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</si>
  <si>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</si>
  <si>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</si>
  <si>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</si>
  <si>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</si>
  <si>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</si>
  <si>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</si>
  <si>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</si>
  <si>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</si>
  <si>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</si>
  <si>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</si>
  <si>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</si>
  <si>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</si>
  <si>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</si>
  <si>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</si>
  <si>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</si>
  <si>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</si>
  <si>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</si>
  <si>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赤穂市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</si>
  <si>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</si>
  <si>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</si>
  <si>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</si>
  <si>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</si>
  <si>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</si>
  <si>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</si>
  <si>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</si>
  <si>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</si>
  <si>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</si>
  <si>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</si>
  <si>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</si>
  <si>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農業集落排水施設の改築・更新費や維持管理費を低減することを目的に、農業集落排水を公共下水道へ統廃合することを検討している。検討するにあたっては、全施設の健全度判定や施設の劣化状態を調査し、統廃合や施設更新の優先順位、必要コストの把握が急務となる。</t>
    <phoneticPr fontId="4"/>
  </si>
  <si>
    <t>　経営費用における企業債償還金額の割合が高いことや人口減少、節水による使用料収入の減収により、平成２５年度以降、収益的収支比率が劣位に転じており、今後も現状に近い率にて推移すると見込まれる。企業債残高対事業規模比率については、平成１２年度に事業が終了し企業債残高は減少しているものの、使用料収入の減収により劣位となっており、全国平均、類似団体と比較しても同様である。併せて、汚水処理原価が高くなったことにより経費回収率が低下し、経営の効率性を低下させている。</t>
    <phoneticPr fontId="4"/>
  </si>
  <si>
    <t>　水洗化率は91％に達しており、施設利用率も類似団体平均値、全国平均と比べ優位であり適切に稼動している。しかしながら、企業債残高が減少しているとはいうものの、償還すべき企業債残高は高額で、使用料収入の減収と合わせて経営費用を圧迫している。今後も、施設運営について、徹底した合理化・効率性を図り、コスト縮減に努める必要が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</si>
</sst>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00232"/>
        <c:axId val="11436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00232"/>
        <c:axId val="114364720"/>
      </c:lineChart>
      <c:dateAx>
        <c:axId val="173600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364720"/>
        <c:crosses val="autoZero"/>
        <c:auto val="1"/>
        <c:lblOffset val="100"/>
        <c:baseTimeUnit val="years"/>
      </c:dateAx>
      <c:valAx>
        <c:axId val="11436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600232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58.22</c:v>
                </c:pt>
                <c:pt idx="1">
                  <c:v>58.95</c:v>
                </c:pt>
                <c:pt idx="2">
                  <c:v>58.95</c:v>
                </c:pt>
                <c:pt idx="3">
                  <c:v>58.22</c:v>
                </c:pt>
                <c:pt idx="4">
                  <c:v>58.22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79720"/>
        <c:axId val="17449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54.23</c:v>
                </c:pt>
                <c:pt idx="1">
                  <c:v>55.2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79720"/>
        <c:axId val="174496240"/>
      </c:lineChart>
      <c:dateAx>
        <c:axId val="174379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496240"/>
        <c:crosses val="autoZero"/>
        <c:auto val="1"/>
        <c:lblOffset val="100"/>
        <c:baseTimeUnit val="years"/>
      </c:dateAx>
      <c:valAx>
        <c:axId val="17449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379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91.03</c:v>
                </c:pt>
                <c:pt idx="1">
                  <c:v>91.12</c:v>
                </c:pt>
                <c:pt idx="2">
                  <c:v>91.27</c:v>
                </c:pt>
                <c:pt idx="3">
                  <c:v>91.26</c:v>
                </c:pt>
                <c:pt idx="4">
                  <c:v>91.26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52040"/>
        <c:axId val="17465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83.61</c:v>
                </c:pt>
                <c:pt idx="1">
                  <c:v>83.73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52040"/>
        <c:axId val="174651648"/>
      </c:lineChart>
      <c:dateAx>
        <c:axId val="174652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651648"/>
        <c:crosses val="autoZero"/>
        <c:auto val="1"/>
        <c:lblOffset val="100"/>
        <c:baseTimeUnit val="years"/>
      </c:dateAx>
      <c:valAx>
        <c:axId val="17465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652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61.68</c:v>
                </c:pt>
                <c:pt idx="1">
                  <c:v>62.83</c:v>
                </c:pt>
                <c:pt idx="2">
                  <c:v>76.55</c:v>
                </c:pt>
                <c:pt idx="3">
                  <c:v>48.47</c:v>
                </c:pt>
                <c:pt idx="4">
                  <c:v>46.92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06504"/>
        <c:axId val="173606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06504"/>
        <c:axId val="173606888"/>
      </c:lineChart>
      <c:dateAx>
        <c:axId val="173606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606888"/>
        <c:crosses val="autoZero"/>
        <c:auto val="1"/>
        <c:lblOffset val="100"/>
        <c:baseTimeUnit val="years"/>
      </c:dateAx>
      <c:valAx>
        <c:axId val="173606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606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14712"/>
        <c:axId val="172924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14712"/>
        <c:axId val="172924936"/>
      </c:lineChart>
      <c:dateAx>
        <c:axId val="173714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924936"/>
        <c:crosses val="autoZero"/>
        <c:auto val="1"/>
        <c:lblOffset val="100"/>
        <c:baseTimeUnit val="years"/>
      </c:dateAx>
      <c:valAx>
        <c:axId val="172924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714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49296"/>
        <c:axId val="174649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49296"/>
        <c:axId val="174649688"/>
      </c:lineChart>
      <c:dateAx>
        <c:axId val="174649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649688"/>
        <c:crosses val="autoZero"/>
        <c:auto val="1"/>
        <c:lblOffset val="100"/>
        <c:baseTimeUnit val="years"/>
      </c:dateAx>
      <c:valAx>
        <c:axId val="174649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649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52432"/>
        <c:axId val="174652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52432"/>
        <c:axId val="174652824"/>
      </c:lineChart>
      <c:dateAx>
        <c:axId val="17465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652824"/>
        <c:crosses val="autoZero"/>
        <c:auto val="1"/>
        <c:lblOffset val="100"/>
        <c:baseTimeUnit val="years"/>
      </c:dateAx>
      <c:valAx>
        <c:axId val="174652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65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80112"/>
        <c:axId val="174380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0112"/>
        <c:axId val="174380504"/>
      </c:lineChart>
      <c:dateAx>
        <c:axId val="17438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380504"/>
        <c:crosses val="autoZero"/>
        <c:auto val="1"/>
        <c:lblOffset val="100"/>
        <c:baseTimeUnit val="years"/>
      </c:dateAx>
      <c:valAx>
        <c:axId val="174380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38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1764.83</c:v>
                </c:pt>
                <c:pt idx="1">
                  <c:v>1751.58</c:v>
                </c:pt>
                <c:pt idx="2">
                  <c:v>1785.57</c:v>
                </c:pt>
                <c:pt idx="3">
                  <c:v>3267.75</c:v>
                </c:pt>
                <c:pt idx="4">
                  <c:v>3125.55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81680"/>
        <c:axId val="174382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1267.26</c:v>
                </c:pt>
                <c:pt idx="1">
                  <c:v>1239.2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1680"/>
        <c:axId val="174382072"/>
      </c:lineChart>
      <c:dateAx>
        <c:axId val="17438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382072"/>
        <c:crosses val="autoZero"/>
        <c:auto val="1"/>
        <c:lblOffset val="100"/>
        <c:baseTimeUnit val="years"/>
      </c:dateAx>
      <c:valAx>
        <c:axId val="174382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38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49.59</c:v>
                </c:pt>
                <c:pt idx="1">
                  <c:v>46.07</c:v>
                </c:pt>
                <c:pt idx="2">
                  <c:v>38.020000000000003</c:v>
                </c:pt>
                <c:pt idx="3">
                  <c:v>23.81</c:v>
                </c:pt>
                <c:pt idx="4">
                  <c:v>22.54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93104"/>
        <c:axId val="174493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53.42</c:v>
                </c:pt>
                <c:pt idx="1">
                  <c:v>51.56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93104"/>
        <c:axId val="174493496"/>
      </c:lineChart>
      <c:dateAx>
        <c:axId val="174493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493496"/>
        <c:crosses val="autoZero"/>
        <c:auto val="1"/>
        <c:lblOffset val="100"/>
        <c:baseTimeUnit val="years"/>
      </c:dateAx>
      <c:valAx>
        <c:axId val="174493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493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290.07</c:v>
                </c:pt>
                <c:pt idx="1">
                  <c:v>314.12</c:v>
                </c:pt>
                <c:pt idx="2">
                  <c:v>379.61</c:v>
                </c:pt>
                <c:pt idx="3">
                  <c:v>604.88</c:v>
                </c:pt>
                <c:pt idx="4">
                  <c:v>651.17999999999995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94672"/>
        <c:axId val="174495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269.12</c:v>
                </c:pt>
                <c:pt idx="1">
                  <c:v>283.26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94672"/>
        <c:axId val="174495064"/>
      </c:lineChart>
      <c:dateAx>
        <c:axId val="17449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495064"/>
        <c:crosses val="autoZero"/>
        <c:auto val="1"/>
        <c:lblOffset val="100"/>
        <c:baseTimeUnit val="years"/>
      </c:dateAx>
      <c:valAx>
        <c:axId val="174495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494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28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赤穂市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49944</v>
      </c>
      <c r="AM8" s="64"/>
      <c r="AN8" s="64"/>
      <c r="AO8" s="64"/>
      <c r="AP8" s="64"/>
      <c r="AQ8" s="64"/>
      <c r="AR8" s="64"/>
      <c r="AS8" s="64"/>
      <c r="AT8" s="63">
        <f>データ!S6</f>
        <v>126.86</v>
      </c>
      <c r="AU8" s="63"/>
      <c r="AV8" s="63"/>
      <c r="AW8" s="63"/>
      <c r="AX8" s="63"/>
      <c r="AY8" s="63"/>
      <c r="AZ8" s="63"/>
      <c r="BA8" s="63"/>
      <c r="BB8" s="63">
        <f>データ!T6</f>
        <v>393.69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5.22</v>
      </c>
      <c r="Q10" s="63"/>
      <c r="R10" s="63"/>
      <c r="S10" s="63"/>
      <c r="T10" s="63"/>
      <c r="U10" s="63"/>
      <c r="V10" s="63"/>
      <c r="W10" s="63">
        <f>データ!P6</f>
        <v>87.34</v>
      </c>
      <c r="X10" s="63"/>
      <c r="Y10" s="63"/>
      <c r="Z10" s="63"/>
      <c r="AA10" s="63"/>
      <c r="AB10" s="63"/>
      <c r="AC10" s="63"/>
      <c r="AD10" s="64">
        <f>データ!Q6</f>
        <v>2408</v>
      </c>
      <c r="AE10" s="64"/>
      <c r="AF10" s="64"/>
      <c r="AG10" s="64"/>
      <c r="AH10" s="64"/>
      <c r="AI10" s="64"/>
      <c r="AJ10" s="64"/>
      <c r="AK10" s="2"/>
      <c r="AL10" s="64">
        <f>データ!U6</f>
        <v>2598</v>
      </c>
      <c r="AM10" s="64"/>
      <c r="AN10" s="64"/>
      <c r="AO10" s="64"/>
      <c r="AP10" s="64"/>
      <c r="AQ10" s="64"/>
      <c r="AR10" s="64"/>
      <c r="AS10" s="64"/>
      <c r="AT10" s="63">
        <f>データ!V6</f>
        <v>0.76</v>
      </c>
      <c r="AU10" s="63"/>
      <c r="AV10" s="63"/>
      <c r="AW10" s="63"/>
      <c r="AX10" s="63"/>
      <c r="AY10" s="63"/>
      <c r="AZ10" s="63"/>
      <c r="BA10" s="63"/>
      <c r="BB10" s="63">
        <f>データ!W6</f>
        <v>3418.42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282120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兵庫県　赤穂市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5.22</v>
      </c>
      <c r="P6" s="32">
        <f t="shared" si="3"/>
        <v>87.34</v>
      </c>
      <c r="Q6" s="32">
        <f t="shared" si="3"/>
        <v>2408</v>
      </c>
      <c r="R6" s="32">
        <f t="shared" si="3"/>
        <v>49944</v>
      </c>
      <c r="S6" s="32">
        <f t="shared" si="3"/>
        <v>126.86</v>
      </c>
      <c r="T6" s="32">
        <f t="shared" si="3"/>
        <v>393.69</v>
      </c>
      <c r="U6" s="32">
        <f t="shared" si="3"/>
        <v>2598</v>
      </c>
      <c r="V6" s="32">
        <f t="shared" si="3"/>
        <v>0.76</v>
      </c>
      <c r="W6" s="32">
        <f t="shared" si="3"/>
        <v>3418.42</v>
      </c>
      <c r="X6" s="33">
        <f>IF(X7="",NA(),X7)</f>
        <v>61.68</v>
      </c>
      <c r="Y6" s="33">
        <f t="shared" ref="Y6:AG6" si="4">IF(Y7="",NA(),Y7)</f>
        <v>62.83</v>
      </c>
      <c r="Z6" s="33">
        <f t="shared" si="4"/>
        <v>76.55</v>
      </c>
      <c r="AA6" s="33">
        <f t="shared" si="4"/>
        <v>48.47</v>
      </c>
      <c r="AB6" s="33">
        <f t="shared" si="4"/>
        <v>46.92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1764.83</v>
      </c>
      <c r="BF6" s="33">
        <f t="shared" ref="BF6:BN6" si="7">IF(BF7="",NA(),BF7)</f>
        <v>1751.58</v>
      </c>
      <c r="BG6" s="33">
        <f t="shared" si="7"/>
        <v>1785.57</v>
      </c>
      <c r="BH6" s="33">
        <f t="shared" si="7"/>
        <v>3267.75</v>
      </c>
      <c r="BI6" s="33">
        <f t="shared" si="7"/>
        <v>3125.55</v>
      </c>
      <c r="BJ6" s="33">
        <f t="shared" si="7"/>
        <v>1267.26</v>
      </c>
      <c r="BK6" s="33">
        <f t="shared" si="7"/>
        <v>1239.2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49.59</v>
      </c>
      <c r="BQ6" s="33">
        <f t="shared" ref="BQ6:BY6" si="8">IF(BQ7="",NA(),BQ7)</f>
        <v>46.07</v>
      </c>
      <c r="BR6" s="33">
        <f t="shared" si="8"/>
        <v>38.020000000000003</v>
      </c>
      <c r="BS6" s="33">
        <f t="shared" si="8"/>
        <v>23.81</v>
      </c>
      <c r="BT6" s="33">
        <f t="shared" si="8"/>
        <v>22.54</v>
      </c>
      <c r="BU6" s="33">
        <f t="shared" si="8"/>
        <v>53.42</v>
      </c>
      <c r="BV6" s="33">
        <f t="shared" si="8"/>
        <v>51.56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290.07</v>
      </c>
      <c r="CB6" s="33">
        <f t="shared" ref="CB6:CJ6" si="9">IF(CB7="",NA(),CB7)</f>
        <v>314.12</v>
      </c>
      <c r="CC6" s="33">
        <f t="shared" si="9"/>
        <v>379.61</v>
      </c>
      <c r="CD6" s="33">
        <f t="shared" si="9"/>
        <v>604.88</v>
      </c>
      <c r="CE6" s="33">
        <f t="shared" si="9"/>
        <v>651.17999999999995</v>
      </c>
      <c r="CF6" s="33">
        <f t="shared" si="9"/>
        <v>269.12</v>
      </c>
      <c r="CG6" s="33">
        <f t="shared" si="9"/>
        <v>283.26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58.22</v>
      </c>
      <c r="CM6" s="33">
        <f t="shared" ref="CM6:CU6" si="10">IF(CM7="",NA(),CM7)</f>
        <v>58.95</v>
      </c>
      <c r="CN6" s="33">
        <f t="shared" si="10"/>
        <v>58.95</v>
      </c>
      <c r="CO6" s="33">
        <f t="shared" si="10"/>
        <v>58.22</v>
      </c>
      <c r="CP6" s="33">
        <f t="shared" si="10"/>
        <v>58.22</v>
      </c>
      <c r="CQ6" s="33">
        <f t="shared" si="10"/>
        <v>54.23</v>
      </c>
      <c r="CR6" s="33">
        <f t="shared" si="10"/>
        <v>55.2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91.03</v>
      </c>
      <c r="CX6" s="33">
        <f t="shared" ref="CX6:DF6" si="11">IF(CX7="",NA(),CX7)</f>
        <v>91.12</v>
      </c>
      <c r="CY6" s="33">
        <f t="shared" si="11"/>
        <v>91.27</v>
      </c>
      <c r="CZ6" s="33">
        <f t="shared" si="11"/>
        <v>91.26</v>
      </c>
      <c r="DA6" s="33">
        <f t="shared" si="11"/>
        <v>91.26</v>
      </c>
      <c r="DB6" s="33">
        <f t="shared" si="11"/>
        <v>83.61</v>
      </c>
      <c r="DC6" s="33">
        <f t="shared" si="11"/>
        <v>83.73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0.02</v>
      </c>
      <c r="EJ6" s="33">
        <f t="shared" si="14"/>
        <v>0.03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282120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5.22</v>
      </c>
      <c r="P7" s="36">
        <v>87.34</v>
      </c>
      <c r="Q7" s="36">
        <v>2408</v>
      </c>
      <c r="R7" s="36">
        <v>49944</v>
      </c>
      <c r="S7" s="36">
        <v>126.86</v>
      </c>
      <c r="T7" s="36">
        <v>393.69</v>
      </c>
      <c r="U7" s="36">
        <v>2598</v>
      </c>
      <c r="V7" s="36">
        <v>0.76</v>
      </c>
      <c r="W7" s="36">
        <v>3418.42</v>
      </c>
      <c r="X7" s="36">
        <v>61.68</v>
      </c>
      <c r="Y7" s="36">
        <v>62.83</v>
      </c>
      <c r="Z7" s="36">
        <v>76.55</v>
      </c>
      <c r="AA7" s="36">
        <v>48.47</v>
      </c>
      <c r="AB7" s="36">
        <v>46.92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1764.83</v>
      </c>
      <c r="BF7" s="36">
        <v>1751.58</v>
      </c>
      <c r="BG7" s="36">
        <v>1785.57</v>
      </c>
      <c r="BH7" s="36">
        <v>3267.75</v>
      </c>
      <c r="BI7" s="36">
        <v>3125.55</v>
      </c>
      <c r="BJ7" s="36">
        <v>1267.26</v>
      </c>
      <c r="BK7" s="36">
        <v>1239.2</v>
      </c>
      <c r="BL7" s="36">
        <v>1197.82</v>
      </c>
      <c r="BM7" s="36">
        <v>1126.77</v>
      </c>
      <c r="BN7" s="36">
        <v>1044.8</v>
      </c>
      <c r="BO7" s="36">
        <v>992.47</v>
      </c>
      <c r="BP7" s="36">
        <v>49.59</v>
      </c>
      <c r="BQ7" s="36">
        <v>46.07</v>
      </c>
      <c r="BR7" s="36">
        <v>38.020000000000003</v>
      </c>
      <c r="BS7" s="36">
        <v>23.81</v>
      </c>
      <c r="BT7" s="36">
        <v>22.54</v>
      </c>
      <c r="BU7" s="36">
        <v>53.42</v>
      </c>
      <c r="BV7" s="36">
        <v>51.56</v>
      </c>
      <c r="BW7" s="36">
        <v>51.03</v>
      </c>
      <c r="BX7" s="36">
        <v>50.9</v>
      </c>
      <c r="BY7" s="36">
        <v>50.82</v>
      </c>
      <c r="BZ7" s="36">
        <v>51.49</v>
      </c>
      <c r="CA7" s="36">
        <v>290.07</v>
      </c>
      <c r="CB7" s="36">
        <v>314.12</v>
      </c>
      <c r="CC7" s="36">
        <v>379.61</v>
      </c>
      <c r="CD7" s="36">
        <v>604.88</v>
      </c>
      <c r="CE7" s="36">
        <v>651.17999999999995</v>
      </c>
      <c r="CF7" s="36">
        <v>269.12</v>
      </c>
      <c r="CG7" s="36">
        <v>283.26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>
        <v>58.22</v>
      </c>
      <c r="CM7" s="36">
        <v>58.95</v>
      </c>
      <c r="CN7" s="36">
        <v>58.95</v>
      </c>
      <c r="CO7" s="36">
        <v>58.22</v>
      </c>
      <c r="CP7" s="36">
        <v>58.22</v>
      </c>
      <c r="CQ7" s="36">
        <v>54.23</v>
      </c>
      <c r="CR7" s="36">
        <v>55.2</v>
      </c>
      <c r="CS7" s="36">
        <v>54.74</v>
      </c>
      <c r="CT7" s="36">
        <v>53.78</v>
      </c>
      <c r="CU7" s="36">
        <v>53.24</v>
      </c>
      <c r="CV7" s="36">
        <v>53.32</v>
      </c>
      <c r="CW7" s="36">
        <v>91.03</v>
      </c>
      <c r="CX7" s="36">
        <v>91.12</v>
      </c>
      <c r="CY7" s="36">
        <v>91.27</v>
      </c>
      <c r="CZ7" s="36">
        <v>91.26</v>
      </c>
      <c r="DA7" s="36">
        <v>91.26</v>
      </c>
      <c r="DB7" s="36">
        <v>83.61</v>
      </c>
      <c r="DC7" s="36">
        <v>83.73</v>
      </c>
      <c r="DD7" s="36">
        <v>83.88</v>
      </c>
      <c r="DE7" s="36">
        <v>84.06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0.02</v>
      </c>
      <c r="EJ7" s="36">
        <v>0.03</v>
      </c>
      <c r="EK7" s="36">
        <v>0.04</v>
      </c>
      <c r="EL7" s="36">
        <v>0.03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赤穂市</cp:lastModifiedBy>
  <cp:lastPrinted>2016-02-22T01:35:32Z</cp:lastPrinted>
  <dcterms:created xsi:type="dcterms:W3CDTF">2016-02-03T09:15:33Z</dcterms:created>
  <dcterms:modified xsi:type="dcterms:W3CDTF">2016-02-22T01:35:35Z</dcterms:modified>
  <cp:category/>
</cp:coreProperties>
</file>