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90" windowWidth="14940" windowHeight="7845"/>
  </bookViews>
  <sheets>
    <sheet name="法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S6" i="5"/>
  <c r="R6" i="5"/>
  <c r="Q6" i="5"/>
  <c r="AD10" i="4" s="1"/>
  <c r="P6" i="5"/>
  <c r="W10" i="4" s="1"/>
  <c r="O6" i="5"/>
  <c r="N6" i="5"/>
  <c r="M6" i="5"/>
  <c r="B10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T10" i="4"/>
  <c r="P10" i="4"/>
  <c r="I10" i="4"/>
  <c r="BB8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<sst xmlns="http://schemas.openxmlformats.org/spreadsheetml/2006/main" count="220" uniqueCount="110">
  <si>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</si>
  <si>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</si>
  <si>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</si>
  <si>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</si>
  <si>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</si>
  <si>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</si>
  <si>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</si>
  <si>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</si>
  <si>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</si>
  <si>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</si>
  <si>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</si>
  <si>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</si>
  <si>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</si>
  <si>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</si>
  <si>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</si>
  <si>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</si>
  <si>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</si>
  <si>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</si>
  <si>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</si>
  <si>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</si>
  <si>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</si>
  <si>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</si>
  <si>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</si>
  <si>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</si>
  <si>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</si>
  <si>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</si>
  <si>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</si>
  <si>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</si>
  <si>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</si>
  <si>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</si>
  <si>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</si>
  <si>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</si>
  <si>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</si>
  <si>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</si>
  <si>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</si>
  <si>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</si>
  <si>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</si>
  <si>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</si>
  <si>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</si>
  <si>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</si>
  <si>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</si>
  <si>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22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4"/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</si>
  <si>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</si>
  <si>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</si>
  <si>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</si>
  <si>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</si>
  <si>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</si>
  <si>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</si>
  <si>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</si>
  <si>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</si>
  <si>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</si>
  <si>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</si>
  <si>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</si>
  <si>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</si>
  <si>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</si>
  <si>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</si>
  <si>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</si>
  <si>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</si>
  <si>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</si>
  <si>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</si>
  <si>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</si>
  <si>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</si>
  <si>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</si>
  <si>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</si>
  <si>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</si>
  <si>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</si>
  <si>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</si>
  <si>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</si>
  <si>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</si>
  <si>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</si>
  <si>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</si>
  <si>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</si>
  <si>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</si>
  <si>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</si>
  <si>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</si>
  <si>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</si>
  <si>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</si>
  <si>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</si>
  <si>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</si>
  <si>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</si>
  <si>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</si>
  <si>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</si>
  <si>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</si>
  <si>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</si>
  <si>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</si>
  <si>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</si>
  <si>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</si>
  <si>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</si>
  <si>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</si>
  <si>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</si>
  <si>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</si>
  <si>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</si>
  <si>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</si>
  <si>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</si>
  <si>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</si>
  <si>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</si>
  <si>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豊岡市</t>
  </si>
  <si>
    <t>法適用</t>
  </si>
  <si>
    <t>下水道事業</t>
  </si>
  <si>
    <t>漁業集落排水</t>
  </si>
  <si>
    <t>H2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</si>
  <si>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</si>
  <si>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</si>
  <si>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</si>
  <si>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</si>
  <si>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</si>
  <si>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</si>
  <si>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依然として、一般会計からの繰入金に依存しており、独立採算による経営が出来ていない。
　また、下水道使用料の収入だけでは経費を賄えておらず、水需要の減少により有収水量の増加も厳しい状況であるが、さらなる経費削減を図るため、業務の合理化、効率化に努める。</t>
    <phoneticPr fontId="4"/>
  </si>
  <si>
    <t>　経常収支で単年度赤字でないものの、一般会計からの繰入金に依存している。
　また、類似団体と比較して、汚水処理原価が高く、下水道使用料収入では経費を到底賄えていない。
　これらを改善するために、平成28年度に下水道使用料を改定し、水洗化を促進し、また、、効率的に処理施設の統廃合を進めながら有収水量の確保に努め、汚水処理原価を抑えていきたい。
　また、企業債残高を少なくするべく起債の償還を着実にし、残高を少なくしていく。</t>
    <rPh sb="18" eb="20">
      <t>イッパン</t>
    </rPh>
    <rPh sb="20" eb="22">
      <t>カイケイ</t>
    </rPh>
    <rPh sb="25" eb="27">
      <t>クリイレ</t>
    </rPh>
    <rPh sb="27" eb="28">
      <t>キン</t>
    </rPh>
    <rPh sb="29" eb="31">
      <t>イゾン</t>
    </rPh>
    <rPh sb="89" eb="91">
      <t>カイゼン</t>
    </rPh>
    <rPh sb="127" eb="130">
      <t>コウリツテキ</t>
    </rPh>
    <rPh sb="131" eb="133">
      <t>ショリ</t>
    </rPh>
    <rPh sb="133" eb="135">
      <t>シセツ</t>
    </rPh>
    <rPh sb="136" eb="139">
      <t>トウハイゴウ</t>
    </rPh>
    <rPh sb="140" eb="141">
      <t>スス</t>
    </rPh>
    <rPh sb="156" eb="158">
      <t>オスイ</t>
    </rPh>
    <rPh sb="158" eb="160">
      <t>ショリ</t>
    </rPh>
    <rPh sb="160" eb="162">
      <t>ゲンカ</t>
    </rPh>
    <rPh sb="163" eb="164">
      <t>オサ</t>
    </rPh>
    <rPh sb="176" eb="178">
      <t>キギョウ</t>
    </rPh>
    <rPh sb="178" eb="179">
      <t>サイ</t>
    </rPh>
    <rPh sb="179" eb="181">
      <t>ザンダカ</t>
    </rPh>
    <rPh sb="182" eb="183">
      <t>スク</t>
    </rPh>
    <rPh sb="189" eb="191">
      <t>キサイ</t>
    </rPh>
    <rPh sb="192" eb="194">
      <t>ショウカン</t>
    </rPh>
    <rPh sb="195" eb="197">
      <t>チャクジツ</t>
    </rPh>
    <rPh sb="200" eb="202">
      <t>ザンダカ</t>
    </rPh>
    <rPh sb="203" eb="204">
      <t>スク</t>
    </rPh>
    <phoneticPr fontId="4"/>
  </si>
  <si>
    <t>　類似団体よりも償却率が高く、施設の老朽化が進んでいる。
　既存施設が年々老朽化していくなかで、下水道処理区の統廃合を計画的に進めている。
　統合される漁業集落排水は、今後、施設の維持管理費の増加、下水道使用料の収入の減少が予想される状況において、処理場をポンプ場として改築していく。</t>
    <rPh sb="15" eb="17">
      <t>シセツ</t>
    </rPh>
    <rPh sb="18" eb="21">
      <t>ロウキュウカ</t>
    </rPh>
    <rPh sb="124" eb="126">
      <t>ショリ</t>
    </rPh>
    <rPh sb="126" eb="127">
      <t>ジョウ</t>
    </rPh>
    <rPh sb="131" eb="132">
      <t>ジョウ</t>
    </rPh>
    <rPh sb="135" eb="137">
      <t>カイチク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</si>
</sst>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36384"/>
        <c:axId val="32738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0.26</c:v>
                </c:pt>
                <c:pt idx="1">
                  <c:v>0.4</c:v>
                </c:pt>
                <c:pt idx="2" formatCode="#,##0.00;&quot;△&quot;#,##0.00">
                  <c:v>0</c:v>
                </c:pt>
                <c:pt idx="3">
                  <c:v>0.14000000000000001</c:v>
                </c:pt>
                <c:pt idx="4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36384"/>
        <c:axId val="32738688"/>
      </c:lineChart>
      <c:dateAx>
        <c:axId val="32736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738688"/>
        <c:crosses val="autoZero"/>
        <c:auto val="1"/>
        <c:lblOffset val="100"/>
        <c:baseTimeUnit val="years"/>
      </c:dateAx>
      <c:valAx>
        <c:axId val="32738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736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603136"/>
        <c:axId val="158638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31.9</c:v>
                </c:pt>
                <c:pt idx="1">
                  <c:v>32.04</c:v>
                </c:pt>
                <c:pt idx="2">
                  <c:v>38.24</c:v>
                </c:pt>
                <c:pt idx="3">
                  <c:v>39.42</c:v>
                </c:pt>
                <c:pt idx="4">
                  <c:v>39.68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03136"/>
        <c:axId val="158638080"/>
      </c:lineChart>
      <c:dateAx>
        <c:axId val="158603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8638080"/>
        <c:crosses val="autoZero"/>
        <c:auto val="1"/>
        <c:lblOffset val="100"/>
        <c:baseTimeUnit val="years"/>
      </c:dateAx>
      <c:valAx>
        <c:axId val="158638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8603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94.84</c:v>
                </c:pt>
                <c:pt idx="1">
                  <c:v>94.84</c:v>
                </c:pt>
                <c:pt idx="2">
                  <c:v>95.4</c:v>
                </c:pt>
                <c:pt idx="3">
                  <c:v>94.52</c:v>
                </c:pt>
                <c:pt idx="4">
                  <c:v>95.16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733824"/>
        <c:axId val="158735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69.69</c:v>
                </c:pt>
                <c:pt idx="1">
                  <c:v>68.86</c:v>
                </c:pt>
                <c:pt idx="2">
                  <c:v>81.84</c:v>
                </c:pt>
                <c:pt idx="3">
                  <c:v>82.97</c:v>
                </c:pt>
                <c:pt idx="4">
                  <c:v>83.95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33824"/>
        <c:axId val="158735744"/>
      </c:lineChart>
      <c:dateAx>
        <c:axId val="158733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8735744"/>
        <c:crosses val="autoZero"/>
        <c:auto val="1"/>
        <c:lblOffset val="100"/>
        <c:baseTimeUnit val="years"/>
      </c:dateAx>
      <c:valAx>
        <c:axId val="158735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8733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119.59</c:v>
                </c:pt>
                <c:pt idx="1">
                  <c:v>102.93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37632"/>
        <c:axId val="3385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73.73</c:v>
                </c:pt>
                <c:pt idx="1">
                  <c:v>90.57</c:v>
                </c:pt>
                <c:pt idx="2">
                  <c:v>87.26</c:v>
                </c:pt>
                <c:pt idx="3">
                  <c:v>99.06</c:v>
                </c:pt>
                <c:pt idx="4">
                  <c:v>99.08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37632"/>
        <c:axId val="33854208"/>
      </c:lineChart>
      <c:dateAx>
        <c:axId val="33237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854208"/>
        <c:crosses val="autoZero"/>
        <c:auto val="1"/>
        <c:lblOffset val="100"/>
        <c:baseTimeUnit val="years"/>
      </c:dateAx>
      <c:valAx>
        <c:axId val="3385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237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12.7</c:v>
                </c:pt>
                <c:pt idx="1">
                  <c:v>14.76</c:v>
                </c:pt>
                <c:pt idx="2">
                  <c:v>16.79</c:v>
                </c:pt>
                <c:pt idx="3">
                  <c:v>18.75</c:v>
                </c:pt>
                <c:pt idx="4">
                  <c:v>39.450000000000003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00000"/>
        <c:axId val="99207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8.27</c:v>
                </c:pt>
                <c:pt idx="1">
                  <c:v>7.55</c:v>
                </c:pt>
                <c:pt idx="2">
                  <c:v>13.09</c:v>
                </c:pt>
                <c:pt idx="3">
                  <c:v>10.75</c:v>
                </c:pt>
                <c:pt idx="4">
                  <c:v>23.85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00000"/>
        <c:axId val="99207424"/>
      </c:lineChart>
      <c:dateAx>
        <c:axId val="99200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207424"/>
        <c:crosses val="autoZero"/>
        <c:auto val="1"/>
        <c:lblOffset val="100"/>
        <c:baseTimeUnit val="years"/>
      </c:dateAx>
      <c:valAx>
        <c:axId val="99207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9200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767872"/>
        <c:axId val="150676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767872"/>
        <c:axId val="150676224"/>
      </c:lineChart>
      <c:dateAx>
        <c:axId val="148767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0676224"/>
        <c:crosses val="autoZero"/>
        <c:auto val="1"/>
        <c:lblOffset val="100"/>
        <c:baseTimeUnit val="years"/>
      </c:dateAx>
      <c:valAx>
        <c:axId val="150676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767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853184"/>
        <c:axId val="159960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542.77</c:v>
                </c:pt>
                <c:pt idx="1">
                  <c:v>147.77000000000001</c:v>
                </c:pt>
                <c:pt idx="2">
                  <c:v>464.6</c:v>
                </c:pt>
                <c:pt idx="3">
                  <c:v>233.19</c:v>
                </c:pt>
                <c:pt idx="4">
                  <c:v>221.59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853184"/>
        <c:axId val="159960064"/>
      </c:lineChart>
      <c:dateAx>
        <c:axId val="159853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9960064"/>
        <c:crosses val="autoZero"/>
        <c:auto val="1"/>
        <c:lblOffset val="100"/>
        <c:baseTimeUnit val="years"/>
      </c:dateAx>
      <c:valAx>
        <c:axId val="159960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9853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186.04</c:v>
                </c:pt>
                <c:pt idx="3">
                  <c:v>116.11</c:v>
                </c:pt>
                <c:pt idx="4">
                  <c:v>74.64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93056"/>
        <c:axId val="33707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760.82</c:v>
                </c:pt>
                <c:pt idx="1">
                  <c:v>1039.22</c:v>
                </c:pt>
                <c:pt idx="2">
                  <c:v>184.81</c:v>
                </c:pt>
                <c:pt idx="3">
                  <c:v>71.86</c:v>
                </c:pt>
                <c:pt idx="4">
                  <c:v>56.86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93056"/>
        <c:axId val="33707520"/>
      </c:lineChart>
      <c:dateAx>
        <c:axId val="33693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707520"/>
        <c:crosses val="autoZero"/>
        <c:auto val="1"/>
        <c:lblOffset val="100"/>
        <c:baseTimeUnit val="years"/>
      </c:dateAx>
      <c:valAx>
        <c:axId val="33707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693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1909.88</c:v>
                </c:pt>
                <c:pt idx="1">
                  <c:v>1809.23</c:v>
                </c:pt>
                <c:pt idx="2">
                  <c:v>1733.34</c:v>
                </c:pt>
                <c:pt idx="3">
                  <c:v>1614.16</c:v>
                </c:pt>
                <c:pt idx="4">
                  <c:v>1547.83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41824"/>
        <c:axId val="33784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1546.01</c:v>
                </c:pt>
                <c:pt idx="1">
                  <c:v>1723.1</c:v>
                </c:pt>
                <c:pt idx="2">
                  <c:v>827.19</c:v>
                </c:pt>
                <c:pt idx="3">
                  <c:v>817.63</c:v>
                </c:pt>
                <c:pt idx="4">
                  <c:v>830.5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41824"/>
        <c:axId val="33784960"/>
      </c:lineChart>
      <c:dateAx>
        <c:axId val="33741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784960"/>
        <c:crosses val="autoZero"/>
        <c:auto val="1"/>
        <c:lblOffset val="100"/>
        <c:baseTimeUnit val="years"/>
      </c:dateAx>
      <c:valAx>
        <c:axId val="33784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74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72.92</c:v>
                </c:pt>
                <c:pt idx="1">
                  <c:v>84.3</c:v>
                </c:pt>
                <c:pt idx="2">
                  <c:v>55.44</c:v>
                </c:pt>
                <c:pt idx="3">
                  <c:v>43.96</c:v>
                </c:pt>
                <c:pt idx="4">
                  <c:v>32.409999999999997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50400"/>
        <c:axId val="91570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38.049999999999997</c:v>
                </c:pt>
                <c:pt idx="1">
                  <c:v>35.909999999999997</c:v>
                </c:pt>
                <c:pt idx="2">
                  <c:v>45.01</c:v>
                </c:pt>
                <c:pt idx="3">
                  <c:v>46.31</c:v>
                </c:pt>
                <c:pt idx="4">
                  <c:v>43.66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50400"/>
        <c:axId val="91570944"/>
      </c:lineChart>
      <c:dateAx>
        <c:axId val="7935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570944"/>
        <c:crosses val="autoZero"/>
        <c:auto val="1"/>
        <c:lblOffset val="100"/>
        <c:baseTimeUnit val="years"/>
      </c:dateAx>
      <c:valAx>
        <c:axId val="91570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350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211.56</c:v>
                </c:pt>
                <c:pt idx="1">
                  <c:v>181.71</c:v>
                </c:pt>
                <c:pt idx="2">
                  <c:v>275.16000000000003</c:v>
                </c:pt>
                <c:pt idx="3">
                  <c:v>348.47</c:v>
                </c:pt>
                <c:pt idx="4">
                  <c:v>472.81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406912"/>
        <c:axId val="158417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438.41</c:v>
                </c:pt>
                <c:pt idx="1">
                  <c:v>459.38</c:v>
                </c:pt>
                <c:pt idx="2">
                  <c:v>350.91</c:v>
                </c:pt>
                <c:pt idx="3">
                  <c:v>349.08</c:v>
                </c:pt>
                <c:pt idx="4">
                  <c:v>382.09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06912"/>
        <c:axId val="158417280"/>
      </c:lineChart>
      <c:dateAx>
        <c:axId val="158406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8417280"/>
        <c:crosses val="autoZero"/>
        <c:auto val="1"/>
        <c:lblOffset val="100"/>
        <c:baseTimeUnit val="years"/>
      </c:dateAx>
      <c:valAx>
        <c:axId val="158417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8406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6AC4B88-3192-4615-AEF1-688FD600B4B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49887DF-759A-4853-BD07-EDACFC23EC7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【208.15】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1400753-5BBD-4A34-A4BD-DD1FAD8635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【64.49】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22C7805-F34A-4A16-88B9-25989004257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【1,078.58】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DD52B08-049D-4F3F-9C7B-3895AB23BA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5CAA96B-1D78-4CBF-9F2F-4CB28931145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【35.64】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5039F6-8C6B-47BA-AD52-30D7266FDE9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【419.50】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010D295-24A3-4C3D-BD9A-E1301BC05C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E719AD0-3BFB-404E-BF6E-B64BB3D7290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【23.88】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B4B7D35-4287-4A8F-BD84-AC12A074069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CAC7F95-19C4-4068-B3EE-948FD252D0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J23" zoomScaleNormal="100" workbookViewId="0">
      <selection activeCell="BL64" sqref="BL64:BZ65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兵庫県　豊岡市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漁業集落排水</v>
      </c>
      <c r="Q8" s="70"/>
      <c r="R8" s="70"/>
      <c r="S8" s="70"/>
      <c r="T8" s="70"/>
      <c r="U8" s="70"/>
      <c r="V8" s="70"/>
      <c r="W8" s="70" t="str">
        <f>データ!L6</f>
        <v>H2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85749</v>
      </c>
      <c r="AM8" s="64"/>
      <c r="AN8" s="64"/>
      <c r="AO8" s="64"/>
      <c r="AP8" s="64"/>
      <c r="AQ8" s="64"/>
      <c r="AR8" s="64"/>
      <c r="AS8" s="64"/>
      <c r="AT8" s="63">
        <f>データ!S6</f>
        <v>697.55</v>
      </c>
      <c r="AU8" s="63"/>
      <c r="AV8" s="63"/>
      <c r="AW8" s="63"/>
      <c r="AX8" s="63"/>
      <c r="AY8" s="63"/>
      <c r="AZ8" s="63"/>
      <c r="BA8" s="63"/>
      <c r="BB8" s="63">
        <f>データ!T6</f>
        <v>122.93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>
        <f>データ!N6</f>
        <v>71.28</v>
      </c>
      <c r="J10" s="63"/>
      <c r="K10" s="63"/>
      <c r="L10" s="63"/>
      <c r="M10" s="63"/>
      <c r="N10" s="63"/>
      <c r="O10" s="63"/>
      <c r="P10" s="63">
        <f>データ!O6</f>
        <v>0.57999999999999996</v>
      </c>
      <c r="Q10" s="63"/>
      <c r="R10" s="63"/>
      <c r="S10" s="63"/>
      <c r="T10" s="63"/>
      <c r="U10" s="63"/>
      <c r="V10" s="63"/>
      <c r="W10" s="63">
        <f>データ!P6</f>
        <v>94.34</v>
      </c>
      <c r="X10" s="63"/>
      <c r="Y10" s="63"/>
      <c r="Z10" s="63"/>
      <c r="AA10" s="63"/>
      <c r="AB10" s="63"/>
      <c r="AC10" s="63"/>
      <c r="AD10" s="64">
        <f>データ!Q6</f>
        <v>2970</v>
      </c>
      <c r="AE10" s="64"/>
      <c r="AF10" s="64"/>
      <c r="AG10" s="64"/>
      <c r="AH10" s="64"/>
      <c r="AI10" s="64"/>
      <c r="AJ10" s="64"/>
      <c r="AK10" s="2"/>
      <c r="AL10" s="64">
        <f>データ!U6</f>
        <v>496</v>
      </c>
      <c r="AM10" s="64"/>
      <c r="AN10" s="64"/>
      <c r="AO10" s="64"/>
      <c r="AP10" s="64"/>
      <c r="AQ10" s="64"/>
      <c r="AR10" s="64"/>
      <c r="AS10" s="64"/>
      <c r="AT10" s="63">
        <f>データ!V6</f>
        <v>0.16</v>
      </c>
      <c r="AU10" s="63"/>
      <c r="AV10" s="63"/>
      <c r="AW10" s="63"/>
      <c r="AX10" s="63"/>
      <c r="AY10" s="63"/>
      <c r="AZ10" s="63"/>
      <c r="BA10" s="63"/>
      <c r="BB10" s="63">
        <f>データ!W6</f>
        <v>3100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107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Q10"/>
  <sheetViews>
    <sheetView showGridLines="0" workbookViewId="0"/>
  </sheetViews>
  <sheetFormatPr defaultRowHeight="13.5"/>
  <cols>
    <col min="2" max="143" width="11.875" customWidth="1"/>
  </cols>
  <sheetData>
    <row r="1" spans="1:147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7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7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7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7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7" s="34" customFormat="1">
      <c r="A6" s="26" t="s">
        <v>95</v>
      </c>
      <c r="B6" s="31">
        <f>B7</f>
        <v>2014</v>
      </c>
      <c r="C6" s="31">
        <f t="shared" ref="C6:W6" si="3">C7</f>
        <v>282090</v>
      </c>
      <c r="D6" s="31">
        <f t="shared" si="3"/>
        <v>46</v>
      </c>
      <c r="E6" s="31">
        <f t="shared" si="3"/>
        <v>17</v>
      </c>
      <c r="F6" s="31">
        <f t="shared" si="3"/>
        <v>6</v>
      </c>
      <c r="G6" s="31">
        <f t="shared" si="3"/>
        <v>0</v>
      </c>
      <c r="H6" s="31" t="str">
        <f t="shared" si="3"/>
        <v>兵庫県　豊岡市</v>
      </c>
      <c r="I6" s="31" t="str">
        <f t="shared" si="3"/>
        <v>法適用</v>
      </c>
      <c r="J6" s="31" t="str">
        <f t="shared" si="3"/>
        <v>下水道事業</v>
      </c>
      <c r="K6" s="31" t="str">
        <f t="shared" si="3"/>
        <v>漁業集落排水</v>
      </c>
      <c r="L6" s="31" t="str">
        <f t="shared" si="3"/>
        <v>H2</v>
      </c>
      <c r="M6" s="32" t="str">
        <f t="shared" si="3"/>
        <v>-</v>
      </c>
      <c r="N6" s="32">
        <f t="shared" si="3"/>
        <v>71.28</v>
      </c>
      <c r="O6" s="32">
        <f t="shared" si="3"/>
        <v>0.57999999999999996</v>
      </c>
      <c r="P6" s="32">
        <f t="shared" si="3"/>
        <v>94.34</v>
      </c>
      <c r="Q6" s="32">
        <f t="shared" si="3"/>
        <v>2970</v>
      </c>
      <c r="R6" s="32">
        <f t="shared" si="3"/>
        <v>85749</v>
      </c>
      <c r="S6" s="32">
        <f t="shared" si="3"/>
        <v>697.55</v>
      </c>
      <c r="T6" s="32">
        <f t="shared" si="3"/>
        <v>122.93</v>
      </c>
      <c r="U6" s="32">
        <f t="shared" si="3"/>
        <v>496</v>
      </c>
      <c r="V6" s="32">
        <f t="shared" si="3"/>
        <v>0.16</v>
      </c>
      <c r="W6" s="32">
        <f t="shared" si="3"/>
        <v>3100</v>
      </c>
      <c r="X6" s="33">
        <f>IF(X7="",NA(),X7)</f>
        <v>119.59</v>
      </c>
      <c r="Y6" s="33">
        <f t="shared" ref="Y6:AG6" si="4">IF(Y7="",NA(),Y7)</f>
        <v>102.93</v>
      </c>
      <c r="Z6" s="33">
        <f t="shared" si="4"/>
        <v>100</v>
      </c>
      <c r="AA6" s="33">
        <f t="shared" si="4"/>
        <v>100</v>
      </c>
      <c r="AB6" s="33">
        <f t="shared" si="4"/>
        <v>100</v>
      </c>
      <c r="AC6" s="33">
        <f t="shared" si="4"/>
        <v>73.73</v>
      </c>
      <c r="AD6" s="33">
        <f t="shared" si="4"/>
        <v>90.57</v>
      </c>
      <c r="AE6" s="33">
        <f t="shared" si="4"/>
        <v>87.26</v>
      </c>
      <c r="AF6" s="33">
        <f t="shared" si="4"/>
        <v>99.06</v>
      </c>
      <c r="AG6" s="33">
        <f t="shared" si="4"/>
        <v>99.08</v>
      </c>
      <c r="AH6" s="32" t="str">
        <f>IF(AH7="","",IF(AH7="-","【-】","【"&amp;SUBSTITUTE(TEXT(AH7,"#,##0.00"),"-","△")&amp;"】"))</f>
        <v>【99.04】</v>
      </c>
      <c r="AI6" s="32">
        <f>IF(AI7="",NA(),AI7)</f>
        <v>0</v>
      </c>
      <c r="AJ6" s="32">
        <f t="shared" ref="AJ6:AR6" si="5">IF(AJ7="",NA(),AJ7)</f>
        <v>0</v>
      </c>
      <c r="AK6" s="32">
        <f t="shared" si="5"/>
        <v>0</v>
      </c>
      <c r="AL6" s="32">
        <f t="shared" si="5"/>
        <v>0</v>
      </c>
      <c r="AM6" s="32">
        <f t="shared" si="5"/>
        <v>0</v>
      </c>
      <c r="AN6" s="33">
        <f t="shared" si="5"/>
        <v>542.77</v>
      </c>
      <c r="AO6" s="33">
        <f t="shared" si="5"/>
        <v>147.77000000000001</v>
      </c>
      <c r="AP6" s="33">
        <f t="shared" si="5"/>
        <v>464.6</v>
      </c>
      <c r="AQ6" s="33">
        <f t="shared" si="5"/>
        <v>233.19</v>
      </c>
      <c r="AR6" s="33">
        <f t="shared" si="5"/>
        <v>221.59</v>
      </c>
      <c r="AS6" s="32" t="str">
        <f>IF(AS7="","",IF(AS7="-","【-】","【"&amp;SUBSTITUTE(TEXT(AS7,"#,##0.00"),"-","△")&amp;"】"))</f>
        <v>【208.15】</v>
      </c>
      <c r="AT6" s="33">
        <f>IF(AT7="",NA(),AT7)</f>
        <v>100</v>
      </c>
      <c r="AU6" s="33">
        <f t="shared" ref="AU6:BC6" si="6">IF(AU7="",NA(),AU7)</f>
        <v>100</v>
      </c>
      <c r="AV6" s="33">
        <f t="shared" si="6"/>
        <v>186.04</v>
      </c>
      <c r="AW6" s="33">
        <f t="shared" si="6"/>
        <v>116.11</v>
      </c>
      <c r="AX6" s="33">
        <f t="shared" si="6"/>
        <v>74.64</v>
      </c>
      <c r="AY6" s="33">
        <f t="shared" si="6"/>
        <v>760.82</v>
      </c>
      <c r="AZ6" s="33">
        <f t="shared" si="6"/>
        <v>1039.22</v>
      </c>
      <c r="BA6" s="33">
        <f t="shared" si="6"/>
        <v>184.81</v>
      </c>
      <c r="BB6" s="33">
        <f t="shared" si="6"/>
        <v>71.86</v>
      </c>
      <c r="BC6" s="33">
        <f t="shared" si="6"/>
        <v>56.86</v>
      </c>
      <c r="BD6" s="32" t="str">
        <f>IF(BD7="","",IF(BD7="-","【-】","【"&amp;SUBSTITUTE(TEXT(BD7,"#,##0.00"),"-","△")&amp;"】"))</f>
        <v>【64.49】</v>
      </c>
      <c r="BE6" s="33">
        <f>IF(BE7="",NA(),BE7)</f>
        <v>1909.88</v>
      </c>
      <c r="BF6" s="33">
        <f t="shared" ref="BF6:BN6" si="7">IF(BF7="",NA(),BF7)</f>
        <v>1809.23</v>
      </c>
      <c r="BG6" s="33">
        <f t="shared" si="7"/>
        <v>1733.34</v>
      </c>
      <c r="BH6" s="33">
        <f t="shared" si="7"/>
        <v>1614.16</v>
      </c>
      <c r="BI6" s="33">
        <f t="shared" si="7"/>
        <v>1547.83</v>
      </c>
      <c r="BJ6" s="33">
        <f t="shared" si="7"/>
        <v>1546.01</v>
      </c>
      <c r="BK6" s="33">
        <f t="shared" si="7"/>
        <v>1723.1</v>
      </c>
      <c r="BL6" s="33">
        <f t="shared" si="7"/>
        <v>827.19</v>
      </c>
      <c r="BM6" s="33">
        <f t="shared" si="7"/>
        <v>817.63</v>
      </c>
      <c r="BN6" s="33">
        <f t="shared" si="7"/>
        <v>830.5</v>
      </c>
      <c r="BO6" s="32" t="str">
        <f>IF(BO7="","",IF(BO7="-","【-】","【"&amp;SUBSTITUTE(TEXT(BO7,"#,##0.00"),"-","△")&amp;"】"))</f>
        <v>【1,078.58】</v>
      </c>
      <c r="BP6" s="33">
        <f>IF(BP7="",NA(),BP7)</f>
        <v>72.92</v>
      </c>
      <c r="BQ6" s="33">
        <f t="shared" ref="BQ6:BY6" si="8">IF(BQ7="",NA(),BQ7)</f>
        <v>84.3</v>
      </c>
      <c r="BR6" s="33">
        <f t="shared" si="8"/>
        <v>55.44</v>
      </c>
      <c r="BS6" s="33">
        <f t="shared" si="8"/>
        <v>43.96</v>
      </c>
      <c r="BT6" s="33">
        <f t="shared" si="8"/>
        <v>32.409999999999997</v>
      </c>
      <c r="BU6" s="33">
        <f t="shared" si="8"/>
        <v>38.049999999999997</v>
      </c>
      <c r="BV6" s="33">
        <f t="shared" si="8"/>
        <v>35.909999999999997</v>
      </c>
      <c r="BW6" s="33">
        <f t="shared" si="8"/>
        <v>45.01</v>
      </c>
      <c r="BX6" s="33">
        <f t="shared" si="8"/>
        <v>46.31</v>
      </c>
      <c r="BY6" s="33">
        <f t="shared" si="8"/>
        <v>43.66</v>
      </c>
      <c r="BZ6" s="32" t="str">
        <f>IF(BZ7="","",IF(BZ7="-","【-】","【"&amp;SUBSTITUTE(TEXT(BZ7,"#,##0.00"),"-","△")&amp;"】"))</f>
        <v>【40.39】</v>
      </c>
      <c r="CA6" s="33">
        <f>IF(CA7="",NA(),CA7)</f>
        <v>211.56</v>
      </c>
      <c r="CB6" s="33">
        <f t="shared" ref="CB6:CJ6" si="9">IF(CB7="",NA(),CB7)</f>
        <v>181.71</v>
      </c>
      <c r="CC6" s="33">
        <f t="shared" si="9"/>
        <v>275.16000000000003</v>
      </c>
      <c r="CD6" s="33">
        <f t="shared" si="9"/>
        <v>348.47</v>
      </c>
      <c r="CE6" s="33">
        <f t="shared" si="9"/>
        <v>472.81</v>
      </c>
      <c r="CF6" s="33">
        <f t="shared" si="9"/>
        <v>438.41</v>
      </c>
      <c r="CG6" s="33">
        <f t="shared" si="9"/>
        <v>459.38</v>
      </c>
      <c r="CH6" s="33">
        <f t="shared" si="9"/>
        <v>350.91</v>
      </c>
      <c r="CI6" s="33">
        <f t="shared" si="9"/>
        <v>349.08</v>
      </c>
      <c r="CJ6" s="33">
        <f t="shared" si="9"/>
        <v>382.09</v>
      </c>
      <c r="CK6" s="32" t="str">
        <f>IF(CK7="","",IF(CK7="-","【-】","【"&amp;SUBSTITUTE(TEXT(CK7,"#,##0.00"),"-","△")&amp;"】"))</f>
        <v>【419.50】</v>
      </c>
      <c r="CL6" s="32">
        <f>IF(CL7="",NA(),CL7)</f>
        <v>0</v>
      </c>
      <c r="CM6" s="32">
        <f t="shared" ref="CM6:CU6" si="10">IF(CM7="",NA(),CM7)</f>
        <v>0</v>
      </c>
      <c r="CN6" s="32">
        <f t="shared" si="10"/>
        <v>0</v>
      </c>
      <c r="CO6" s="32">
        <f t="shared" si="10"/>
        <v>0</v>
      </c>
      <c r="CP6" s="32">
        <f t="shared" si="10"/>
        <v>0</v>
      </c>
      <c r="CQ6" s="33">
        <f t="shared" si="10"/>
        <v>31.9</v>
      </c>
      <c r="CR6" s="33">
        <f t="shared" si="10"/>
        <v>32.04</v>
      </c>
      <c r="CS6" s="33">
        <f t="shared" si="10"/>
        <v>38.24</v>
      </c>
      <c r="CT6" s="33">
        <f t="shared" si="10"/>
        <v>39.42</v>
      </c>
      <c r="CU6" s="33">
        <f t="shared" si="10"/>
        <v>39.68</v>
      </c>
      <c r="CV6" s="32" t="str">
        <f>IF(CV7="","",IF(CV7="-","【-】","【"&amp;SUBSTITUTE(TEXT(CV7,"#,##0.00"),"-","△")&amp;"】"))</f>
        <v>【35.64】</v>
      </c>
      <c r="CW6" s="33">
        <f>IF(CW7="",NA(),CW7)</f>
        <v>94.84</v>
      </c>
      <c r="CX6" s="33">
        <f t="shared" ref="CX6:DF6" si="11">IF(CX7="",NA(),CX7)</f>
        <v>94.84</v>
      </c>
      <c r="CY6" s="33">
        <f t="shared" si="11"/>
        <v>95.4</v>
      </c>
      <c r="CZ6" s="33">
        <f t="shared" si="11"/>
        <v>94.52</v>
      </c>
      <c r="DA6" s="33">
        <f t="shared" si="11"/>
        <v>95.16</v>
      </c>
      <c r="DB6" s="33">
        <f t="shared" si="11"/>
        <v>69.69</v>
      </c>
      <c r="DC6" s="33">
        <f t="shared" si="11"/>
        <v>68.86</v>
      </c>
      <c r="DD6" s="33">
        <f t="shared" si="11"/>
        <v>81.84</v>
      </c>
      <c r="DE6" s="33">
        <f t="shared" si="11"/>
        <v>82.97</v>
      </c>
      <c r="DF6" s="33">
        <f t="shared" si="11"/>
        <v>83.95</v>
      </c>
      <c r="DG6" s="32" t="str">
        <f>IF(DG7="","",IF(DG7="-","【-】","【"&amp;SUBSTITUTE(TEXT(DG7,"#,##0.00"),"-","△")&amp;"】"))</f>
        <v>【77.00】</v>
      </c>
      <c r="DH6" s="33">
        <f>IF(DH7="",NA(),DH7)</f>
        <v>12.7</v>
      </c>
      <c r="DI6" s="33">
        <f t="shared" ref="DI6:DQ6" si="12">IF(DI7="",NA(),DI7)</f>
        <v>14.76</v>
      </c>
      <c r="DJ6" s="33">
        <f t="shared" si="12"/>
        <v>16.79</v>
      </c>
      <c r="DK6" s="33">
        <f t="shared" si="12"/>
        <v>18.75</v>
      </c>
      <c r="DL6" s="33">
        <f t="shared" si="12"/>
        <v>39.450000000000003</v>
      </c>
      <c r="DM6" s="33">
        <f t="shared" si="12"/>
        <v>8.27</v>
      </c>
      <c r="DN6" s="33">
        <f t="shared" si="12"/>
        <v>7.55</v>
      </c>
      <c r="DO6" s="33">
        <f t="shared" si="12"/>
        <v>13.09</v>
      </c>
      <c r="DP6" s="33">
        <f t="shared" si="12"/>
        <v>10.75</v>
      </c>
      <c r="DQ6" s="33">
        <f t="shared" si="12"/>
        <v>23.85</v>
      </c>
      <c r="DR6" s="32" t="str">
        <f>IF(DR7="","",IF(DR7="-","【-】","【"&amp;SUBSTITUTE(TEXT(DR7,"#,##0.00"),"-","△")&amp;"】"))</f>
        <v>【23.88】</v>
      </c>
      <c r="DS6" s="32">
        <f>IF(DS7="",NA(),DS7)</f>
        <v>0</v>
      </c>
      <c r="DT6" s="32">
        <f t="shared" ref="DT6:EB6" si="13">IF(DT7="",NA(),DT7)</f>
        <v>0</v>
      </c>
      <c r="DU6" s="32">
        <f t="shared" si="13"/>
        <v>0</v>
      </c>
      <c r="DV6" s="32">
        <f t="shared" si="13"/>
        <v>0</v>
      </c>
      <c r="DW6" s="32">
        <f t="shared" si="13"/>
        <v>0</v>
      </c>
      <c r="DX6" s="32">
        <f t="shared" si="13"/>
        <v>0</v>
      </c>
      <c r="DY6" s="32">
        <f t="shared" si="13"/>
        <v>0</v>
      </c>
      <c r="DZ6" s="32">
        <f t="shared" si="13"/>
        <v>0</v>
      </c>
      <c r="EA6" s="32">
        <f t="shared" si="13"/>
        <v>0</v>
      </c>
      <c r="EB6" s="32">
        <f t="shared" si="13"/>
        <v>0</v>
      </c>
      <c r="EC6" s="32" t="str">
        <f>IF(EC7="","",IF(EC7="-","【-】","【"&amp;SUBSTITUTE(TEXT(EC7,"#,##0.00"),"-","△")&amp;"】"))</f>
        <v>【0.00】</v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0.26</v>
      </c>
      <c r="EJ6" s="33">
        <f t="shared" si="14"/>
        <v>0.4</v>
      </c>
      <c r="EK6" s="32">
        <f t="shared" si="14"/>
        <v>0</v>
      </c>
      <c r="EL6" s="33">
        <f t="shared" si="14"/>
        <v>0.14000000000000001</v>
      </c>
      <c r="EM6" s="33">
        <f t="shared" si="14"/>
        <v>0.05</v>
      </c>
      <c r="EN6" s="32" t="str">
        <f>IF(EN7="","",IF(EN7="-","【-】","【"&amp;SUBSTITUTE(TEXT(EN7,"#,##0.00"),"-","△")&amp;"】"))</f>
        <v>【0.14】</v>
      </c>
    </row>
    <row r="7" spans="1:147" s="34" customFormat="1">
      <c r="A7" s="26"/>
      <c r="B7" s="35">
        <v>2014</v>
      </c>
      <c r="C7" s="35">
        <v>282090</v>
      </c>
      <c r="D7" s="35">
        <v>46</v>
      </c>
      <c r="E7" s="35">
        <v>17</v>
      </c>
      <c r="F7" s="35">
        <v>6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>
        <v>71.28</v>
      </c>
      <c r="O7" s="36">
        <v>0.57999999999999996</v>
      </c>
      <c r="P7" s="36">
        <v>94.34</v>
      </c>
      <c r="Q7" s="36">
        <v>2970</v>
      </c>
      <c r="R7" s="36">
        <v>85749</v>
      </c>
      <c r="S7" s="36">
        <v>697.55</v>
      </c>
      <c r="T7" s="36">
        <v>122.93</v>
      </c>
      <c r="U7" s="36">
        <v>496</v>
      </c>
      <c r="V7" s="36">
        <v>0.16</v>
      </c>
      <c r="W7" s="36">
        <v>3100</v>
      </c>
      <c r="X7" s="36">
        <v>119.59</v>
      </c>
      <c r="Y7" s="36">
        <v>102.93</v>
      </c>
      <c r="Z7" s="36">
        <v>100</v>
      </c>
      <c r="AA7" s="36">
        <v>100</v>
      </c>
      <c r="AB7" s="36">
        <v>100</v>
      </c>
      <c r="AC7" s="36">
        <v>73.73</v>
      </c>
      <c r="AD7" s="36">
        <v>90.57</v>
      </c>
      <c r="AE7" s="36">
        <v>87.26</v>
      </c>
      <c r="AF7" s="36">
        <v>99.06</v>
      </c>
      <c r="AG7" s="36">
        <v>99.08</v>
      </c>
      <c r="AH7" s="36">
        <v>99.04</v>
      </c>
      <c r="AI7" s="36">
        <v>0</v>
      </c>
      <c r="AJ7" s="36">
        <v>0</v>
      </c>
      <c r="AK7" s="36">
        <v>0</v>
      </c>
      <c r="AL7" s="36">
        <v>0</v>
      </c>
      <c r="AM7" s="36">
        <v>0</v>
      </c>
      <c r="AN7" s="36">
        <v>542.77</v>
      </c>
      <c r="AO7" s="36">
        <v>147.77000000000001</v>
      </c>
      <c r="AP7" s="36">
        <v>464.6</v>
      </c>
      <c r="AQ7" s="36">
        <v>233.19</v>
      </c>
      <c r="AR7" s="36">
        <v>221.59</v>
      </c>
      <c r="AS7" s="36">
        <v>208.15</v>
      </c>
      <c r="AT7" s="36">
        <v>100</v>
      </c>
      <c r="AU7" s="36">
        <v>100</v>
      </c>
      <c r="AV7" s="36">
        <v>186.04</v>
      </c>
      <c r="AW7" s="36">
        <v>116.11</v>
      </c>
      <c r="AX7" s="36">
        <v>74.64</v>
      </c>
      <c r="AY7" s="36">
        <v>760.82</v>
      </c>
      <c r="AZ7" s="36">
        <v>1039.22</v>
      </c>
      <c r="BA7" s="36">
        <v>184.81</v>
      </c>
      <c r="BB7" s="36">
        <v>71.86</v>
      </c>
      <c r="BC7" s="36">
        <v>56.86</v>
      </c>
      <c r="BD7" s="36">
        <v>64.489999999999995</v>
      </c>
      <c r="BE7" s="36">
        <v>1909.88</v>
      </c>
      <c r="BF7" s="36">
        <v>1809.23</v>
      </c>
      <c r="BG7" s="36">
        <v>1733.34</v>
      </c>
      <c r="BH7" s="36">
        <v>1614.16</v>
      </c>
      <c r="BI7" s="36">
        <v>1547.83</v>
      </c>
      <c r="BJ7" s="36">
        <v>1546.01</v>
      </c>
      <c r="BK7" s="36">
        <v>1723.1</v>
      </c>
      <c r="BL7" s="36">
        <v>827.19</v>
      </c>
      <c r="BM7" s="36">
        <v>817.63</v>
      </c>
      <c r="BN7" s="36">
        <v>830.5</v>
      </c>
      <c r="BO7" s="36">
        <v>1078.58</v>
      </c>
      <c r="BP7" s="36">
        <v>72.92</v>
      </c>
      <c r="BQ7" s="36">
        <v>84.3</v>
      </c>
      <c r="BR7" s="36">
        <v>55.44</v>
      </c>
      <c r="BS7" s="36">
        <v>43.96</v>
      </c>
      <c r="BT7" s="36">
        <v>32.409999999999997</v>
      </c>
      <c r="BU7" s="36">
        <v>38.049999999999997</v>
      </c>
      <c r="BV7" s="36">
        <v>35.909999999999997</v>
      </c>
      <c r="BW7" s="36">
        <v>45.01</v>
      </c>
      <c r="BX7" s="36">
        <v>46.31</v>
      </c>
      <c r="BY7" s="36">
        <v>43.66</v>
      </c>
      <c r="BZ7" s="36">
        <v>40.39</v>
      </c>
      <c r="CA7" s="36">
        <v>211.56</v>
      </c>
      <c r="CB7" s="36">
        <v>181.71</v>
      </c>
      <c r="CC7" s="36">
        <v>275.16000000000003</v>
      </c>
      <c r="CD7" s="36">
        <v>348.47</v>
      </c>
      <c r="CE7" s="36">
        <v>472.81</v>
      </c>
      <c r="CF7" s="36">
        <v>438.41</v>
      </c>
      <c r="CG7" s="36">
        <v>459.38</v>
      </c>
      <c r="CH7" s="36">
        <v>350.91</v>
      </c>
      <c r="CI7" s="36">
        <v>349.08</v>
      </c>
      <c r="CJ7" s="36">
        <v>382.09</v>
      </c>
      <c r="CK7" s="36">
        <v>419.5</v>
      </c>
      <c r="CL7" s="36">
        <v>0</v>
      </c>
      <c r="CM7" s="36">
        <v>0</v>
      </c>
      <c r="CN7" s="36">
        <v>0</v>
      </c>
      <c r="CO7" s="36">
        <v>0</v>
      </c>
      <c r="CP7" s="36">
        <v>0</v>
      </c>
      <c r="CQ7" s="36">
        <v>31.9</v>
      </c>
      <c r="CR7" s="36">
        <v>32.04</v>
      </c>
      <c r="CS7" s="36">
        <v>38.24</v>
      </c>
      <c r="CT7" s="36">
        <v>39.42</v>
      </c>
      <c r="CU7" s="36">
        <v>39.68</v>
      </c>
      <c r="CV7" s="36">
        <v>35.64</v>
      </c>
      <c r="CW7" s="36">
        <v>94.84</v>
      </c>
      <c r="CX7" s="36">
        <v>94.84</v>
      </c>
      <c r="CY7" s="36">
        <v>95.4</v>
      </c>
      <c r="CZ7" s="36">
        <v>94.52</v>
      </c>
      <c r="DA7" s="36">
        <v>95.16</v>
      </c>
      <c r="DB7" s="36">
        <v>69.69</v>
      </c>
      <c r="DC7" s="36">
        <v>68.86</v>
      </c>
      <c r="DD7" s="36">
        <v>81.84</v>
      </c>
      <c r="DE7" s="36">
        <v>82.97</v>
      </c>
      <c r="DF7" s="36">
        <v>83.95</v>
      </c>
      <c r="DG7" s="36">
        <v>77</v>
      </c>
      <c r="DH7" s="36">
        <v>12.7</v>
      </c>
      <c r="DI7" s="36">
        <v>14.76</v>
      </c>
      <c r="DJ7" s="36">
        <v>16.79</v>
      </c>
      <c r="DK7" s="36">
        <v>18.75</v>
      </c>
      <c r="DL7" s="36">
        <v>39.450000000000003</v>
      </c>
      <c r="DM7" s="36">
        <v>8.27</v>
      </c>
      <c r="DN7" s="36">
        <v>7.55</v>
      </c>
      <c r="DO7" s="36">
        <v>13.09</v>
      </c>
      <c r="DP7" s="36">
        <v>10.75</v>
      </c>
      <c r="DQ7" s="36">
        <v>23.85</v>
      </c>
      <c r="DR7" s="36">
        <v>23.88</v>
      </c>
      <c r="DS7" s="36">
        <v>0</v>
      </c>
      <c r="DT7" s="36">
        <v>0</v>
      </c>
      <c r="DU7" s="36">
        <v>0</v>
      </c>
      <c r="DV7" s="36">
        <v>0</v>
      </c>
      <c r="DW7" s="36">
        <v>0</v>
      </c>
      <c r="DX7" s="36">
        <v>0</v>
      </c>
      <c r="DY7" s="36">
        <v>0</v>
      </c>
      <c r="DZ7" s="36">
        <v>0</v>
      </c>
      <c r="EA7" s="36">
        <v>0</v>
      </c>
      <c r="EB7" s="36">
        <v>0</v>
      </c>
      <c r="EC7" s="36">
        <v>0</v>
      </c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0.26</v>
      </c>
      <c r="EJ7" s="36">
        <v>0.4</v>
      </c>
      <c r="EK7" s="36">
        <v>0</v>
      </c>
      <c r="EL7" s="36">
        <v>0.14000000000000001</v>
      </c>
      <c r="EM7" s="36">
        <v>0.05</v>
      </c>
      <c r="EN7" s="36">
        <v>0.14000000000000001</v>
      </c>
    </row>
    <row r="8" spans="1:147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</row>
    <row r="9" spans="1:147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7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山本  哲也</cp:lastModifiedBy>
  <dcterms:created xsi:type="dcterms:W3CDTF">2016-02-03T07:49:43Z</dcterms:created>
  <dcterms:modified xsi:type="dcterms:W3CDTF">2016-02-24T01:37:05Z</dcterms:modified>
  <cp:category/>
</cp:coreProperties>
</file>