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360" yWindow="135" windowWidth="17775"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<sst xmlns="http://schemas.openxmlformats.org/spreadsheetml/2006/main" count="230" uniqueCount="110">
  <si>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</si>
  <si>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</si>
  <si>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</si>
  <si>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</si>
  <si>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</si>
  <si>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</si>
  <si>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</si>
  <si>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</si>
  <si>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</si>
  <si>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</si>
  <si>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</si>
  <si>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</si>
  <si>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</si>
  <si>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</si>
  <si>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</si>
  <si>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</si>
  <si>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</si>
  <si>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</si>
  <si>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</si>
  <si>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</si>
  <si>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</si>
  <si>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</si>
  <si>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</si>
  <si>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</si>
  <si>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</si>
  <si>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</si>
  <si>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</si>
  <si>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</si>
  <si>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</si>
  <si>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</si>
  <si>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</si>
  <si>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</si>
  <si>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</si>
  <si>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</si>
  <si>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</si>
  <si>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</si>
  <si>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</si>
  <si>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</si>
  <si>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</si>
  <si>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</si>
  <si>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</si>
  <si>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</si>
  <si>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</si>
  <si>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</si>
  <si>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</si>
  <si>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</si>
  <si>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</si>
  <si>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</si>
  <si>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</si>
  <si>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</si>
  <si>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</si>
  <si>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</si>
  <si>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</si>
  <si>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</si>
  <si>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</si>
  <si>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</si>
  <si>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</si>
  <si>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</si>
  <si>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</si>
  <si>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</si>
  <si>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</si>
  <si>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</si>
  <si>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</si>
  <si>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</si>
  <si>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</si>
  <si>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</si>
  <si>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</si>
  <si>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</si>
  <si>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</si>
  <si>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</si>
  <si>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</si>
  <si>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</si>
  <si>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</si>
  <si>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</si>
  <si>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</si>
  <si>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</si>
  <si>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</si>
  <si>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</si>
  <si>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</si>
  <si>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</si>
  <si>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</si>
  <si>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</si>
  <si>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</si>
  <si>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</si>
  <si>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</si>
  <si>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</si>
  <si>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</si>
  <si>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</si>
  <si>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</si>
  <si>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</si>
  <si>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</si>
  <si>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</si>
  <si>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</si>
  <si>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</si>
  <si>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</si>
  <si>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</si>
  <si>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</si>
  <si>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</si>
  <si>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</si>
  <si>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</si>
  <si>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</si>
  <si>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</si>
  <si>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</si>
  <si>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</si>
  <si>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</si>
  <si>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</si>
  <si>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</si>
  <si>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特定環境保全公共下水道は、市街化調整区域の一部において公共下水道の整備を行ったものであり、処理区域内人口も約15,000人と少ないため、係る経費に対する使用料収入が小さくなっている。そのため、①経常収支比率や④企業債残高対事業規模比率については、費用や企業債現在高に対する収益が小さく、公共下水道の経営比較分析表と比べ、数値が悪化している。
</t>
    <rPh sb="20" eb="22">
      <t>チョウセイ</t>
    </rPh>
    <rPh sb="37" eb="39">
      <t>セイビ</t>
    </rPh>
    <rPh sb="40" eb="41">
      <t>オコナ</t>
    </rPh>
    <rPh sb="49" eb="51">
      <t>ショリ</t>
    </rPh>
    <rPh sb="51" eb="53">
      <t>クイキ</t>
    </rPh>
    <rPh sb="53" eb="54">
      <t>ナイ</t>
    </rPh>
    <rPh sb="54" eb="56">
      <t>ジンコウ</t>
    </rPh>
    <rPh sb="57" eb="58">
      <t>ヤク</t>
    </rPh>
    <rPh sb="64" eb="65">
      <t>ニン</t>
    </rPh>
    <rPh sb="66" eb="67">
      <t>スク</t>
    </rPh>
    <rPh sb="72" eb="73">
      <t>カカ</t>
    </rPh>
    <rPh sb="74" eb="76">
      <t>ケイヒ</t>
    </rPh>
    <rPh sb="77" eb="78">
      <t>タイ</t>
    </rPh>
    <rPh sb="80" eb="83">
      <t>シヨウリョウ</t>
    </rPh>
    <rPh sb="83" eb="85">
      <t>シュウニュウ</t>
    </rPh>
    <rPh sb="86" eb="87">
      <t>チイ</t>
    </rPh>
    <rPh sb="101" eb="103">
      <t>ケイジョウ</t>
    </rPh>
    <rPh sb="103" eb="105">
      <t>シュウシ</t>
    </rPh>
    <rPh sb="105" eb="107">
      <t>ヒリツ</t>
    </rPh>
    <rPh sb="109" eb="111">
      <t>キギョウ</t>
    </rPh>
    <rPh sb="111" eb="112">
      <t>サイ</t>
    </rPh>
    <rPh sb="112" eb="114">
      <t>ザンダカ</t>
    </rPh>
    <rPh sb="114" eb="115">
      <t>タイ</t>
    </rPh>
    <rPh sb="115" eb="117">
      <t>ジギョウ</t>
    </rPh>
    <rPh sb="117" eb="119">
      <t>キボ</t>
    </rPh>
    <rPh sb="119" eb="121">
      <t>ヒリツ</t>
    </rPh>
    <rPh sb="127" eb="129">
      <t>ヒヨウ</t>
    </rPh>
    <rPh sb="130" eb="132">
      <t>キギョウ</t>
    </rPh>
    <rPh sb="132" eb="133">
      <t>サイ</t>
    </rPh>
    <rPh sb="133" eb="135">
      <t>ゲンザイ</t>
    </rPh>
    <rPh sb="135" eb="136">
      <t>ダカ</t>
    </rPh>
    <rPh sb="137" eb="138">
      <t>タイ</t>
    </rPh>
    <rPh sb="140" eb="142">
      <t>シュウエキ</t>
    </rPh>
    <rPh sb="143" eb="144">
      <t>チイ</t>
    </rPh>
    <rPh sb="147" eb="149">
      <t>コウキョウ</t>
    </rPh>
    <rPh sb="149" eb="152">
      <t>ゲスイドウ</t>
    </rPh>
    <rPh sb="153" eb="155">
      <t>ケイエイ</t>
    </rPh>
    <rPh sb="155" eb="157">
      <t>ヒカク</t>
    </rPh>
    <rPh sb="157" eb="159">
      <t>ブンセキ</t>
    </rPh>
    <rPh sb="159" eb="160">
      <t>ヒョウ</t>
    </rPh>
    <rPh sb="164" eb="166">
      <t>スウチ</t>
    </rPh>
    <rPh sb="167" eb="169">
      <t>アッカ</t>
    </rPh>
    <phoneticPr fontId="4"/>
  </si>
  <si>
    <t>　①有形固定資産減価償却率については、平成26年度の会計制度見直しによるみなし償却制度の廃止により、大きく増加している。
　施設の老朽化が進んでおり、法定耐用年数を超える施設が今後増加していくため、管更生などによる管渠の長寿命化も行いながら事業費の平準化を図り、改築更新のペースを加速させていく。</t>
    <rPh sb="2" eb="4">
      <t>ユウケイ</t>
    </rPh>
    <rPh sb="4" eb="6">
      <t>コテイ</t>
    </rPh>
    <rPh sb="6" eb="8">
      <t>シサン</t>
    </rPh>
    <rPh sb="8" eb="10">
      <t>ゲンカ</t>
    </rPh>
    <rPh sb="10" eb="12">
      <t>ショウキャク</t>
    </rPh>
    <rPh sb="12" eb="13">
      <t>リツ</t>
    </rPh>
    <phoneticPr fontId="4"/>
  </si>
  <si>
    <t>　現状は概ね安定的な経営を行えているといえるが、今後、下水道使用料収入が減少傾向にある一方で、老朽化した施設の改築更新に伴う費用が増加するため、引き続き業務改善や民間活力の導入など経営のより一層の効率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</si>
</sst>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454656"/>
        <c:axId val="444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44454656"/>
        <c:axId val="44456576"/>
      </c:lineChart>
      <c:dateAx>
        <c:axId val="44454656"/>
        <c:scaling>
          <c:orientation val="minMax"/>
        </c:scaling>
        <c:delete val="1"/>
        <c:axPos val="b"/>
        <c:numFmt formatCode="ge" sourceLinked="1"/>
        <c:majorTickMark val="none"/>
        <c:minorTickMark val="none"/>
        <c:tickLblPos val="none"/>
        <c:crossAx val="44456576"/>
        <c:crosses val="autoZero"/>
        <c:auto val="1"/>
        <c:lblOffset val="100"/>
        <c:baseTimeUnit val="years"/>
      </c:dateAx>
      <c:valAx>
        <c:axId val="444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4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468288"/>
        <c:axId val="854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85468288"/>
        <c:axId val="85470208"/>
      </c:lineChart>
      <c:dateAx>
        <c:axId val="85468288"/>
        <c:scaling>
          <c:orientation val="minMax"/>
        </c:scaling>
        <c:delete val="1"/>
        <c:axPos val="b"/>
        <c:numFmt formatCode="ge" sourceLinked="1"/>
        <c:majorTickMark val="none"/>
        <c:minorTickMark val="none"/>
        <c:tickLblPos val="none"/>
        <c:crossAx val="85470208"/>
        <c:crosses val="autoZero"/>
        <c:auto val="1"/>
        <c:lblOffset val="100"/>
        <c:baseTimeUnit val="years"/>
      </c:dateAx>
      <c:valAx>
        <c:axId val="854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98.57</c:v>
                </c:pt>
                <c:pt idx="1">
                  <c:v>98.57</c:v>
                </c:pt>
                <c:pt idx="2">
                  <c:v>98.58</c:v>
                </c:pt>
                <c:pt idx="3">
                  <c:v>99.87</c:v>
                </c:pt>
                <c:pt idx="4">
                  <c:v>100</c:v>
                </c:pt>
              </c:numCache>
            </c:numRef>
          </c:val>
        </c:ser>
        <c:dLbls>
          <c:showLegendKey val="0"/>
          <c:showVal val="0"/>
          <c:showCatName val="0"/>
          <c:showSerName val="0"/>
          <c:showPercent val="0"/>
          <c:showBubbleSize val="0"/>
        </c:dLbls>
        <c:gapWidth val="150"/>
        <c:axId val="85508864"/>
        <c:axId val="8551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85508864"/>
        <c:axId val="85510784"/>
      </c:lineChart>
      <c:dateAx>
        <c:axId val="85508864"/>
        <c:scaling>
          <c:orientation val="minMax"/>
        </c:scaling>
        <c:delete val="1"/>
        <c:axPos val="b"/>
        <c:numFmt formatCode="ge" sourceLinked="1"/>
        <c:majorTickMark val="none"/>
        <c:minorTickMark val="none"/>
        <c:tickLblPos val="none"/>
        <c:crossAx val="85510784"/>
        <c:crosses val="autoZero"/>
        <c:auto val="1"/>
        <c:lblOffset val="100"/>
        <c:baseTimeUnit val="years"/>
      </c:dateAx>
      <c:valAx>
        <c:axId val="8551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18.87</c:v>
                </c:pt>
                <c:pt idx="1">
                  <c:v>35.21</c:v>
                </c:pt>
                <c:pt idx="2">
                  <c:v>35.94</c:v>
                </c:pt>
                <c:pt idx="3">
                  <c:v>36.61</c:v>
                </c:pt>
                <c:pt idx="4">
                  <c:v>54.7</c:v>
                </c:pt>
              </c:numCache>
            </c:numRef>
          </c:val>
        </c:ser>
        <c:dLbls>
          <c:showLegendKey val="0"/>
          <c:showVal val="0"/>
          <c:showCatName val="0"/>
          <c:showSerName val="0"/>
          <c:showPercent val="0"/>
          <c:showBubbleSize val="0"/>
        </c:dLbls>
        <c:gapWidth val="150"/>
        <c:axId val="73388416"/>
        <c:axId val="733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73388416"/>
        <c:axId val="73390336"/>
      </c:lineChart>
      <c:dateAx>
        <c:axId val="73388416"/>
        <c:scaling>
          <c:orientation val="minMax"/>
        </c:scaling>
        <c:delete val="1"/>
        <c:axPos val="b"/>
        <c:numFmt formatCode="ge" sourceLinked="1"/>
        <c:majorTickMark val="none"/>
        <c:minorTickMark val="none"/>
        <c:tickLblPos val="none"/>
        <c:crossAx val="73390336"/>
        <c:crosses val="autoZero"/>
        <c:auto val="1"/>
        <c:lblOffset val="100"/>
        <c:baseTimeUnit val="years"/>
      </c:dateAx>
      <c:valAx>
        <c:axId val="733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21.35</c:v>
                </c:pt>
                <c:pt idx="1">
                  <c:v>23.12</c:v>
                </c:pt>
                <c:pt idx="2">
                  <c:v>24.89</c:v>
                </c:pt>
                <c:pt idx="3">
                  <c:v>27.21</c:v>
                </c:pt>
                <c:pt idx="4">
                  <c:v>40.869999999999997</c:v>
                </c:pt>
              </c:numCache>
            </c:numRef>
          </c:val>
        </c:ser>
        <c:dLbls>
          <c:showLegendKey val="0"/>
          <c:showVal val="0"/>
          <c:showCatName val="0"/>
          <c:showSerName val="0"/>
          <c:showPercent val="0"/>
          <c:showBubbleSize val="0"/>
        </c:dLbls>
        <c:gapWidth val="150"/>
        <c:axId val="50814976"/>
        <c:axId val="508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50814976"/>
        <c:axId val="50816896"/>
      </c:lineChart>
      <c:dateAx>
        <c:axId val="50814976"/>
        <c:scaling>
          <c:orientation val="minMax"/>
        </c:scaling>
        <c:delete val="1"/>
        <c:axPos val="b"/>
        <c:numFmt formatCode="ge" sourceLinked="1"/>
        <c:majorTickMark val="none"/>
        <c:minorTickMark val="none"/>
        <c:tickLblPos val="none"/>
        <c:crossAx val="50816896"/>
        <c:crosses val="autoZero"/>
        <c:auto val="1"/>
        <c:lblOffset val="100"/>
        <c:baseTimeUnit val="years"/>
      </c:dateAx>
      <c:valAx>
        <c:axId val="508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830720"/>
        <c:axId val="8415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0830720"/>
        <c:axId val="84157952"/>
      </c:lineChart>
      <c:dateAx>
        <c:axId val="50830720"/>
        <c:scaling>
          <c:orientation val="minMax"/>
        </c:scaling>
        <c:delete val="1"/>
        <c:axPos val="b"/>
        <c:numFmt formatCode="ge" sourceLinked="1"/>
        <c:majorTickMark val="none"/>
        <c:minorTickMark val="none"/>
        <c:tickLblPos val="none"/>
        <c:crossAx val="84157952"/>
        <c:crosses val="autoZero"/>
        <c:auto val="1"/>
        <c:lblOffset val="100"/>
        <c:baseTimeUnit val="years"/>
      </c:dateAx>
      <c:valAx>
        <c:axId val="841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182528"/>
        <c:axId val="841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84182528"/>
        <c:axId val="84184448"/>
      </c:lineChart>
      <c:dateAx>
        <c:axId val="84182528"/>
        <c:scaling>
          <c:orientation val="minMax"/>
        </c:scaling>
        <c:delete val="1"/>
        <c:axPos val="b"/>
        <c:numFmt formatCode="ge" sourceLinked="1"/>
        <c:majorTickMark val="none"/>
        <c:minorTickMark val="none"/>
        <c:tickLblPos val="none"/>
        <c:crossAx val="84184448"/>
        <c:crosses val="autoZero"/>
        <c:auto val="1"/>
        <c:lblOffset val="100"/>
        <c:baseTimeUnit val="years"/>
      </c:dateAx>
      <c:valAx>
        <c:axId val="841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333120"/>
        <c:axId val="853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85333120"/>
        <c:axId val="85335040"/>
      </c:lineChart>
      <c:dateAx>
        <c:axId val="85333120"/>
        <c:scaling>
          <c:orientation val="minMax"/>
        </c:scaling>
        <c:delete val="1"/>
        <c:axPos val="b"/>
        <c:numFmt formatCode="ge" sourceLinked="1"/>
        <c:majorTickMark val="none"/>
        <c:minorTickMark val="none"/>
        <c:tickLblPos val="none"/>
        <c:crossAx val="85335040"/>
        <c:crosses val="autoZero"/>
        <c:auto val="1"/>
        <c:lblOffset val="100"/>
        <c:baseTimeUnit val="years"/>
      </c:dateAx>
      <c:valAx>
        <c:axId val="853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7198.09</c:v>
                </c:pt>
                <c:pt idx="1">
                  <c:v>6976.54</c:v>
                </c:pt>
                <c:pt idx="2">
                  <c:v>6643.98</c:v>
                </c:pt>
                <c:pt idx="3">
                  <c:v>6367.15</c:v>
                </c:pt>
                <c:pt idx="4">
                  <c:v>6163.91</c:v>
                </c:pt>
              </c:numCache>
            </c:numRef>
          </c:val>
        </c:ser>
        <c:dLbls>
          <c:showLegendKey val="0"/>
          <c:showVal val="0"/>
          <c:showCatName val="0"/>
          <c:showSerName val="0"/>
          <c:showPercent val="0"/>
          <c:showBubbleSize val="0"/>
        </c:dLbls>
        <c:gapWidth val="150"/>
        <c:axId val="85351424"/>
        <c:axId val="853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85351424"/>
        <c:axId val="85374080"/>
      </c:lineChart>
      <c:dateAx>
        <c:axId val="85351424"/>
        <c:scaling>
          <c:orientation val="minMax"/>
        </c:scaling>
        <c:delete val="1"/>
        <c:axPos val="b"/>
        <c:numFmt formatCode="ge" sourceLinked="1"/>
        <c:majorTickMark val="none"/>
        <c:minorTickMark val="none"/>
        <c:tickLblPos val="none"/>
        <c:crossAx val="85374080"/>
        <c:crosses val="autoZero"/>
        <c:auto val="1"/>
        <c:lblOffset val="100"/>
        <c:baseTimeUnit val="years"/>
      </c:dateAx>
      <c:valAx>
        <c:axId val="853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18.649999999999999</c:v>
                </c:pt>
                <c:pt idx="1">
                  <c:v>18.649999999999999</c:v>
                </c:pt>
                <c:pt idx="2">
                  <c:v>18.97</c:v>
                </c:pt>
                <c:pt idx="3">
                  <c:v>239.23</c:v>
                </c:pt>
                <c:pt idx="4">
                  <c:v>224.56</c:v>
                </c:pt>
              </c:numCache>
            </c:numRef>
          </c:val>
        </c:ser>
        <c:dLbls>
          <c:showLegendKey val="0"/>
          <c:showVal val="0"/>
          <c:showCatName val="0"/>
          <c:showSerName val="0"/>
          <c:showPercent val="0"/>
          <c:showBubbleSize val="0"/>
        </c:dLbls>
        <c:gapWidth val="150"/>
        <c:axId val="85403904"/>
        <c:axId val="8540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85403904"/>
        <c:axId val="85406080"/>
      </c:lineChart>
      <c:dateAx>
        <c:axId val="85403904"/>
        <c:scaling>
          <c:orientation val="minMax"/>
        </c:scaling>
        <c:delete val="1"/>
        <c:axPos val="b"/>
        <c:numFmt formatCode="ge" sourceLinked="1"/>
        <c:majorTickMark val="none"/>
        <c:minorTickMark val="none"/>
        <c:tickLblPos val="none"/>
        <c:crossAx val="85406080"/>
        <c:crosses val="autoZero"/>
        <c:auto val="1"/>
        <c:lblOffset val="100"/>
        <c:baseTimeUnit val="years"/>
      </c:dateAx>
      <c:valAx>
        <c:axId val="854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411.1</c:v>
                </c:pt>
                <c:pt idx="1">
                  <c:v>409.3</c:v>
                </c:pt>
                <c:pt idx="2">
                  <c:v>401.65</c:v>
                </c:pt>
                <c:pt idx="3">
                  <c:v>31.7</c:v>
                </c:pt>
                <c:pt idx="4">
                  <c:v>33.49</c:v>
                </c:pt>
              </c:numCache>
            </c:numRef>
          </c:val>
        </c:ser>
        <c:dLbls>
          <c:showLegendKey val="0"/>
          <c:showVal val="0"/>
          <c:showCatName val="0"/>
          <c:showSerName val="0"/>
          <c:showPercent val="0"/>
          <c:showBubbleSize val="0"/>
        </c:dLbls>
        <c:gapWidth val="150"/>
        <c:axId val="85435904"/>
        <c:axId val="854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85435904"/>
        <c:axId val="85437824"/>
      </c:lineChart>
      <c:dateAx>
        <c:axId val="85435904"/>
        <c:scaling>
          <c:orientation val="minMax"/>
        </c:scaling>
        <c:delete val="1"/>
        <c:axPos val="b"/>
        <c:numFmt formatCode="ge" sourceLinked="1"/>
        <c:majorTickMark val="none"/>
        <c:minorTickMark val="none"/>
        <c:tickLblPos val="none"/>
        <c:crossAx val="85437824"/>
        <c:crosses val="autoZero"/>
        <c:auto val="1"/>
        <c:lblOffset val="100"/>
        <c:baseTimeUnit val="years"/>
      </c:dateAx>
      <c:valAx>
        <c:axId val="8543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1550831</v>
      </c>
      <c r="AM8" s="47"/>
      <c r="AN8" s="47"/>
      <c r="AO8" s="47"/>
      <c r="AP8" s="47"/>
      <c r="AQ8" s="47"/>
      <c r="AR8" s="47"/>
      <c r="AS8" s="47"/>
      <c r="AT8" s="43">
        <f>データ!S6</f>
        <v>557.02</v>
      </c>
      <c r="AU8" s="43"/>
      <c r="AV8" s="43"/>
      <c r="AW8" s="43"/>
      <c r="AX8" s="43"/>
      <c r="AY8" s="43"/>
      <c r="AZ8" s="43"/>
      <c r="BA8" s="43"/>
      <c r="BB8" s="43">
        <f>データ!T6</f>
        <v>2784.16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38.01</v>
      </c>
      <c r="J10" s="43"/>
      <c r="K10" s="43"/>
      <c r="L10" s="43"/>
      <c r="M10" s="43"/>
      <c r="N10" s="43"/>
      <c r="O10" s="43"/>
      <c r="P10" s="43">
        <f>データ!O6</f>
        <v>1.02</v>
      </c>
      <c r="Q10" s="43"/>
      <c r="R10" s="43"/>
      <c r="S10" s="43"/>
      <c r="T10" s="43"/>
      <c r="U10" s="43"/>
      <c r="V10" s="43"/>
      <c r="W10" s="43">
        <f>データ!P6</f>
        <v>100</v>
      </c>
      <c r="X10" s="43"/>
      <c r="Y10" s="43"/>
      <c r="Z10" s="43"/>
      <c r="AA10" s="43"/>
      <c r="AB10" s="43"/>
      <c r="AC10" s="43"/>
      <c r="AD10" s="47">
        <f>データ!Q6</f>
        <v>1566</v>
      </c>
      <c r="AE10" s="47"/>
      <c r="AF10" s="47"/>
      <c r="AG10" s="47"/>
      <c r="AH10" s="47"/>
      <c r="AI10" s="47"/>
      <c r="AJ10" s="47"/>
      <c r="AK10" s="2"/>
      <c r="AL10" s="47">
        <f>データ!U6</f>
        <v>15735</v>
      </c>
      <c r="AM10" s="47"/>
      <c r="AN10" s="47"/>
      <c r="AO10" s="47"/>
      <c r="AP10" s="47"/>
      <c r="AQ10" s="47"/>
      <c r="AR10" s="47"/>
      <c r="AS10" s="47"/>
      <c r="AT10" s="43">
        <f>データ!V6</f>
        <v>1.39</v>
      </c>
      <c r="AU10" s="43"/>
      <c r="AV10" s="43"/>
      <c r="AW10" s="43"/>
      <c r="AX10" s="43"/>
      <c r="AY10" s="43"/>
      <c r="AZ10" s="43"/>
      <c r="BA10" s="43"/>
      <c r="BB10" s="43">
        <f>データ!W6</f>
        <v>11320.14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281000</v>
      </c>
      <c r="D6" s="31">
        <f t="shared" si="3"/>
        <v>46</v>
      </c>
      <c r="E6" s="31">
        <f t="shared" si="3"/>
        <v>17</v>
      </c>
      <c r="F6" s="31">
        <f t="shared" si="3"/>
        <v>4</v>
      </c>
      <c r="G6" s="31">
        <f t="shared" si="3"/>
        <v>0</v>
      </c>
      <c r="H6" s="31" t="str">
        <f t="shared" si="3"/>
        <v>兵庫県　神戸市</v>
      </c>
      <c r="I6" s="31" t="str">
        <f t="shared" si="3"/>
        <v>法適用</v>
      </c>
      <c r="J6" s="31" t="str">
        <f t="shared" si="3"/>
        <v>下水道事業</v>
      </c>
      <c r="K6" s="31" t="str">
        <f t="shared" si="3"/>
        <v>特定環境保全公共下水道</v>
      </c>
      <c r="L6" s="31" t="str">
        <f t="shared" si="3"/>
        <v>D2</v>
      </c>
      <c r="M6" s="32" t="str">
        <f t="shared" si="3"/>
        <v>-</v>
      </c>
      <c r="N6" s="32">
        <f t="shared" si="3"/>
        <v>38.01</v>
      </c>
      <c r="O6" s="32">
        <f t="shared" si="3"/>
        <v>1.02</v>
      </c>
      <c r="P6" s="32">
        <f t="shared" si="3"/>
        <v>100</v>
      </c>
      <c r="Q6" s="32">
        <f t="shared" si="3"/>
        <v>1566</v>
      </c>
      <c r="R6" s="32">
        <f t="shared" si="3"/>
        <v>1550831</v>
      </c>
      <c r="S6" s="32">
        <f t="shared" si="3"/>
        <v>557.02</v>
      </c>
      <c r="T6" s="32">
        <f t="shared" si="3"/>
        <v>2784.16</v>
      </c>
      <c r="U6" s="32">
        <f t="shared" si="3"/>
        <v>15735</v>
      </c>
      <c r="V6" s="32">
        <f t="shared" si="3"/>
        <v>1.39</v>
      </c>
      <c r="W6" s="32">
        <f t="shared" si="3"/>
        <v>11320.14</v>
      </c>
      <c r="X6" s="33">
        <f>IF(X7="",NA(),X7)</f>
        <v>18.87</v>
      </c>
      <c r="Y6" s="33">
        <f t="shared" ref="Y6:AG6" si="4">IF(Y7="",NA(),Y7)</f>
        <v>35.21</v>
      </c>
      <c r="Z6" s="33">
        <f t="shared" si="4"/>
        <v>35.94</v>
      </c>
      <c r="AA6" s="33">
        <f t="shared" si="4"/>
        <v>36.61</v>
      </c>
      <c r="AB6" s="33">
        <f t="shared" si="4"/>
        <v>54.7</v>
      </c>
      <c r="AC6" s="33">
        <f t="shared" si="4"/>
        <v>90.33</v>
      </c>
      <c r="AD6" s="33">
        <f t="shared" si="4"/>
        <v>91.52</v>
      </c>
      <c r="AE6" s="33">
        <f t="shared" si="4"/>
        <v>94.73</v>
      </c>
      <c r="AF6" s="33">
        <f t="shared" si="4"/>
        <v>96.59</v>
      </c>
      <c r="AG6" s="33">
        <f t="shared" si="4"/>
        <v>101.24</v>
      </c>
      <c r="AH6" s="32" t="str">
        <f>IF(AH7="","",IF(AH7="-","【-】","【"&amp;SUBSTITUTE(TEXT(AH7,"#,##0.00"),"-","△")&amp;"】"))</f>
        <v>【99.53】</v>
      </c>
      <c r="AI6" s="32">
        <f>IF(AI7="",NA(),AI7)</f>
        <v>0</v>
      </c>
      <c r="AJ6" s="32">
        <f t="shared" ref="AJ6:AR6" si="5">IF(AJ7="",NA(),AJ7)</f>
        <v>0</v>
      </c>
      <c r="AK6" s="32">
        <f t="shared" si="5"/>
        <v>0</v>
      </c>
      <c r="AL6" s="32">
        <f t="shared" si="5"/>
        <v>0</v>
      </c>
      <c r="AM6" s="32">
        <f t="shared" si="5"/>
        <v>0</v>
      </c>
      <c r="AN6" s="33">
        <f t="shared" si="5"/>
        <v>245.23</v>
      </c>
      <c r="AO6" s="33">
        <f t="shared" si="5"/>
        <v>243.86</v>
      </c>
      <c r="AP6" s="33">
        <f t="shared" si="5"/>
        <v>236.15</v>
      </c>
      <c r="AQ6" s="33">
        <f t="shared" si="5"/>
        <v>232.81</v>
      </c>
      <c r="AR6" s="33">
        <f t="shared" si="5"/>
        <v>184.13</v>
      </c>
      <c r="AS6" s="32" t="str">
        <f>IF(AS7="","",IF(AS7="-","【-】","【"&amp;SUBSTITUTE(TEXT(AS7,"#,##0.00"),"-","△")&amp;"】"))</f>
        <v>【154.95】</v>
      </c>
      <c r="AT6" s="33" t="str">
        <f>IF(AT7="",NA(),AT7)</f>
        <v>-</v>
      </c>
      <c r="AU6" s="33" t="str">
        <f t="shared" ref="AU6:BC6" si="6">IF(AU7="",NA(),AU7)</f>
        <v>-</v>
      </c>
      <c r="AV6" s="33" t="str">
        <f t="shared" si="6"/>
        <v>-</v>
      </c>
      <c r="AW6" s="33" t="str">
        <f t="shared" si="6"/>
        <v>-</v>
      </c>
      <c r="AX6" s="33" t="str">
        <f t="shared" si="6"/>
        <v>-</v>
      </c>
      <c r="AY6" s="33">
        <f t="shared" si="6"/>
        <v>477.59</v>
      </c>
      <c r="AZ6" s="33">
        <f t="shared" si="6"/>
        <v>341.28</v>
      </c>
      <c r="BA6" s="33">
        <f t="shared" si="6"/>
        <v>243.58</v>
      </c>
      <c r="BB6" s="33">
        <f t="shared" si="6"/>
        <v>290.19</v>
      </c>
      <c r="BC6" s="33">
        <f t="shared" si="6"/>
        <v>63.22</v>
      </c>
      <c r="BD6" s="32" t="str">
        <f>IF(BD7="","",IF(BD7="-","【-】","【"&amp;SUBSTITUTE(TEXT(BD7,"#,##0.00"),"-","△")&amp;"】"))</f>
        <v>【59.45】</v>
      </c>
      <c r="BE6" s="33">
        <f>IF(BE7="",NA(),BE7)</f>
        <v>7198.09</v>
      </c>
      <c r="BF6" s="33">
        <f t="shared" ref="BF6:BN6" si="7">IF(BF7="",NA(),BF7)</f>
        <v>6976.54</v>
      </c>
      <c r="BG6" s="33">
        <f t="shared" si="7"/>
        <v>6643.98</v>
      </c>
      <c r="BH6" s="33">
        <f t="shared" si="7"/>
        <v>6367.15</v>
      </c>
      <c r="BI6" s="33">
        <f t="shared" si="7"/>
        <v>6163.91</v>
      </c>
      <c r="BJ6" s="33">
        <f t="shared" si="7"/>
        <v>1812.65</v>
      </c>
      <c r="BK6" s="33">
        <f t="shared" si="7"/>
        <v>1764.87</v>
      </c>
      <c r="BL6" s="33">
        <f t="shared" si="7"/>
        <v>1622.51</v>
      </c>
      <c r="BM6" s="33">
        <f t="shared" si="7"/>
        <v>1569.13</v>
      </c>
      <c r="BN6" s="33">
        <f t="shared" si="7"/>
        <v>1436</v>
      </c>
      <c r="BO6" s="32" t="str">
        <f>IF(BO7="","",IF(BO7="-","【-】","【"&amp;SUBSTITUTE(TEXT(BO7,"#,##0.00"),"-","△")&amp;"】"))</f>
        <v>【1,479.31】</v>
      </c>
      <c r="BP6" s="33">
        <f>IF(BP7="",NA(),BP7)</f>
        <v>18.649999999999999</v>
      </c>
      <c r="BQ6" s="33">
        <f t="shared" ref="BQ6:BY6" si="8">IF(BQ7="",NA(),BQ7)</f>
        <v>18.649999999999999</v>
      </c>
      <c r="BR6" s="33">
        <f t="shared" si="8"/>
        <v>18.97</v>
      </c>
      <c r="BS6" s="33">
        <f t="shared" si="8"/>
        <v>239.23</v>
      </c>
      <c r="BT6" s="33">
        <f t="shared" si="8"/>
        <v>224.56</v>
      </c>
      <c r="BU6" s="33">
        <f t="shared" si="8"/>
        <v>59.35</v>
      </c>
      <c r="BV6" s="33">
        <f t="shared" si="8"/>
        <v>60.75</v>
      </c>
      <c r="BW6" s="33">
        <f t="shared" si="8"/>
        <v>62.83</v>
      </c>
      <c r="BX6" s="33">
        <f t="shared" si="8"/>
        <v>64.63</v>
      </c>
      <c r="BY6" s="33">
        <f t="shared" si="8"/>
        <v>66.56</v>
      </c>
      <c r="BZ6" s="32" t="str">
        <f>IF(BZ7="","",IF(BZ7="-","【-】","【"&amp;SUBSTITUTE(TEXT(BZ7,"#,##0.00"),"-","△")&amp;"】"))</f>
        <v>【63.50】</v>
      </c>
      <c r="CA6" s="33">
        <f>IF(CA7="",NA(),CA7)</f>
        <v>411.1</v>
      </c>
      <c r="CB6" s="33">
        <f t="shared" ref="CB6:CJ6" si="9">IF(CB7="",NA(),CB7)</f>
        <v>409.3</v>
      </c>
      <c r="CC6" s="33">
        <f t="shared" si="9"/>
        <v>401.65</v>
      </c>
      <c r="CD6" s="33">
        <f t="shared" si="9"/>
        <v>31.7</v>
      </c>
      <c r="CE6" s="33">
        <f t="shared" si="9"/>
        <v>33.49</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98.57</v>
      </c>
      <c r="CX6" s="33">
        <f t="shared" ref="CX6:DF6" si="11">IF(CX7="",NA(),CX7)</f>
        <v>98.57</v>
      </c>
      <c r="CY6" s="33">
        <f t="shared" si="11"/>
        <v>98.58</v>
      </c>
      <c r="CZ6" s="33">
        <f t="shared" si="11"/>
        <v>99.87</v>
      </c>
      <c r="DA6" s="33">
        <f t="shared" si="11"/>
        <v>100</v>
      </c>
      <c r="DB6" s="33">
        <f t="shared" si="11"/>
        <v>79.88</v>
      </c>
      <c r="DC6" s="33">
        <f t="shared" si="11"/>
        <v>80.47</v>
      </c>
      <c r="DD6" s="33">
        <f t="shared" si="11"/>
        <v>81.3</v>
      </c>
      <c r="DE6" s="33">
        <f t="shared" si="11"/>
        <v>82.2</v>
      </c>
      <c r="DF6" s="33">
        <f t="shared" si="11"/>
        <v>82.35</v>
      </c>
      <c r="DG6" s="32" t="str">
        <f>IF(DG7="","",IF(DG7="-","【-】","【"&amp;SUBSTITUTE(TEXT(DG7,"#,##0.00"),"-","△")&amp;"】"))</f>
        <v>【80.39】</v>
      </c>
      <c r="DH6" s="33">
        <f>IF(DH7="",NA(),DH7)</f>
        <v>21.35</v>
      </c>
      <c r="DI6" s="33">
        <f t="shared" ref="DI6:DQ6" si="12">IF(DI7="",NA(),DI7)</f>
        <v>23.12</v>
      </c>
      <c r="DJ6" s="33">
        <f t="shared" si="12"/>
        <v>24.89</v>
      </c>
      <c r="DK6" s="33">
        <f t="shared" si="12"/>
        <v>27.21</v>
      </c>
      <c r="DL6" s="33">
        <f t="shared" si="12"/>
        <v>40.869999999999997</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281000</v>
      </c>
      <c r="D7" s="35">
        <v>46</v>
      </c>
      <c r="E7" s="35">
        <v>17</v>
      </c>
      <c r="F7" s="35">
        <v>4</v>
      </c>
      <c r="G7" s="35">
        <v>0</v>
      </c>
      <c r="H7" s="35" t="s">
        <v>96</v>
      </c>
      <c r="I7" s="35" t="s">
        <v>97</v>
      </c>
      <c r="J7" s="35" t="s">
        <v>98</v>
      </c>
      <c r="K7" s="35" t="s">
        <v>99</v>
      </c>
      <c r="L7" s="35" t="s">
        <v>100</v>
      </c>
      <c r="M7" s="36" t="s">
        <v>101</v>
      </c>
      <c r="N7" s="36">
        <v>38.01</v>
      </c>
      <c r="O7" s="36">
        <v>1.02</v>
      </c>
      <c r="P7" s="36">
        <v>100</v>
      </c>
      <c r="Q7" s="36">
        <v>1566</v>
      </c>
      <c r="R7" s="36">
        <v>1550831</v>
      </c>
      <c r="S7" s="36">
        <v>557.02</v>
      </c>
      <c r="T7" s="36">
        <v>2784.16</v>
      </c>
      <c r="U7" s="36">
        <v>15735</v>
      </c>
      <c r="V7" s="36">
        <v>1.39</v>
      </c>
      <c r="W7" s="36">
        <v>11320.14</v>
      </c>
      <c r="X7" s="36">
        <v>18.87</v>
      </c>
      <c r="Y7" s="36">
        <v>35.21</v>
      </c>
      <c r="Z7" s="36">
        <v>35.94</v>
      </c>
      <c r="AA7" s="36">
        <v>36.61</v>
      </c>
      <c r="AB7" s="36">
        <v>54.7</v>
      </c>
      <c r="AC7" s="36">
        <v>90.33</v>
      </c>
      <c r="AD7" s="36">
        <v>91.52</v>
      </c>
      <c r="AE7" s="36">
        <v>94.73</v>
      </c>
      <c r="AF7" s="36">
        <v>96.59</v>
      </c>
      <c r="AG7" s="36">
        <v>101.24</v>
      </c>
      <c r="AH7" s="36">
        <v>99.53</v>
      </c>
      <c r="AI7" s="36">
        <v>0</v>
      </c>
      <c r="AJ7" s="36">
        <v>0</v>
      </c>
      <c r="AK7" s="36">
        <v>0</v>
      </c>
      <c r="AL7" s="36">
        <v>0</v>
      </c>
      <c r="AM7" s="36">
        <v>0</v>
      </c>
      <c r="AN7" s="36">
        <v>245.23</v>
      </c>
      <c r="AO7" s="36">
        <v>243.86</v>
      </c>
      <c r="AP7" s="36">
        <v>236.15</v>
      </c>
      <c r="AQ7" s="36">
        <v>232.81</v>
      </c>
      <c r="AR7" s="36">
        <v>184.13</v>
      </c>
      <c r="AS7" s="36">
        <v>154.94999999999999</v>
      </c>
      <c r="AT7" s="36" t="s">
        <v>101</v>
      </c>
      <c r="AU7" s="36" t="s">
        <v>101</v>
      </c>
      <c r="AV7" s="36" t="s">
        <v>101</v>
      </c>
      <c r="AW7" s="36" t="s">
        <v>101</v>
      </c>
      <c r="AX7" s="36" t="s">
        <v>101</v>
      </c>
      <c r="AY7" s="36">
        <v>477.59</v>
      </c>
      <c r="AZ7" s="36">
        <v>341.28</v>
      </c>
      <c r="BA7" s="36">
        <v>243.58</v>
      </c>
      <c r="BB7" s="36">
        <v>290.19</v>
      </c>
      <c r="BC7" s="36">
        <v>63.22</v>
      </c>
      <c r="BD7" s="36">
        <v>59.45</v>
      </c>
      <c r="BE7" s="36">
        <v>7198.09</v>
      </c>
      <c r="BF7" s="36">
        <v>6976.54</v>
      </c>
      <c r="BG7" s="36">
        <v>6643.98</v>
      </c>
      <c r="BH7" s="36">
        <v>6367.15</v>
      </c>
      <c r="BI7" s="36">
        <v>6163.91</v>
      </c>
      <c r="BJ7" s="36">
        <v>1812.65</v>
      </c>
      <c r="BK7" s="36">
        <v>1764.87</v>
      </c>
      <c r="BL7" s="36">
        <v>1622.51</v>
      </c>
      <c r="BM7" s="36">
        <v>1569.13</v>
      </c>
      <c r="BN7" s="36">
        <v>1436</v>
      </c>
      <c r="BO7" s="36">
        <v>1479.31</v>
      </c>
      <c r="BP7" s="36">
        <v>18.649999999999999</v>
      </c>
      <c r="BQ7" s="36">
        <v>18.649999999999999</v>
      </c>
      <c r="BR7" s="36">
        <v>18.97</v>
      </c>
      <c r="BS7" s="36">
        <v>239.23</v>
      </c>
      <c r="BT7" s="36">
        <v>224.56</v>
      </c>
      <c r="BU7" s="36">
        <v>59.35</v>
      </c>
      <c r="BV7" s="36">
        <v>60.75</v>
      </c>
      <c r="BW7" s="36">
        <v>62.83</v>
      </c>
      <c r="BX7" s="36">
        <v>64.63</v>
      </c>
      <c r="BY7" s="36">
        <v>66.56</v>
      </c>
      <c r="BZ7" s="36">
        <v>63.5</v>
      </c>
      <c r="CA7" s="36">
        <v>411.1</v>
      </c>
      <c r="CB7" s="36">
        <v>409.3</v>
      </c>
      <c r="CC7" s="36">
        <v>401.65</v>
      </c>
      <c r="CD7" s="36">
        <v>31.7</v>
      </c>
      <c r="CE7" s="36">
        <v>33.49</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98.57</v>
      </c>
      <c r="CX7" s="36">
        <v>98.57</v>
      </c>
      <c r="CY7" s="36">
        <v>98.58</v>
      </c>
      <c r="CZ7" s="36">
        <v>99.87</v>
      </c>
      <c r="DA7" s="36">
        <v>100</v>
      </c>
      <c r="DB7" s="36">
        <v>79.88</v>
      </c>
      <c r="DC7" s="36">
        <v>80.47</v>
      </c>
      <c r="DD7" s="36">
        <v>81.3</v>
      </c>
      <c r="DE7" s="36">
        <v>82.2</v>
      </c>
      <c r="DF7" s="36">
        <v>82.35</v>
      </c>
      <c r="DG7" s="36">
        <v>80.39</v>
      </c>
      <c r="DH7" s="36">
        <v>21.35</v>
      </c>
      <c r="DI7" s="36">
        <v>23.12</v>
      </c>
      <c r="DJ7" s="36">
        <v>24.89</v>
      </c>
      <c r="DK7" s="36">
        <v>27.21</v>
      </c>
      <c r="DL7" s="36">
        <v>40.869999999999997</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2016-02-16T06:51:46Z</cp:lastPrinted>
  <dcterms:created xsi:type="dcterms:W3CDTF">2016-02-03T07:47:29Z</dcterms:created>
  <dcterms:modified xsi:type="dcterms:W3CDTF">2016-02-17T11:06:28Z</dcterms:modified>
</cp:coreProperties>
</file>