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7" i="10"/>
  <c r="AO36" i="10"/>
  <c r="AO35" i="10"/>
  <c r="AO34" i="10"/>
  <c r="AO33" i="10"/>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E32" i="10"/>
  <c r="AM32" i="10"/>
  <c r="U32" i="10"/>
  <c r="C32" i="10"/>
  <c r="CO31" i="10"/>
  <c r="CO32" i="10" s="1"/>
  <c r="CO33" i="10" s="1"/>
  <c r="CO34" i="10" s="1"/>
  <c r="CO35" i="10" s="1"/>
  <c r="CO36" i="10" s="1"/>
  <c r="CO37" i="10" s="1"/>
  <c r="CO38" i="10" s="1"/>
  <c r="CO39" i="10" s="1"/>
  <c r="CO40" i="10" s="1"/>
  <c r="BW31" i="10"/>
  <c r="BW32" i="10" s="1"/>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<sst xmlns="http://schemas.openxmlformats.org/spreadsheetml/2006/main" count="1026" uniqueCount="588">
  <si>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</si>
  <si>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</si>
  <si>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</si>
  <si>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</si>
  <si>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</si>
  <si>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</si>
  <si>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</si>
  <si>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</si>
  <si>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</si>
  <si>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</si>
  <si>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</si>
  <si>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</si>
  <si>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</si>
  <si>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</si>
  <si>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</si>
  <si>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</si>
  <si>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</si>
  <si>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</si>
  <si>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</si>
  <si>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</si>
  <si>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</si>
  <si>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</si>
  <si>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</si>
  <si>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</si>
  <si>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</si>
  <si>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</si>
  <si>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</si>
  <si>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</si>
  <si>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</si>
  <si>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</si>
  <si>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</si>
  <si>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</si>
  <si>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</si>
  <si>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</si>
  <si>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</si>
  <si>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</si>
  <si>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</si>
  <si>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</si>
  <si>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</si>
  <si>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</si>
  <si>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</si>
  <si>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</si>
  <si>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</si>
  <si>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</si>
  <si>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</si>
  <si>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</si>
  <si>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</si>
  <si>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</si>
  <si>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</si>
  <si>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</si>
  <si>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</si>
  <si>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</si>
  <si>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</si>
  <si>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</si>
  <si>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</si>
  <si>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</si>
  <si>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</si>
  <si>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</si>
  <si>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</si>
  <si>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</si>
  <si>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</si>
  <si>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</si>
  <si>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</si>
  <si>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</si>
  <si>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</si>
  <si>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</si>
  <si>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</si>
  <si>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</si>
  <si>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</si>
  <si>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</si>
  <si>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</si>
  <si>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</si>
  <si>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</si>
  <si>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兵庫県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</si>
  <si>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</si>
  <si>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</si>
  <si>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</si>
  <si>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</si>
  <si>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</si>
  <si>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</si>
  <si>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</si>
  <si>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</si>
  <si>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</si>
  <si>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</si>
  <si>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</si>
  <si>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</si>
  <si>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</si>
  <si>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</si>
  <si>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</si>
  <si>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</si>
  <si>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</si>
  <si>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</si>
  <si>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</si>
  <si>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</si>
  <si>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</si>
  <si>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</si>
  <si>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</si>
  <si>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</si>
  <si>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</si>
  <si>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</si>
  <si>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</si>
  <si>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</si>
  <si>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</si>
  <si>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</si>
  <si>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</si>
  <si>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</si>
  <si>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</si>
  <si>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</si>
  <si>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</si>
  <si>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</si>
  <si>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</si>
  <si>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</si>
  <si>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</si>
  <si>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</si>
  <si>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</si>
  <si>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</si>
  <si>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</si>
  <si>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</si>
  <si>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</si>
  <si>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</si>
  <si>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</si>
  <si>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</si>
  <si>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</si>
  <si>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</si>
  <si>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</si>
  <si>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</si>
  <si>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</si>
  <si>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</si>
  <si>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</si>
  <si>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</si>
  <si>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</si>
  <si>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</si>
  <si>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</si>
  <si>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</si>
  <si>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</si>
  <si>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</si>
  <si>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-0.4</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</si>
  <si>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</si>
  <si>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</si>
  <si>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</si>
  <si>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</si>
  <si>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</si>
  <si>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</si>
  <si>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</si>
  <si>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</si>
  <si>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</si>
  <si>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</si>
  <si>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</si>
  <si>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</si>
  <si>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</si>
  <si>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</si>
  <si>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</si>
  <si>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</si>
  <si>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</si>
  <si>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</si>
  <si>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</si>
  <si>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</si>
  <si>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</si>
  <si>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</si>
  <si>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</si>
  <si>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</si>
  <si>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</si>
  <si>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</si>
  <si>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</si>
  <si>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</si>
  <si>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</si>
  <si>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</si>
  <si>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</si>
  <si>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</si>
  <si>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</si>
  <si>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</si>
  <si>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</si>
  <si>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</si>
  <si>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</si>
  <si>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</si>
  <si>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</si>
  <si>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</si>
  <si>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兵庫県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</si>
  <si>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</si>
  <si>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</si>
  <si>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</si>
  <si>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</si>
  <si>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</si>
  <si>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</si>
  <si>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</si>
  <si>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</si>
  <si>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</si>
  <si>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</si>
  <si>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</si>
  <si>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</si>
  <si>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</si>
  <si>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</si>
  <si>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</si>
  <si>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</si>
  <si>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</si>
  <si>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</si>
  <si>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</si>
  <si>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</si>
  <si>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</si>
  <si>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</si>
  <si>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</si>
  <si>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　　　個人均等割</t>
    <phoneticPr fontId="5"/>
  </si>
  <si>
    <t>民生費</t>
  </si>
  <si>
    <t>　特別とん譲与税</t>
    <rPh sb="1" eb="3">
      <t>トクベツ</t>
    </rPh>
    <rPh sb="5" eb="7">
      <t>ジョウヨ</t>
    </rPh>
    <rPh sb="7" eb="8">
      <t>ゼイ</t>
    </rPh>
    <phoneticPr fontId="12"/>
  </si>
  <si>
    <t>-</t>
    <phoneticPr fontId="5"/>
  </si>
  <si>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</si>
  <si>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</si>
  <si>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</si>
  <si>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</si>
  <si>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</si>
  <si>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</si>
  <si>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</si>
  <si>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</si>
  <si>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</si>
  <si>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</si>
  <si>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</si>
  <si>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</si>
  <si>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</si>
  <si>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</si>
  <si>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</si>
  <si>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</si>
  <si>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</si>
  <si>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</si>
  <si>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</si>
  <si>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</si>
  <si>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</si>
  <si>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</si>
  <si>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</si>
  <si>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</si>
  <si>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</si>
  <si>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</si>
  <si>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</si>
  <si>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</si>
  <si>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</si>
  <si>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</si>
  <si>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</si>
  <si>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</si>
  <si>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</si>
  <si>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</si>
  <si>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</si>
  <si>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</si>
  <si>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</si>
  <si>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</si>
  <si>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</si>
  <si>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</si>
  <si>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</si>
  <si>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</si>
  <si>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</si>
  <si>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</si>
  <si>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</si>
  <si>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</si>
  <si>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</si>
  <si>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</si>
  <si>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</si>
  <si>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</si>
  <si>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</si>
  <si>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</si>
  <si>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</si>
  <si>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</si>
  <si>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</si>
  <si>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</si>
  <si>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</si>
  <si>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</si>
  <si>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</si>
  <si>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</si>
  <si>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</si>
  <si>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</si>
  <si>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</si>
  <si>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</si>
  <si>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</si>
  <si>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</si>
  <si>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</si>
  <si>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</si>
  <si>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</si>
  <si>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</si>
  <si>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</si>
  <si>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</si>
  <si>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</si>
  <si>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</si>
  <si>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</si>
  <si>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</si>
  <si>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</si>
  <si>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</si>
  <si>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</si>
  <si>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</si>
  <si>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</si>
  <si>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</si>
  <si>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</si>
  <si>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</si>
  <si>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</si>
  <si>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</si>
  <si>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</si>
  <si>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</si>
  <si>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</si>
  <si>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</si>
  <si>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</si>
  <si>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</si>
  <si>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</si>
  <si>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</si>
  <si>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</si>
  <si>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</si>
  <si>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</si>
  <si>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</si>
  <si>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</si>
  <si>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</si>
  <si>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</si>
  <si>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</si>
  <si>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</si>
  <si>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</si>
  <si>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</si>
  <si>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</si>
  <si>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</si>
  <si>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</si>
  <si>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</si>
  <si>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</si>
  <si>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</si>
  <si>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</si>
  <si>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</si>
  <si>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</si>
  <si>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</si>
  <si>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</si>
  <si>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</si>
  <si>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</si>
  <si>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兵庫県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</si>
  <si>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</si>
  <si>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</si>
  <si>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</si>
  <si>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</si>
  <si>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</si>
  <si>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</si>
  <si>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</si>
  <si>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</si>
  <si>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</si>
  <si>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</si>
  <si>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</si>
  <si>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</si>
  <si>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</si>
  <si>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</si>
  <si>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</si>
  <si>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</si>
  <si>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</si>
  <si>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</si>
  <si>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</si>
  <si>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</si>
  <si>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県有環境林等特別会計</t>
    <phoneticPr fontId="5"/>
  </si>
  <si>
    <t>公共事業用地先行取得事業特別会計</t>
    <phoneticPr fontId="5"/>
  </si>
  <si>
    <t>県営住宅事業特別会計</t>
    <phoneticPr fontId="5"/>
  </si>
  <si>
    <t>勤労者総合福祉施設整備事業特別会計</t>
    <phoneticPr fontId="5"/>
  </si>
  <si>
    <t>庁用自動車管理特別会計</t>
    <phoneticPr fontId="5"/>
  </si>
  <si>
    <t>公債費特別会計</t>
    <phoneticPr fontId="5"/>
  </si>
  <si>
    <t>自治振興助成事業特別会計</t>
    <phoneticPr fontId="5"/>
  </si>
  <si>
    <t>母子寡婦福祉資金特別会計</t>
    <phoneticPr fontId="5"/>
  </si>
  <si>
    <t>小規模企業者等振興資金特別会計</t>
    <phoneticPr fontId="5"/>
  </si>
  <si>
    <t>農林水産資金特別会計</t>
    <phoneticPr fontId="5"/>
  </si>
  <si>
    <t>基金管理特別会計</t>
    <phoneticPr fontId="5"/>
  </si>
  <si>
    <t>地方消費税清算特別会計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</si>
  <si>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</si>
  <si>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</si>
  <si>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</si>
  <si>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</si>
  <si>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</si>
  <si>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</si>
  <si>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</si>
  <si>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</si>
  <si>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</si>
  <si>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</si>
  <si>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</si>
  <si>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</si>
  <si>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</si>
  <si>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水道用水供給事業会計</t>
    <phoneticPr fontId="5"/>
  </si>
  <si>
    <t>法適用企業</t>
    <phoneticPr fontId="5"/>
  </si>
  <si>
    <t>工業用水道事業会計</t>
    <phoneticPr fontId="5"/>
  </si>
  <si>
    <t>法適用企業</t>
    <phoneticPr fontId="5"/>
  </si>
  <si>
    <t>水源開発事業会計</t>
    <phoneticPr fontId="5"/>
  </si>
  <si>
    <t>企業資産運用事業会計</t>
    <phoneticPr fontId="5"/>
  </si>
  <si>
    <t>法適用企業</t>
    <phoneticPr fontId="5"/>
  </si>
  <si>
    <t>病院事業会計</t>
    <phoneticPr fontId="5"/>
  </si>
  <si>
    <t>地域整備事業会計</t>
    <phoneticPr fontId="5"/>
  </si>
  <si>
    <t>地域創生整備事業会計</t>
    <phoneticPr fontId="5"/>
  </si>
  <si>
    <t>-</t>
    <phoneticPr fontId="5"/>
  </si>
  <si>
    <t>港湾整備事業特別会計</t>
    <phoneticPr fontId="5"/>
  </si>
  <si>
    <t>法非適用企業</t>
    <phoneticPr fontId="5"/>
  </si>
  <si>
    <t>流域下水道事業特別会計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</si>
  <si>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</si>
  <si>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</si>
  <si>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</si>
  <si>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</si>
  <si>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</si>
  <si>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</si>
  <si>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</si>
  <si>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</si>
  <si>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</si>
  <si>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</si>
  <si>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</si>
  <si>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</si>
  <si>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</si>
  <si>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</si>
  <si>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</si>
  <si>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</si>
  <si>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</si>
  <si>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</si>
  <si>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</si>
  <si>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</si>
  <si>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</si>
  <si>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</si>
  <si>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</si>
  <si>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</si>
  <si>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</si>
  <si>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</si>
  <si>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</si>
  <si>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</si>
  <si>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</si>
  <si>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</si>
  <si>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</si>
  <si>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</si>
  <si>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</si>
  <si>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</si>
  <si>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</si>
  <si>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</si>
  <si>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</si>
  <si>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</si>
  <si>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</si>
  <si>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</si>
  <si>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</si>
  <si>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</si>
  <si>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</si>
  <si>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</si>
  <si>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</si>
  <si>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</si>
  <si>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</si>
  <si>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</si>
  <si>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</si>
  <si>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</si>
  <si>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</si>
  <si>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</si>
  <si>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</si>
  <si>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</si>
  <si>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</si>
  <si>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</si>
  <si>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流域下水道事業特別会計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</si>
  <si>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</si>
  <si>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4"/>
  </si>
  <si>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</si>
  <si>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</si>
  <si>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</si>
  <si>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</si>
  <si>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</si>
  <si>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</si>
  <si>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</si>
  <si>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</si>
  <si>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</si>
  <si>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</si>
  <si>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</si>
  <si>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</si>
  <si>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</si>
  <si>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</si>
  <si>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</si>
  <si>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</si>
  <si>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</si>
  <si>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</si>
  <si>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</si>
  <si>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</si>
  <si>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</si>
  <si>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</si>
  <si>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</si>
  <si>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</si>
  <si>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</si>
  <si>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</si>
  <si>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</si>
  <si>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</si>
  <si>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</si>
  <si>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</si>
  <si>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</si>
  <si>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</si>
  <si>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</si>
  <si>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</si>
  <si>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</si>
  <si>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</si>
  <si>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</si>
  <si>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</si>
  <si>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</si>
  <si>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</si>
  <si>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</si>
  <si>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</si>
  <si>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</si>
  <si>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</si>
  <si>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</si>
  <si>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</si>
  <si>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</si>
  <si>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</si>
  <si>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</si>
  <si>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</si>
  <si>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</si>
  <si>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</si>
  <si>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</si>
  <si>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</si>
  <si>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</si>
  <si>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</si>
  <si>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</si>
  <si>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</si>
  <si>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</si>
  <si>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</si>
  <si>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</si>
  <si>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</si>
  <si>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</si>
  <si>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</si>
  <si>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</si>
  <si>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</si>
  <si>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</si>
  <si>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</si>
  <si>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</si>
  <si>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</si>
  <si>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</si>
  <si>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</si>
  <si>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</si>
  <si>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</si>
  <si>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</si>
  <si>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</si>
  <si>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</si>
  <si>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</si>
  <si>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</si>
  <si>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</si>
  <si>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</si>
  <si>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</si>
  <si>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</si>
  <si>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</si>
  <si>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</si>
  <si>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水道用水供給事業会計</t>
  </si>
  <si>
    <t>工業用水道事業会計</t>
  </si>
  <si>
    <t>企業資産運用事業会計</t>
  </si>
  <si>
    <t>病院事業会計</t>
  </si>
  <si>
    <t>一般会計</t>
  </si>
  <si>
    <t>港湾整備事業特別会計</t>
  </si>
  <si>
    <t>流域下水道事業特別会計</t>
  </si>
  <si>
    <t>県営住宅事業特別会計</t>
  </si>
  <si>
    <t>その他会計（赤字）</t>
  </si>
  <si>
    <t>その他会計（黒字）</t>
  </si>
  <si>
    <t>兵庫県競馬組合</t>
    <rPh sb="0" eb="3">
      <t>ヒョウゴケン</t>
    </rPh>
    <rPh sb="3" eb="5">
      <t>ケイバ</t>
    </rPh>
    <rPh sb="5" eb="7">
      <t>クミアイ</t>
    </rPh>
    <phoneticPr fontId="2"/>
  </si>
  <si>
    <t>関西広域連合</t>
    <rPh sb="0" eb="2">
      <t>カンサイ</t>
    </rPh>
    <rPh sb="2" eb="4">
      <t>コウイキ</t>
    </rPh>
    <rPh sb="4" eb="6">
      <t>レンゴウ</t>
    </rPh>
    <phoneticPr fontId="2"/>
  </si>
  <si>
    <t>◯</t>
  </si>
  <si>
    <t>兵庫県青果物価格安定資金協会</t>
  </si>
  <si>
    <t>兵庫みどり公社（林業公社）</t>
  </si>
  <si>
    <t>兵庫県園芸・公園協会</t>
  </si>
  <si>
    <t>兵庫県まちづくり技術センター</t>
  </si>
  <si>
    <t>兵庫県住宅建築総合センター</t>
  </si>
  <si>
    <t>兵庫県営林緑化労働基金</t>
  </si>
  <si>
    <t>ひょうご産業活性化センター</t>
  </si>
  <si>
    <t>新産業創造研究機構</t>
  </si>
  <si>
    <t>ひょうご科学技術協会</t>
  </si>
  <si>
    <t>兵庫県科学技術振興財団</t>
  </si>
  <si>
    <t>兵庫県健康財団</t>
  </si>
  <si>
    <t>兵庫県勤労福祉協会</t>
  </si>
  <si>
    <t>兵庫県雇用開発協会</t>
  </si>
  <si>
    <t>兵庫県生きがい創造協会</t>
  </si>
  <si>
    <t>兵庫県警察育英会</t>
  </si>
  <si>
    <t>兵庫県障害者スポーツ協会</t>
  </si>
  <si>
    <t>兵庫県体育協会</t>
  </si>
  <si>
    <t>兵庫県青少年本部</t>
  </si>
  <si>
    <t>野外活動協会</t>
  </si>
  <si>
    <t>兵庫県芸術文化協会</t>
  </si>
  <si>
    <t>ひょうご環境創造協会</t>
  </si>
  <si>
    <t>兵庫県国際交流協会</t>
  </si>
  <si>
    <t>兵庫県人権啓発協会</t>
  </si>
  <si>
    <t>阪神・淡路大震災復興基金</t>
  </si>
  <si>
    <t>ひょうご震災記念２１世紀研究機構</t>
  </si>
  <si>
    <t>暴力団追放兵庫県民センター</t>
  </si>
  <si>
    <t>新西宮ヨットハーバー</t>
  </si>
  <si>
    <t>夢舞台</t>
  </si>
  <si>
    <t>阪神友愛食品</t>
  </si>
  <si>
    <t>播磨三洋工業</t>
  </si>
  <si>
    <t>ひょうご埠頭</t>
  </si>
  <si>
    <t>但馬空港ターミナル</t>
  </si>
  <si>
    <t>神戸國際会館</t>
  </si>
  <si>
    <t>北摂コミュニティ開発センター</t>
  </si>
  <si>
    <t>兵庫県住宅供給公社</t>
  </si>
  <si>
    <t>兵庫県道路公社</t>
  </si>
  <si>
    <t>兵庫県土地開発公社</t>
  </si>
  <si>
    <t>兵庫県住宅再建共済基金</t>
  </si>
  <si>
    <t>ひょうご情報教育機構</t>
  </si>
  <si>
    <t>計算科学振興財団</t>
  </si>
  <si>
    <t>兵庫県畜産協会</t>
  </si>
  <si>
    <t>ひょうご粒子線メディカルサポート</t>
  </si>
  <si>
    <t>公立大学法人兵庫県立大学</t>
  </si>
  <si>
    <t>医療介護推進基金</t>
    <rPh sb="0" eb="2">
      <t>イリョウ</t>
    </rPh>
    <rPh sb="2" eb="4">
      <t>カイゴ</t>
    </rPh>
    <rPh sb="4" eb="6">
      <t>スイシン</t>
    </rPh>
    <rPh sb="6" eb="8">
      <t>キキン</t>
    </rPh>
    <phoneticPr fontId="11"/>
  </si>
  <si>
    <t>国民健康保険財政安定化基金</t>
    <rPh sb="0" eb="2">
      <t>コクミン</t>
    </rPh>
    <rPh sb="2" eb="4">
      <t>ケンコウ</t>
    </rPh>
    <rPh sb="4" eb="6">
      <t>ホケン</t>
    </rPh>
    <rPh sb="6" eb="8">
      <t>ザイセイ</t>
    </rPh>
    <rPh sb="8" eb="11">
      <t>アンテイカ</t>
    </rPh>
    <rPh sb="11" eb="13">
      <t>キキン</t>
    </rPh>
    <phoneticPr fontId="11"/>
  </si>
  <si>
    <t>介護保険財政安定化基金</t>
    <rPh sb="0" eb="2">
      <t>カイゴ</t>
    </rPh>
    <rPh sb="2" eb="4">
      <t>ホケン</t>
    </rPh>
    <rPh sb="4" eb="6">
      <t>ザイセイ</t>
    </rPh>
    <rPh sb="6" eb="9">
      <t>アンテイカ</t>
    </rPh>
    <rPh sb="9" eb="11">
      <t>キキン</t>
    </rPh>
    <phoneticPr fontId="11"/>
  </si>
  <si>
    <t>後期高齢者医療財政安定化基金</t>
    <rPh sb="0" eb="2">
      <t>コウキ</t>
    </rPh>
    <rPh sb="2" eb="5">
      <t>コウレイシャ</t>
    </rPh>
    <rPh sb="5" eb="7">
      <t>イリョウ</t>
    </rPh>
    <rPh sb="7" eb="9">
      <t>ザイセイ</t>
    </rPh>
    <rPh sb="9" eb="12">
      <t>アンテイカ</t>
    </rPh>
    <rPh sb="12" eb="14">
      <t>キキン</t>
    </rPh>
    <phoneticPr fontId="11"/>
  </si>
  <si>
    <t>災害救助基金</t>
    <rPh sb="0" eb="2">
      <t>サイガイ</t>
    </rPh>
    <rPh sb="2" eb="4">
      <t>キュウジョ</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</si>
</sst>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1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4" xfId="14" applyFont="1" applyBorder="1" applyAlignment="1" applyProtection="1">
      <alignment horizontal="center" vertical="center" shrinkToFit="1"/>
      <protection locked="0"/>
    </xf>
    <xf numFmtId="0" fontId="27" fillId="0" borderId="106" xfId="11" applyFont="1" applyBorder="1" applyAlignment="1" applyProtection="1">
      <alignment horizontal="center" vertical="center" shrinkToFit="1"/>
      <protection locked="0"/>
    </xf>
    <xf numFmtId="0" fontId="27" fillId="0" borderId="106" xfId="11" applyFont="1" applyFill="1" applyBorder="1" applyAlignment="1" applyProtection="1">
      <alignment horizontal="center" vertical="center" shrinkToFit="1"/>
      <protection locked="0"/>
    </xf>
    <xf numFmtId="0" fontId="27" fillId="0" borderId="117"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5" xfId="11" applyFont="1" applyBorder="1" applyAlignment="1" applyProtection="1">
      <alignment horizontal="center" vertical="center" shrinkToFit="1"/>
      <protection locked="0"/>
    </xf>
    <xf numFmtId="0" fontId="27" fillId="6" borderId="117"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5"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6"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6"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6"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6"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6"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6"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1" fillId="0" borderId="0" xfId="8" applyNumberFormat="1" applyFont="1" applyFill="1" applyBorder="1" applyAlignment="1" applyProtection="1">
      <alignment horizontal="left" vertical="center" wrapText="1"/>
      <protection hidden="1"/>
    </xf>
    <xf numFmtId="187"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49" fontId="15" fillId="0" borderId="0" xfId="8" applyNumberFormat="1"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12" xfId="8" applyFont="1" applyFill="1" applyBorder="1" applyAlignment="1">
      <alignment vertical="center"/>
    </xf>
    <xf numFmtId="0" fontId="19" fillId="0" borderId="46" xfId="8" applyFont="1" applyFill="1" applyBorder="1" applyAlignment="1">
      <alignment vertical="center"/>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0" fontId="15" fillId="0" borderId="11"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5"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9" xfId="8" applyFont="1" applyFill="1" applyBorder="1" applyAlignment="1">
      <alignment horizontal="center"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178" fontId="15" fillId="0" borderId="0"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5" fillId="0" borderId="0" xfId="10" applyFont="1" applyFill="1" applyBorder="1" applyAlignment="1">
      <alignment horizontal="center"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horizontal="center" vertical="center" wrapText="1"/>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2" fillId="0" borderId="0" xfId="6" applyBorder="1" applyAlignment="1">
      <alignment vertical="center"/>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4" xfId="10" applyFont="1" applyBorder="1" applyAlignment="1">
      <alignment horizontal="center" vertical="center"/>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30"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4"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85"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81" xfId="13" applyNumberFormat="1" applyFont="1" applyFill="1" applyBorder="1" applyAlignment="1" applyProtection="1">
      <alignment horizontal="right" vertical="center" shrinkToFit="1"/>
    </xf>
    <xf numFmtId="189" fontId="27" fillId="6" borderId="182" xfId="13" applyNumberFormat="1" applyFont="1" applyFill="1" applyBorder="1" applyAlignment="1" applyProtection="1">
      <alignment horizontal="right" vertical="center" shrinkToFit="1"/>
    </xf>
    <xf numFmtId="189" fontId="27" fillId="6" borderId="18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75" xfId="11" applyFont="1" applyFill="1" applyBorder="1" applyProtection="1">
      <alignment vertical="center"/>
    </xf>
    <xf numFmtId="177" fontId="27" fillId="6" borderId="172" xfId="13" applyNumberFormat="1" applyFont="1" applyFill="1" applyBorder="1" applyAlignment="1" applyProtection="1">
      <alignment horizontal="right" vertical="center" shrinkToFit="1"/>
    </xf>
    <xf numFmtId="177" fontId="27" fillId="6" borderId="173"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6" fontId="27" fillId="6" borderId="46" xfId="13" applyNumberFormat="1" applyFont="1" applyFill="1" applyBorder="1" applyAlignment="1" applyProtection="1">
      <alignment horizontal="right" vertical="center" shrinkToFit="1"/>
    </xf>
    <xf numFmtId="0" fontId="27" fillId="6" borderId="7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26" xfId="11" applyFont="1" applyFill="1" applyBorder="1" applyAlignment="1" applyProtection="1">
      <alignment horizontal="center" vertical="center"/>
    </xf>
    <xf numFmtId="0" fontId="27" fillId="6" borderId="63" xfId="11" applyFont="1" applyFill="1" applyBorder="1" applyProtection="1">
      <alignment vertical="center"/>
    </xf>
    <xf numFmtId="177" fontId="27" fillId="6" borderId="152"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8" xfId="13" applyNumberFormat="1" applyFont="1" applyFill="1" applyBorder="1" applyAlignment="1" applyProtection="1">
      <alignment horizontal="right" vertical="center" shrinkToFit="1"/>
    </xf>
    <xf numFmtId="188" fontId="27" fillId="6" borderId="129" xfId="13" applyNumberFormat="1" applyFont="1" applyFill="1" applyBorder="1" applyAlignment="1" applyProtection="1">
      <alignment horizontal="right" vertical="center" shrinkToFit="1"/>
    </xf>
    <xf numFmtId="177" fontId="27" fillId="6" borderId="163" xfId="13" applyNumberFormat="1" applyFont="1" applyFill="1" applyBorder="1" applyAlignment="1" applyProtection="1">
      <alignment horizontal="right" vertical="center" shrinkToFit="1"/>
    </xf>
    <xf numFmtId="177" fontId="27" fillId="6" borderId="164"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27" fillId="6" borderId="61" xfId="11" applyFont="1" applyFill="1" applyBorder="1" applyAlignment="1" applyProtection="1">
      <alignment horizontal="center" vertical="center"/>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88" fontId="27" fillId="6" borderId="162"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188" fontId="27" fillId="6" borderId="160"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0" fontId="27" fillId="6" borderId="41" xfId="11" applyFont="1" applyFill="1" applyBorder="1" applyProtection="1">
      <alignment vertical="center"/>
    </xf>
    <xf numFmtId="177" fontId="27" fillId="6" borderId="149"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177" fontId="27" fillId="6" borderId="159"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188" fontId="27" fillId="6" borderId="150"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31" xfId="11" applyFont="1" applyFill="1" applyBorder="1" applyAlignment="1" applyProtection="1">
      <alignment horizontal="center" vertical="center" wrapText="1"/>
    </xf>
    <xf numFmtId="0" fontId="31" fillId="6" borderId="42" xfId="11"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30"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9" xfId="11" applyFont="1" applyFill="1" applyBorder="1" applyAlignment="1" applyProtection="1">
      <alignment horizontal="center"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77" fontId="27" fillId="6" borderId="158" xfId="13" applyNumberFormat="1" applyFont="1" applyFill="1" applyBorder="1" applyAlignment="1" applyProtection="1">
      <alignment horizontal="right" vertical="center" shrinkToFit="1"/>
    </xf>
    <xf numFmtId="0" fontId="27" fillId="6" borderId="0" xfId="11" applyFont="1" applyFill="1" applyProtection="1">
      <alignment vertical="center"/>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32" xfId="11" applyFont="1" applyFill="1" applyBorder="1" applyAlignment="1" applyProtection="1">
      <alignment horizontal="center" vertical="center"/>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0" fontId="27" fillId="6" borderId="107" xfId="11" applyNumberFormat="1" applyFont="1" applyFill="1" applyBorder="1" applyAlignment="1" applyProtection="1">
      <alignment horizontal="left" vertical="center" shrinkToFit="1"/>
      <protection locked="0"/>
    </xf>
    <xf numFmtId="0" fontId="27" fillId="6" borderId="108" xfId="11" applyNumberFormat="1" applyFont="1" applyFill="1" applyBorder="1" applyAlignment="1" applyProtection="1">
      <alignment horizontal="left" vertical="center" shrinkToFit="1"/>
      <protection locked="0"/>
    </xf>
    <xf numFmtId="0" fontId="27" fillId="6" borderId="114" xfId="11" applyNumberFormat="1" applyFont="1" applyFill="1" applyBorder="1" applyAlignment="1" applyProtection="1">
      <alignment horizontal="lef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148"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6" borderId="109" xfId="11" applyFont="1" applyFill="1" applyBorder="1" applyAlignment="1" applyProtection="1">
      <alignment horizontal="lef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177" fontId="27" fillId="6" borderId="109"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0" fontId="27" fillId="8" borderId="129" xfId="11" applyNumberFormat="1" applyFont="1" applyFill="1" applyBorder="1" applyAlignment="1" applyProtection="1">
      <alignment horizontal="left" vertical="center" shrinkToFit="1"/>
      <protection locked="0"/>
    </xf>
    <xf numFmtId="0" fontId="27" fillId="8" borderId="132" xfId="11" applyNumberFormat="1" applyFont="1" applyFill="1" applyBorder="1" applyAlignment="1" applyProtection="1">
      <alignment horizontal="lef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4" xfId="11" applyNumberFormat="1" applyFont="1" applyFill="1" applyBorder="1" applyAlignment="1" applyProtection="1">
      <alignment horizontal="righ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0" fontId="27" fillId="6" borderId="120" xfId="11" applyFont="1" applyFill="1" applyBorder="1" applyAlignment="1" applyProtection="1">
      <alignment horizontal="left" vertical="center" shrinkToFit="1"/>
      <protection locked="0"/>
    </xf>
    <xf numFmtId="177" fontId="27" fillId="6" borderId="121" xfId="11" applyNumberFormat="1" applyFont="1" applyFill="1" applyBorder="1" applyAlignment="1" applyProtection="1">
      <alignment horizontal="right" vertical="center" shrinkToFit="1"/>
      <protection locked="0"/>
    </xf>
    <xf numFmtId="177" fontId="27" fillId="6" borderId="122" xfId="11" applyNumberFormat="1" applyFont="1" applyFill="1" applyBorder="1" applyAlignment="1" applyProtection="1">
      <alignment horizontal="right" vertical="center" shrinkToFit="1"/>
      <protection locked="0"/>
    </xf>
    <xf numFmtId="0" fontId="27" fillId="6" borderId="122" xfId="11" applyNumberFormat="1" applyFont="1" applyFill="1" applyBorder="1" applyAlignment="1" applyProtection="1">
      <alignment horizontal="left" vertical="center" shrinkToFit="1"/>
      <protection locked="0"/>
    </xf>
    <xf numFmtId="0" fontId="27" fillId="6" borderId="127" xfId="11" applyNumberFormat="1" applyFont="1" applyFill="1" applyBorder="1" applyAlignment="1" applyProtection="1">
      <alignment horizontal="left" vertical="center" shrinkToFit="1"/>
      <protection locked="0"/>
    </xf>
    <xf numFmtId="177" fontId="27" fillId="0" borderId="111" xfId="11" applyNumberFormat="1" applyFont="1" applyBorder="1" applyAlignment="1" applyProtection="1">
      <alignment horizontal="right" vertical="center" shrinkToFit="1"/>
      <protection locked="0"/>
    </xf>
    <xf numFmtId="0" fontId="27" fillId="0" borderId="111" xfId="11" applyNumberFormat="1" applyFont="1" applyBorder="1" applyAlignment="1" applyProtection="1">
      <alignment horizontal="left" vertical="center" shrinkToFit="1"/>
      <protection locked="0"/>
    </xf>
    <xf numFmtId="0" fontId="27" fillId="0" borderId="116" xfId="11" applyNumberFormat="1" applyFont="1" applyBorder="1" applyAlignment="1" applyProtection="1">
      <alignment horizontal="lef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0" fontId="27" fillId="0" borderId="109" xfId="11" applyFont="1" applyBorder="1" applyAlignment="1" applyProtection="1">
      <alignment horizontal="left" vertical="center" shrinkToFit="1"/>
      <protection locked="0"/>
    </xf>
    <xf numFmtId="177" fontId="27" fillId="0" borderId="110" xfId="11" applyNumberFormat="1" applyFont="1" applyBorder="1" applyAlignment="1" applyProtection="1">
      <alignment horizontal="righ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77" fontId="27" fillId="0" borderId="115" xfId="11" applyNumberFormat="1" applyFont="1" applyBorder="1" applyAlignment="1" applyProtection="1">
      <alignment horizontal="righ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3"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4" xfId="14" applyNumberFormat="1" applyFont="1" applyBorder="1" applyAlignment="1" applyProtection="1">
      <alignment horizontal="lef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27" fillId="7" borderId="60"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0" fontId="27" fillId="0" borderId="109" xfId="14" applyFont="1" applyBorder="1" applyAlignment="1" applyProtection="1">
      <alignment horizontal="left" vertical="center" shrinkToFi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177" fontId="27" fillId="6" borderId="142"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6"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6" borderId="111" xfId="12" applyNumberFormat="1" applyFont="1" applyFill="1" applyBorder="1" applyAlignment="1" applyProtection="1">
      <alignment horizontal="right" vertical="center" shrinkToFit="1"/>
      <protection locked="0"/>
    </xf>
    <xf numFmtId="188" fontId="27" fillId="8" borderId="134" xfId="11" applyNumberFormat="1" applyFont="1" applyFill="1" applyBorder="1" applyAlignment="1" applyProtection="1">
      <alignment horizontal="righ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0" fontId="30" fillId="6" borderId="111"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0" fontId="27" fillId="6" borderId="109" xfId="12" applyFont="1" applyFill="1" applyBorder="1" applyAlignment="1" applyProtection="1">
      <alignment horizontal="lef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0" fontId="27" fillId="0" borderId="111" xfId="11" applyFont="1" applyBorder="1" applyAlignment="1" applyProtection="1">
      <alignment horizontal="left" vertical="center" shrinkToFit="1"/>
      <protection locked="0"/>
    </xf>
    <xf numFmtId="0" fontId="27" fillId="0" borderId="116" xfId="11" applyFont="1" applyBorder="1" applyAlignment="1" applyProtection="1">
      <alignment horizontal="lef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0" fontId="27" fillId="0" borderId="109" xfId="13" applyFont="1" applyBorder="1" applyAlignment="1" applyProtection="1">
      <alignment horizontal="left" vertical="center" shrinkToFit="1"/>
      <protection locked="0"/>
    </xf>
    <xf numFmtId="177" fontId="27" fillId="0" borderId="142"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188" fontId="27" fillId="0" borderId="111" xfId="11"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37" xfId="11" applyNumberFormat="1" applyFont="1" applyBorder="1" applyAlignment="1" applyProtection="1">
      <alignment horizontal="right" vertical="center" shrinkToFit="1"/>
      <protection locked="0"/>
    </xf>
    <xf numFmtId="188" fontId="27" fillId="0" borderId="137" xfId="11" applyNumberFormat="1" applyFont="1" applyBorder="1" applyAlignment="1" applyProtection="1">
      <alignment horizontal="right" vertical="center" shrinkToFit="1"/>
      <protection locked="0"/>
    </xf>
    <xf numFmtId="0" fontId="27" fillId="0" borderId="137" xfId="11" applyFont="1" applyBorder="1" applyAlignment="1" applyProtection="1">
      <alignment horizontal="left" vertical="center" shrinkToFit="1"/>
      <protection locked="0"/>
    </xf>
    <xf numFmtId="0" fontId="27" fillId="0" borderId="140" xfId="11" applyFont="1" applyBorder="1" applyAlignment="1" applyProtection="1">
      <alignment horizontal="left" vertical="center" shrinkToFi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3" applyNumberFormat="1" applyFont="1" applyBorder="1" applyAlignment="1" applyProtection="1">
      <alignment horizontal="right" vertical="center" shrinkToFit="1"/>
      <protection locked="0"/>
    </xf>
    <xf numFmtId="177" fontId="27" fillId="0" borderId="141" xfId="11"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0" fontId="27" fillId="6" borderId="69" xfId="11" applyFont="1" applyFill="1" applyBorder="1" applyAlignment="1" applyProtection="1">
      <alignment horizontal="left" vertical="center"/>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177" fontId="27" fillId="8" borderId="134" xfId="14" applyNumberFormat="1" applyFont="1" applyFill="1" applyBorder="1" applyAlignment="1" applyProtection="1">
      <alignment horizontal="right" vertical="center" shrinkToFit="1"/>
      <protection locked="0"/>
    </xf>
    <xf numFmtId="0" fontId="27" fillId="8" borderId="129" xfId="14" applyNumberFormat="1" applyFont="1" applyFill="1" applyBorder="1" applyAlignment="1" applyProtection="1">
      <alignment horizontal="left" vertical="center" shrinkToFit="1"/>
      <protection locked="0"/>
    </xf>
    <xf numFmtId="0" fontId="27" fillId="8" borderId="132" xfId="14" applyNumberFormat="1" applyFont="1" applyFill="1" applyBorder="1" applyAlignment="1" applyProtection="1">
      <alignment horizontal="left" vertical="center" shrinkToFit="1"/>
      <protection locked="0"/>
    </xf>
    <xf numFmtId="177" fontId="27" fillId="0" borderId="126" xfId="14" applyNumberFormat="1" applyFont="1" applyBorder="1" applyAlignment="1" applyProtection="1">
      <alignment horizontal="right" vertical="center" shrinkToFit="1"/>
      <protection locked="0"/>
    </xf>
    <xf numFmtId="177" fontId="27" fillId="0" borderId="122" xfId="14" applyNumberFormat="1" applyFont="1" applyBorder="1" applyAlignment="1" applyProtection="1">
      <alignment horizontal="righ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127" xfId="14" applyNumberFormat="1"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0" fontId="27" fillId="0" borderId="120" xfId="13" applyFont="1" applyBorder="1" applyAlignment="1" applyProtection="1">
      <alignment horizontal="lef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5" xfId="13" applyNumberFormat="1" applyFont="1" applyBorder="1" applyAlignment="1" applyProtection="1">
      <alignment horizontal="righ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5"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3"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cellXfs>
  <cellStyles count="19">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34374</c:v>
                </c:pt>
                <c:pt idx="1">
                  <c:v>35216</c:v>
                </c:pt>
                <c:pt idx="2">
                  <c:v>36736</c:v>
                </c:pt>
                <c:pt idx="3">
                  <c:v>38259</c:v>
                </c:pt>
                <c:pt idx="4">
                  <c:v>39075</c:v>
                </c:pt>
              </c:numCache>
            </c:numRef>
          </c:val>
          <c:smooth val="0"/>
          <c:extLst xmlns:c16r2="http://schemas.microsoft.com/office/drawing/2015/06/chart">
            <c:ext xmlns:c16="http://schemas.microsoft.com/office/drawing/2014/chart" uri="{C3380CC4-5D6E-409C-BE32-E72D297353CC}">
              <c16:uniqueId val="{00000000-FCA8-40C3-991F-316B8A6D6F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41682</c:v>
                </c:pt>
                <c:pt idx="1">
                  <c:v>39268</c:v>
                </c:pt>
                <c:pt idx="2">
                  <c:v>38941</c:v>
                </c:pt>
                <c:pt idx="3">
                  <c:v>44902</c:v>
                </c:pt>
                <c:pt idx="4">
                  <c:v>41061</c:v>
                </c:pt>
              </c:numCache>
            </c:numRef>
          </c:val>
          <c:smooth val="0"/>
          <c:extLst xmlns:c16r2="http://schemas.microsoft.com/office/drawing/2015/06/chart">
            <c:ext xmlns:c16="http://schemas.microsoft.com/office/drawing/2014/chart" uri="{C3380CC4-5D6E-409C-BE32-E72D297353CC}">
              <c16:uniqueId val="{00000001-FCA8-40C3-991F-316B8A6D6FD6}"/>
            </c:ext>
          </c:extLst>
        </c:ser>
        <c:dLbls>
          <c:showLegendKey val="0"/>
          <c:showVal val="0"/>
          <c:showCatName val="0"/>
          <c:showSerName val="0"/>
          <c:showPercent val="0"/>
          <c:showBubbleSize val="0"/>
        </c:dLbls>
        <c:marker val="1"/>
        <c:smooth val="0"/>
        <c:axId val="178991104"/>
        <c:axId val="178993024"/>
      </c:lineChart>
      <c:catAx>
        <c:axId val="17899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8993024"/>
        <c:crosses val="autoZero"/>
        <c:auto val="1"/>
        <c:lblAlgn val="ctr"/>
        <c:lblOffset val="100"/>
        <c:tickLblSkip val="1"/>
        <c:tickMarkSkip val="1"/>
        <c:noMultiLvlLbl val="0"/>
      </c:catAx>
      <c:valAx>
        <c:axId val="17899302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899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7.0000000000000007E-2</c:v>
                </c:pt>
                <c:pt idx="1">
                  <c:v>0.2</c:v>
                </c:pt>
                <c:pt idx="2">
                  <c:v>0.08</c:v>
                </c:pt>
                <c:pt idx="3">
                  <c:v>0.17</c:v>
                </c:pt>
                <c:pt idx="4">
                  <c:v>0.11</c:v>
                </c:pt>
              </c:numCache>
            </c:numRef>
          </c:val>
          <c:extLst xmlns:c16r2="http://schemas.microsoft.com/office/drawing/2015/06/chart">
            <c:ext xmlns:c16="http://schemas.microsoft.com/office/drawing/2014/chart" uri="{C3380CC4-5D6E-409C-BE32-E72D297353CC}">
              <c16:uniqueId val="{00000000-33F7-4C24-A39E-05A7592600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0.08</c:v>
                </c:pt>
                <c:pt idx="1">
                  <c:v>0.12</c:v>
                </c:pt>
                <c:pt idx="2">
                  <c:v>0.15</c:v>
                </c:pt>
                <c:pt idx="3">
                  <c:v>0.19</c:v>
                </c:pt>
                <c:pt idx="4">
                  <c:v>0.23</c:v>
                </c:pt>
              </c:numCache>
            </c:numRef>
          </c:val>
          <c:extLst xmlns:c16r2="http://schemas.microsoft.com/office/drawing/2015/06/chart">
            <c:ext xmlns:c16="http://schemas.microsoft.com/office/drawing/2014/chart" uri="{C3380CC4-5D6E-409C-BE32-E72D297353CC}">
              <c16:uniqueId val="{00000001-33F7-4C24-A39E-05A759260036}"/>
            </c:ext>
          </c:extLst>
        </c:ser>
        <c:dLbls>
          <c:showLegendKey val="0"/>
          <c:showVal val="0"/>
          <c:showCatName val="0"/>
          <c:showSerName val="0"/>
          <c:showPercent val="0"/>
          <c:showBubbleSize val="0"/>
        </c:dLbls>
        <c:gapWidth val="250"/>
        <c:overlap val="100"/>
        <c:axId val="178388992"/>
        <c:axId val="178390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0.77</c:v>
                </c:pt>
                <c:pt idx="1">
                  <c:v>1.37</c:v>
                </c:pt>
                <c:pt idx="2">
                  <c:v>2.11</c:v>
                </c:pt>
                <c:pt idx="3">
                  <c:v>1.21</c:v>
                </c:pt>
                <c:pt idx="4">
                  <c:v>0.81</c:v>
                </c:pt>
              </c:numCache>
            </c:numRef>
          </c:val>
          <c:smooth val="0"/>
          <c:extLst xmlns:c16r2="http://schemas.microsoft.com/office/drawing/2015/06/chart">
            <c:ext xmlns:c16="http://schemas.microsoft.com/office/drawing/2014/chart" uri="{C3380CC4-5D6E-409C-BE32-E72D297353CC}">
              <c16:uniqueId val="{00000002-33F7-4C24-A39E-05A759260036}"/>
            </c:ext>
          </c:extLst>
        </c:ser>
        <c:dLbls>
          <c:showLegendKey val="0"/>
          <c:showVal val="0"/>
          <c:showCatName val="0"/>
          <c:showSerName val="0"/>
          <c:showPercent val="0"/>
          <c:showBubbleSize val="0"/>
        </c:dLbls>
        <c:marker val="1"/>
        <c:smooth val="0"/>
        <c:axId val="178388992"/>
        <c:axId val="178390144"/>
      </c:lineChart>
      <c:catAx>
        <c:axId val="17838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8390144"/>
        <c:crosses val="autoZero"/>
        <c:auto val="1"/>
        <c:lblAlgn val="ctr"/>
        <c:lblOffset val="100"/>
        <c:tickLblSkip val="1"/>
        <c:tickMarkSkip val="1"/>
        <c:noMultiLvlLbl val="0"/>
      </c:catAx>
      <c:valAx>
        <c:axId val="178390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38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B40-4866-8471-FE95E1264F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40-4866-8471-FE95E1264F89}"/>
            </c:ext>
          </c:extLst>
        </c:ser>
        <c:ser>
          <c:idx val="2"/>
          <c:order val="2"/>
          <c:tx>
            <c:strRef>
              <c:f>データシート!$A$29</c:f>
              <c:strCache>
                <c:ptCount val="1"/>
                <c:pt idx="0">
                  <c:v>県営住宅事業特別会計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B40-4866-8471-FE95E1264F89}"/>
            </c:ext>
          </c:extLst>
        </c:ser>
        <c:ser>
          <c:idx val="3"/>
          <c:order val="3"/>
          <c:tx>
            <c:strRef>
              <c:f>データシート!$A$30</c:f>
              <c:strCache>
                <c:ptCount val="1"/>
                <c:pt idx="0">
                  <c:v>流域下水道事業特別会計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0.04</c:v>
                </c:pt>
                <c:pt idx="4">
                  <c:v>#N/A</c:v>
                </c:pt>
                <c:pt idx="5">
                  <c:v>0.01</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3-8B40-4866-8471-FE95E1264F89}"/>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8B40-4866-8471-FE95E1264F8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5-8B40-4866-8471-FE95E1264F8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0.63</c:v>
                </c:pt>
                <c:pt idx="2">
                  <c:v>#N/A</c:v>
                </c:pt>
                <c:pt idx="3">
                  <c:v>0.65</c:v>
                </c:pt>
                <c:pt idx="4">
                  <c:v>#N/A</c:v>
                </c:pt>
                <c:pt idx="5">
                  <c:v>0.56999999999999995</c:v>
                </c:pt>
                <c:pt idx="6">
                  <c:v>#N/A</c:v>
                </c:pt>
                <c:pt idx="7">
                  <c:v>0.43</c:v>
                </c:pt>
                <c:pt idx="8">
                  <c:v>#N/A</c:v>
                </c:pt>
                <c:pt idx="9">
                  <c:v>0.2</c:v>
                </c:pt>
              </c:numCache>
            </c:numRef>
          </c:val>
          <c:extLst xmlns:c16r2="http://schemas.microsoft.com/office/drawing/2015/06/chart">
            <c:ext xmlns:c16="http://schemas.microsoft.com/office/drawing/2014/chart" uri="{C3380CC4-5D6E-409C-BE32-E72D297353CC}">
              <c16:uniqueId val="{00000006-8B40-4866-8471-FE95E1264F89}"/>
            </c:ext>
          </c:extLst>
        </c:ser>
        <c:ser>
          <c:idx val="7"/>
          <c:order val="7"/>
          <c:tx>
            <c:strRef>
              <c:f>データシート!$A$34</c:f>
              <c:strCache>
                <c:ptCount val="1"/>
                <c:pt idx="0">
                  <c:v>企業資産運用事業会計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0.42</c:v>
                </c:pt>
                <c:pt idx="2">
                  <c:v>#N/A</c:v>
                </c:pt>
                <c:pt idx="3">
                  <c:v>0.34</c:v>
                </c:pt>
                <c:pt idx="4">
                  <c:v>#N/A</c:v>
                </c:pt>
                <c:pt idx="5">
                  <c:v>0.27</c:v>
                </c:pt>
                <c:pt idx="6">
                  <c:v>#N/A</c:v>
                </c:pt>
                <c:pt idx="7">
                  <c:v>0.37</c:v>
                </c:pt>
                <c:pt idx="8">
                  <c:v>#N/A</c:v>
                </c:pt>
                <c:pt idx="9">
                  <c:v>0.5</c:v>
                </c:pt>
              </c:numCache>
            </c:numRef>
          </c:val>
          <c:extLst xmlns:c16r2="http://schemas.microsoft.com/office/drawing/2015/06/chart">
            <c:ext xmlns:c16="http://schemas.microsoft.com/office/drawing/2014/chart" uri="{C3380CC4-5D6E-409C-BE32-E72D297353CC}">
              <c16:uniqueId val="{00000007-8B40-4866-8471-FE95E1264F89}"/>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0.86</c:v>
                </c:pt>
                <c:pt idx="2">
                  <c:v>#N/A</c:v>
                </c:pt>
                <c:pt idx="3">
                  <c:v>0.95</c:v>
                </c:pt>
                <c:pt idx="4">
                  <c:v>#N/A</c:v>
                </c:pt>
                <c:pt idx="5">
                  <c:v>0.98</c:v>
                </c:pt>
                <c:pt idx="6">
                  <c:v>#N/A</c:v>
                </c:pt>
                <c:pt idx="7">
                  <c:v>0.96</c:v>
                </c:pt>
                <c:pt idx="8">
                  <c:v>#N/A</c:v>
                </c:pt>
                <c:pt idx="9">
                  <c:v>1.08</c:v>
                </c:pt>
              </c:numCache>
            </c:numRef>
          </c:val>
          <c:extLst xmlns:c16r2="http://schemas.microsoft.com/office/drawing/2015/06/chart">
            <c:ext xmlns:c16="http://schemas.microsoft.com/office/drawing/2014/chart" uri="{C3380CC4-5D6E-409C-BE32-E72D297353CC}">
              <c16:uniqueId val="{00000008-8B40-4866-8471-FE95E1264F89}"/>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c:v>
                </c:pt>
                <c:pt idx="2">
                  <c:v>#N/A</c:v>
                </c:pt>
                <c:pt idx="3">
                  <c:v>1.21</c:v>
                </c:pt>
                <c:pt idx="4">
                  <c:v>#N/A</c:v>
                </c:pt>
                <c:pt idx="5">
                  <c:v>1.1599999999999999</c:v>
                </c:pt>
                <c:pt idx="6">
                  <c:v>#N/A</c:v>
                </c:pt>
                <c:pt idx="7">
                  <c:v>0.97</c:v>
                </c:pt>
                <c:pt idx="8">
                  <c:v>#N/A</c:v>
                </c:pt>
                <c:pt idx="9">
                  <c:v>1.1200000000000001</c:v>
                </c:pt>
              </c:numCache>
            </c:numRef>
          </c:val>
          <c:extLst xmlns:c16r2="http://schemas.microsoft.com/office/drawing/2015/06/chart">
            <c:ext xmlns:c16="http://schemas.microsoft.com/office/drawing/2014/chart" uri="{C3380CC4-5D6E-409C-BE32-E72D297353CC}">
              <c16:uniqueId val="{00000009-8B40-4866-8471-FE95E1264F89}"/>
            </c:ext>
          </c:extLst>
        </c:ser>
        <c:dLbls>
          <c:showLegendKey val="0"/>
          <c:showVal val="0"/>
          <c:showCatName val="0"/>
          <c:showSerName val="0"/>
          <c:showPercent val="0"/>
          <c:showBubbleSize val="0"/>
        </c:dLbls>
        <c:gapWidth val="150"/>
        <c:overlap val="100"/>
        <c:axId val="18924672"/>
        <c:axId val="18926208"/>
      </c:barChart>
      <c:catAx>
        <c:axId val="1892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26208"/>
        <c:crosses val="autoZero"/>
        <c:auto val="1"/>
        <c:lblAlgn val="ctr"/>
        <c:lblOffset val="100"/>
        <c:tickLblSkip val="1"/>
        <c:tickMarkSkip val="1"/>
        <c:noMultiLvlLbl val="0"/>
      </c:catAx>
      <c:valAx>
        <c:axId val="18926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24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163882</c:v>
                </c:pt>
                <c:pt idx="5">
                  <c:v>168612</c:v>
                </c:pt>
                <c:pt idx="8">
                  <c:v>173463</c:v>
                </c:pt>
                <c:pt idx="11">
                  <c:v>175322</c:v>
                </c:pt>
                <c:pt idx="14">
                  <c:v>182984</c:v>
                </c:pt>
              </c:numCache>
            </c:numRef>
          </c:val>
          <c:extLst xmlns:c16r2="http://schemas.microsoft.com/office/drawing/2015/06/chart">
            <c:ext xmlns:c16="http://schemas.microsoft.com/office/drawing/2014/chart" uri="{C3380CC4-5D6E-409C-BE32-E72D297353CC}">
              <c16:uniqueId val="{00000000-D434-4A2F-ADC9-C3E8209C1D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12</c:v>
                </c:pt>
                <c:pt idx="3">
                  <c:v>56</c:v>
                </c:pt>
                <c:pt idx="6">
                  <c:v>64</c:v>
                </c:pt>
                <c:pt idx="9">
                  <c:v>2</c:v>
                </c:pt>
                <c:pt idx="12">
                  <c:v>6</c:v>
                </c:pt>
              </c:numCache>
            </c:numRef>
          </c:val>
          <c:extLst xmlns:c16r2="http://schemas.microsoft.com/office/drawing/2015/06/chart">
            <c:ext xmlns:c16="http://schemas.microsoft.com/office/drawing/2014/chart" uri="{C3380CC4-5D6E-409C-BE32-E72D297353CC}">
              <c16:uniqueId val="{00000001-D434-4A2F-ADC9-C3E8209C1D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1511</c:v>
                </c:pt>
                <c:pt idx="3">
                  <c:v>1232</c:v>
                </c:pt>
                <c:pt idx="6">
                  <c:v>637</c:v>
                </c:pt>
                <c:pt idx="9">
                  <c:v>651</c:v>
                </c:pt>
                <c:pt idx="12">
                  <c:v>732</c:v>
                </c:pt>
              </c:numCache>
            </c:numRef>
          </c:val>
          <c:extLst xmlns:c16r2="http://schemas.microsoft.com/office/drawing/2015/06/chart">
            <c:ext xmlns:c16="http://schemas.microsoft.com/office/drawing/2014/chart" uri="{C3380CC4-5D6E-409C-BE32-E72D297353CC}">
              <c16:uniqueId val="{00000002-D434-4A2F-ADC9-C3E8209C1D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434-4A2F-ADC9-C3E8209C1D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9672</c:v>
                </c:pt>
                <c:pt idx="3">
                  <c:v>9284</c:v>
                </c:pt>
                <c:pt idx="6">
                  <c:v>8463</c:v>
                </c:pt>
                <c:pt idx="9">
                  <c:v>11647</c:v>
                </c:pt>
                <c:pt idx="12">
                  <c:v>11405</c:v>
                </c:pt>
              </c:numCache>
            </c:numRef>
          </c:val>
          <c:extLst xmlns:c16r2="http://schemas.microsoft.com/office/drawing/2015/06/chart">
            <c:ext xmlns:c16="http://schemas.microsoft.com/office/drawing/2014/chart" uri="{C3380CC4-5D6E-409C-BE32-E72D297353CC}">
              <c16:uniqueId val="{00000004-D434-4A2F-ADC9-C3E8209C1D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129672</c:v>
                </c:pt>
                <c:pt idx="3">
                  <c:v>126277</c:v>
                </c:pt>
                <c:pt idx="6">
                  <c:v>117464</c:v>
                </c:pt>
                <c:pt idx="9">
                  <c:v>113158</c:v>
                </c:pt>
                <c:pt idx="12">
                  <c:v>111760</c:v>
                </c:pt>
              </c:numCache>
            </c:numRef>
          </c:val>
          <c:extLst xmlns:c16r2="http://schemas.microsoft.com/office/drawing/2015/06/chart">
            <c:ext xmlns:c16="http://schemas.microsoft.com/office/drawing/2014/chart" uri="{C3380CC4-5D6E-409C-BE32-E72D297353CC}">
              <c16:uniqueId val="{00000005-D434-4A2F-ADC9-C3E8209C1D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16903</c:v>
                </c:pt>
                <c:pt idx="3">
                  <c:v>11478</c:v>
                </c:pt>
                <c:pt idx="6">
                  <c:v>50683</c:v>
                </c:pt>
                <c:pt idx="9">
                  <c:v>22489</c:v>
                </c:pt>
                <c:pt idx="12">
                  <c:v>12661</c:v>
                </c:pt>
              </c:numCache>
            </c:numRef>
          </c:val>
          <c:extLst xmlns:c16r2="http://schemas.microsoft.com/office/drawing/2015/06/chart">
            <c:ext xmlns:c16="http://schemas.microsoft.com/office/drawing/2014/chart" uri="{C3380CC4-5D6E-409C-BE32-E72D297353CC}">
              <c16:uniqueId val="{00000006-D434-4A2F-ADC9-C3E8209C1D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156474</c:v>
                </c:pt>
                <c:pt idx="3">
                  <c:v>160710</c:v>
                </c:pt>
                <c:pt idx="6">
                  <c:v>169296</c:v>
                </c:pt>
                <c:pt idx="9">
                  <c:v>162882</c:v>
                </c:pt>
                <c:pt idx="12">
                  <c:v>160958</c:v>
                </c:pt>
              </c:numCache>
            </c:numRef>
          </c:val>
          <c:extLst xmlns:c16r2="http://schemas.microsoft.com/office/drawing/2015/06/chart">
            <c:ext xmlns:c16="http://schemas.microsoft.com/office/drawing/2014/chart" uri="{C3380CC4-5D6E-409C-BE32-E72D297353CC}">
              <c16:uniqueId val="{00000007-D434-4A2F-ADC9-C3E8209C1D03}"/>
            </c:ext>
          </c:extLst>
        </c:ser>
        <c:dLbls>
          <c:showLegendKey val="0"/>
          <c:showVal val="0"/>
          <c:showCatName val="0"/>
          <c:showSerName val="0"/>
          <c:showPercent val="0"/>
          <c:showBubbleSize val="0"/>
        </c:dLbls>
        <c:gapWidth val="100"/>
        <c:overlap val="100"/>
        <c:axId val="179454336"/>
        <c:axId val="179456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150362</c:v>
                </c:pt>
                <c:pt idx="2">
                  <c:v>#N/A</c:v>
                </c:pt>
                <c:pt idx="3">
                  <c:v>#N/A</c:v>
                </c:pt>
                <c:pt idx="4">
                  <c:v>140425</c:v>
                </c:pt>
                <c:pt idx="5">
                  <c:v>#N/A</c:v>
                </c:pt>
                <c:pt idx="6">
                  <c:v>#N/A</c:v>
                </c:pt>
                <c:pt idx="7">
                  <c:v>173144</c:v>
                </c:pt>
                <c:pt idx="8">
                  <c:v>#N/A</c:v>
                </c:pt>
                <c:pt idx="9">
                  <c:v>#N/A</c:v>
                </c:pt>
                <c:pt idx="10">
                  <c:v>135507</c:v>
                </c:pt>
                <c:pt idx="11">
                  <c:v>#N/A</c:v>
                </c:pt>
                <c:pt idx="12">
                  <c:v>#N/A</c:v>
                </c:pt>
                <c:pt idx="13">
                  <c:v>114538</c:v>
                </c:pt>
                <c:pt idx="14">
                  <c:v>#N/A</c:v>
                </c:pt>
              </c:numCache>
            </c:numRef>
          </c:val>
          <c:smooth val="0"/>
          <c:extLst xmlns:c16r2="http://schemas.microsoft.com/office/drawing/2015/06/chart">
            <c:ext xmlns:c16="http://schemas.microsoft.com/office/drawing/2014/chart" uri="{C3380CC4-5D6E-409C-BE32-E72D297353CC}">
              <c16:uniqueId val="{00000008-D434-4A2F-ADC9-C3E8209C1D03}"/>
            </c:ext>
          </c:extLst>
        </c:ser>
        <c:dLbls>
          <c:showLegendKey val="0"/>
          <c:showVal val="0"/>
          <c:showCatName val="0"/>
          <c:showSerName val="0"/>
          <c:showPercent val="0"/>
          <c:showBubbleSize val="0"/>
        </c:dLbls>
        <c:marker val="1"/>
        <c:smooth val="0"/>
        <c:axId val="179454336"/>
        <c:axId val="179456256"/>
      </c:lineChart>
      <c:catAx>
        <c:axId val="17945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456256"/>
        <c:crosses val="autoZero"/>
        <c:auto val="1"/>
        <c:lblAlgn val="ctr"/>
        <c:lblOffset val="100"/>
        <c:tickLblSkip val="1"/>
        <c:tickMarkSkip val="1"/>
        <c:noMultiLvlLbl val="0"/>
      </c:catAx>
      <c:valAx>
        <c:axId val="179456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45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2028199</c:v>
                </c:pt>
                <c:pt idx="5">
                  <c:v>2107733</c:v>
                </c:pt>
                <c:pt idx="8">
                  <c:v>2146164</c:v>
                </c:pt>
                <c:pt idx="11">
                  <c:v>2183299</c:v>
                </c:pt>
                <c:pt idx="14">
                  <c:v>2180898</c:v>
                </c:pt>
              </c:numCache>
            </c:numRef>
          </c:val>
          <c:extLst xmlns:c16r2="http://schemas.microsoft.com/office/drawing/2015/06/chart">
            <c:ext xmlns:c16="http://schemas.microsoft.com/office/drawing/2014/chart" uri="{C3380CC4-5D6E-409C-BE32-E72D297353CC}">
              <c16:uniqueId val="{00000000-232D-40E8-95AD-F1972ADBFE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247556</c:v>
                </c:pt>
                <c:pt idx="5">
                  <c:v>233160</c:v>
                </c:pt>
                <c:pt idx="8">
                  <c:v>226501</c:v>
                </c:pt>
                <c:pt idx="11">
                  <c:v>216968</c:v>
                </c:pt>
                <c:pt idx="14">
                  <c:v>208212</c:v>
                </c:pt>
              </c:numCache>
            </c:numRef>
          </c:val>
          <c:extLst xmlns:c16r2="http://schemas.microsoft.com/office/drawing/2015/06/chart">
            <c:ext xmlns:c16="http://schemas.microsoft.com/office/drawing/2014/chart" uri="{C3380CC4-5D6E-409C-BE32-E72D297353CC}">
              <c16:uniqueId val="{00000001-232D-40E8-95AD-F1972ADBFE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494362</c:v>
                </c:pt>
                <c:pt idx="5">
                  <c:v>305419</c:v>
                </c:pt>
                <c:pt idx="8">
                  <c:v>273113</c:v>
                </c:pt>
                <c:pt idx="11">
                  <c:v>318256</c:v>
                </c:pt>
                <c:pt idx="14">
                  <c:v>372718</c:v>
                </c:pt>
              </c:numCache>
            </c:numRef>
          </c:val>
          <c:extLst xmlns:c16r2="http://schemas.microsoft.com/office/drawing/2015/06/chart">
            <c:ext xmlns:c16="http://schemas.microsoft.com/office/drawing/2014/chart" uri="{C3380CC4-5D6E-409C-BE32-E72D297353CC}">
              <c16:uniqueId val="{00000002-232D-40E8-95AD-F1972ADBFE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32D-40E8-95AD-F1972ADBFE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32D-40E8-95AD-F1972ADBFE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69016</c:v>
                </c:pt>
                <c:pt idx="3">
                  <c:v>73755</c:v>
                </c:pt>
                <c:pt idx="6">
                  <c:v>69035</c:v>
                </c:pt>
                <c:pt idx="9">
                  <c:v>54139</c:v>
                </c:pt>
                <c:pt idx="12">
                  <c:v>37443</c:v>
                </c:pt>
              </c:numCache>
            </c:numRef>
          </c:val>
          <c:extLst xmlns:c16r2="http://schemas.microsoft.com/office/drawing/2015/06/chart">
            <c:ext xmlns:c16="http://schemas.microsoft.com/office/drawing/2014/chart" uri="{C3380CC4-5D6E-409C-BE32-E72D297353CC}">
              <c16:uniqueId val="{00000005-232D-40E8-95AD-F1972ADBFE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506429</c:v>
                </c:pt>
                <c:pt idx="3">
                  <c:v>463503</c:v>
                </c:pt>
                <c:pt idx="6">
                  <c:v>436144</c:v>
                </c:pt>
                <c:pt idx="9">
                  <c:v>425367</c:v>
                </c:pt>
                <c:pt idx="12">
                  <c:v>368738</c:v>
                </c:pt>
              </c:numCache>
            </c:numRef>
          </c:val>
          <c:extLst xmlns:c16r2="http://schemas.microsoft.com/office/drawing/2015/06/chart">
            <c:ext xmlns:c16="http://schemas.microsoft.com/office/drawing/2014/chart" uri="{C3380CC4-5D6E-409C-BE32-E72D297353CC}">
              <c16:uniqueId val="{00000006-232D-40E8-95AD-F1972ADBFE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59</c:v>
                </c:pt>
                <c:pt idx="9">
                  <c:v>59</c:v>
                </c:pt>
                <c:pt idx="12">
                  <c:v>59</c:v>
                </c:pt>
              </c:numCache>
            </c:numRef>
          </c:val>
          <c:extLst xmlns:c16r2="http://schemas.microsoft.com/office/drawing/2015/06/chart">
            <c:ext xmlns:c16="http://schemas.microsoft.com/office/drawing/2014/chart" uri="{C3380CC4-5D6E-409C-BE32-E72D297353CC}">
              <c16:uniqueId val="{00000007-232D-40E8-95AD-F1972ADBFE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92364</c:v>
                </c:pt>
                <c:pt idx="3">
                  <c:v>93880</c:v>
                </c:pt>
                <c:pt idx="6">
                  <c:v>97812</c:v>
                </c:pt>
                <c:pt idx="9">
                  <c:v>105521</c:v>
                </c:pt>
                <c:pt idx="12">
                  <c:v>110757</c:v>
                </c:pt>
              </c:numCache>
            </c:numRef>
          </c:val>
          <c:extLst xmlns:c16r2="http://schemas.microsoft.com/office/drawing/2015/06/chart">
            <c:ext xmlns:c16="http://schemas.microsoft.com/office/drawing/2014/chart" uri="{C3380CC4-5D6E-409C-BE32-E72D297353CC}">
              <c16:uniqueId val="{00000008-232D-40E8-95AD-F1972ADBFE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35750</c:v>
                </c:pt>
                <c:pt idx="3">
                  <c:v>27816</c:v>
                </c:pt>
                <c:pt idx="6">
                  <c:v>25616</c:v>
                </c:pt>
                <c:pt idx="9">
                  <c:v>22031</c:v>
                </c:pt>
                <c:pt idx="12">
                  <c:v>21373</c:v>
                </c:pt>
              </c:numCache>
            </c:numRef>
          </c:val>
          <c:extLst xmlns:c16r2="http://schemas.microsoft.com/office/drawing/2015/06/chart">
            <c:ext xmlns:c16="http://schemas.microsoft.com/office/drawing/2014/chart" uri="{C3380CC4-5D6E-409C-BE32-E72D297353CC}">
              <c16:uniqueId val="{00000009-232D-40E8-95AD-F1972ADBFE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5144434</c:v>
                </c:pt>
                <c:pt idx="3">
                  <c:v>5006871</c:v>
                </c:pt>
                <c:pt idx="6">
                  <c:v>5012642</c:v>
                </c:pt>
                <c:pt idx="9">
                  <c:v>5145505</c:v>
                </c:pt>
                <c:pt idx="12">
                  <c:v>5201326</c:v>
                </c:pt>
              </c:numCache>
            </c:numRef>
          </c:val>
          <c:extLst xmlns:c16r2="http://schemas.microsoft.com/office/drawing/2015/06/chart">
            <c:ext xmlns:c16="http://schemas.microsoft.com/office/drawing/2014/chart" uri="{C3380CC4-5D6E-409C-BE32-E72D297353CC}">
              <c16:uniqueId val="{0000000A-232D-40E8-95AD-F1972ADBFE26}"/>
            </c:ext>
          </c:extLst>
        </c:ser>
        <c:dLbls>
          <c:showLegendKey val="0"/>
          <c:showVal val="0"/>
          <c:showCatName val="0"/>
          <c:showSerName val="0"/>
          <c:showPercent val="0"/>
          <c:showBubbleSize val="0"/>
        </c:dLbls>
        <c:gapWidth val="100"/>
        <c:overlap val="100"/>
        <c:axId val="185636352"/>
        <c:axId val="185638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3077877</c:v>
                </c:pt>
                <c:pt idx="2">
                  <c:v>#N/A</c:v>
                </c:pt>
                <c:pt idx="3">
                  <c:v>#N/A</c:v>
                </c:pt>
                <c:pt idx="4">
                  <c:v>3019513</c:v>
                </c:pt>
                <c:pt idx="5">
                  <c:v>#N/A</c:v>
                </c:pt>
                <c:pt idx="6">
                  <c:v>#N/A</c:v>
                </c:pt>
                <c:pt idx="7">
                  <c:v>2995530</c:v>
                </c:pt>
                <c:pt idx="8">
                  <c:v>#N/A</c:v>
                </c:pt>
                <c:pt idx="9">
                  <c:v>#N/A</c:v>
                </c:pt>
                <c:pt idx="10">
                  <c:v>3034097</c:v>
                </c:pt>
                <c:pt idx="11">
                  <c:v>#N/A</c:v>
                </c:pt>
                <c:pt idx="12">
                  <c:v>#N/A</c:v>
                </c:pt>
                <c:pt idx="13">
                  <c:v>2977867</c:v>
                </c:pt>
                <c:pt idx="14">
                  <c:v>#N/A</c:v>
                </c:pt>
              </c:numCache>
            </c:numRef>
          </c:val>
          <c:smooth val="0"/>
          <c:extLst xmlns:c16r2="http://schemas.microsoft.com/office/drawing/2015/06/chart">
            <c:ext xmlns:c16="http://schemas.microsoft.com/office/drawing/2014/chart" uri="{C3380CC4-5D6E-409C-BE32-E72D297353CC}">
              <c16:uniqueId val="{0000000B-232D-40E8-95AD-F1972ADBFE26}"/>
            </c:ext>
          </c:extLst>
        </c:ser>
        <c:dLbls>
          <c:showLegendKey val="0"/>
          <c:showVal val="0"/>
          <c:showCatName val="0"/>
          <c:showSerName val="0"/>
          <c:showPercent val="0"/>
          <c:showBubbleSize val="0"/>
        </c:dLbls>
        <c:marker val="1"/>
        <c:smooth val="0"/>
        <c:axId val="185636352"/>
        <c:axId val="185638272"/>
      </c:lineChart>
      <c:catAx>
        <c:axId val="18563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5638272"/>
        <c:crosses val="autoZero"/>
        <c:auto val="1"/>
        <c:lblAlgn val="ctr"/>
        <c:lblOffset val="100"/>
        <c:tickLblSkip val="1"/>
        <c:tickMarkSkip val="1"/>
        <c:noMultiLvlLbl val="0"/>
      </c:catAx>
      <c:valAx>
        <c:axId val="18563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636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1636</c:v>
                </c:pt>
                <c:pt idx="1">
                  <c:v>2047</c:v>
                </c:pt>
                <c:pt idx="2">
                  <c:v>2473</c:v>
                </c:pt>
              </c:numCache>
            </c:numRef>
          </c:val>
          <c:extLst xmlns:c16r2="http://schemas.microsoft.com/office/drawing/2015/06/chart">
            <c:ext xmlns:c16="http://schemas.microsoft.com/office/drawing/2014/chart" uri="{C3380CC4-5D6E-409C-BE32-E72D297353CC}">
              <c16:uniqueId val="{00000000-440A-4857-963A-FCFC2FE6E6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440A-4857-963A-FCFC2FE6E6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44760</c:v>
                </c:pt>
                <c:pt idx="1">
                  <c:v>41304</c:v>
                </c:pt>
                <c:pt idx="2">
                  <c:v>47224</c:v>
                </c:pt>
              </c:numCache>
            </c:numRef>
          </c:val>
          <c:extLst xmlns:c16r2="http://schemas.microsoft.com/office/drawing/2015/06/chart">
            <c:ext xmlns:c16="http://schemas.microsoft.com/office/drawing/2014/chart" uri="{C3380CC4-5D6E-409C-BE32-E72D297353CC}">
              <c16:uniqueId val="{00000002-440A-4857-963A-FCFC2FE6E619}"/>
            </c:ext>
          </c:extLst>
        </c:ser>
        <c:dLbls>
          <c:showLegendKey val="0"/>
          <c:showVal val="0"/>
          <c:showCatName val="0"/>
          <c:showSerName val="0"/>
          <c:showPercent val="0"/>
          <c:showBubbleSize val="0"/>
        </c:dLbls>
        <c:gapWidth val="120"/>
        <c:overlap val="100"/>
        <c:axId val="179403776"/>
        <c:axId val="179417856"/>
      </c:barChart>
      <c:catAx>
        <c:axId val="17940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9417856"/>
        <c:crosses val="autoZero"/>
        <c:auto val="1"/>
        <c:lblAlgn val="ctr"/>
        <c:lblOffset val="100"/>
        <c:tickLblSkip val="1"/>
        <c:tickMarkSkip val="1"/>
        <c:noMultiLvlLbl val="0"/>
      </c:catAx>
      <c:valAx>
        <c:axId val="179417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940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xmlns=""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○減債基金積立不足算定額</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年度は減債基金の取崩しを抑制したことから、減債基金積立不足額が一時的に減少しているが、平成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年度は借換債平準化対策を実施するため、平成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年度に県債管理基金を取崩したことから、前年度より約</a:t>
          </a:r>
          <a:r>
            <a:rPr kumimoji="1" lang="en-US" altLang="ja-JP" sz="1100">
              <a:latin typeface="ＭＳ ゴシック" pitchFamily="49" charset="-128"/>
              <a:ea typeface="ＭＳ ゴシック" pitchFamily="49" charset="-128"/>
            </a:rPr>
            <a:t>392</a:t>
          </a:r>
          <a:r>
            <a:rPr kumimoji="1" lang="ja-JP" altLang="en-US" sz="1100">
              <a:latin typeface="ＭＳ ゴシック" pitchFamily="49" charset="-128"/>
              <a:ea typeface="ＭＳ ゴシック" pitchFamily="49" charset="-128"/>
            </a:rPr>
            <a:t>億円増加している。</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年度は、超低金利環境を踏まえた借換債の前倒し発行に伴う借換時実質償還額の減により、前年度から約</a:t>
          </a:r>
          <a:r>
            <a:rPr kumimoji="1" lang="en-US" altLang="ja-JP" sz="1100">
              <a:latin typeface="ＭＳ ゴシック" pitchFamily="49" charset="-128"/>
              <a:ea typeface="ＭＳ ゴシック" pitchFamily="49" charset="-128"/>
            </a:rPr>
            <a:t>282</a:t>
          </a:r>
          <a:r>
            <a:rPr kumimoji="1" lang="ja-JP" altLang="en-US" sz="1100">
              <a:latin typeface="ＭＳ ゴシック" pitchFamily="49" charset="-128"/>
              <a:ea typeface="ＭＳ ゴシック" pitchFamily="49" charset="-128"/>
            </a:rPr>
            <a:t>億円減少、同様に、平成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年度も前年度から約</a:t>
          </a:r>
          <a:r>
            <a:rPr kumimoji="1" lang="en-US" altLang="ja-JP" sz="1100">
              <a:latin typeface="ＭＳ ゴシック" pitchFamily="49" charset="-128"/>
              <a:ea typeface="ＭＳ ゴシック" pitchFamily="49" charset="-128"/>
            </a:rPr>
            <a:t>98</a:t>
          </a:r>
          <a:r>
            <a:rPr kumimoji="1" lang="ja-JP" altLang="en-US" sz="1100">
              <a:latin typeface="ＭＳ ゴシック" pitchFamily="49" charset="-128"/>
              <a:ea typeface="ＭＳ ゴシック" pitchFamily="49" charset="-128"/>
            </a:rPr>
            <a:t>億円減少している。</a:t>
          </a:r>
        </a:p>
        <a:p>
          <a:r>
            <a:rPr kumimoji="1" lang="ja-JP" altLang="en-US" sz="1100">
              <a:latin typeface="ＭＳ ゴシック" pitchFamily="49" charset="-128"/>
              <a:ea typeface="ＭＳ ゴシック" pitchFamily="49" charset="-128"/>
            </a:rPr>
            <a:t>○実質公債費比率の分子</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年度は、超低金利環境を踏まえ、借換債を前倒し発行したことに伴う減債基金不足に対する加算の減及び貸付金債の償還、臨時財政対策債の償還増に伴う控除項目である算入公債費等の増から、前年度より約</a:t>
          </a:r>
          <a:r>
            <a:rPr kumimoji="1" lang="en-US" altLang="ja-JP" sz="1100">
              <a:latin typeface="ＭＳ ゴシック" pitchFamily="49" charset="-128"/>
              <a:ea typeface="ＭＳ ゴシック" pitchFamily="49" charset="-128"/>
            </a:rPr>
            <a:t>210</a:t>
          </a:r>
          <a:r>
            <a:rPr kumimoji="1" lang="ja-JP" altLang="en-US" sz="1100">
              <a:latin typeface="ＭＳ ゴシック" pitchFamily="49" charset="-128"/>
              <a:ea typeface="ＭＳ ゴシック" pitchFamily="49" charset="-128"/>
            </a:rPr>
            <a:t>億円減少している。</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早期健全化基準未満であるが、行財政運営方針に基づき、さらなる財政運営の健全化を図る。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○一般会計等に係る地方債現在高</a:t>
          </a:r>
        </a:p>
        <a:p>
          <a:r>
            <a:rPr kumimoji="1" lang="ja-JP" altLang="en-US" sz="1300">
              <a:latin typeface="ＭＳ ゴシック" pitchFamily="49" charset="-128"/>
              <a:ea typeface="ＭＳ ゴシック" pitchFamily="49" charset="-128"/>
            </a:rPr>
            <a:t>　臨時財政対策債及び減収補てん債の残高増に加え、超低金利環境を踏まえ、借換債を前倒し発行したため、前年度より約</a:t>
          </a:r>
          <a:r>
            <a:rPr kumimoji="1" lang="en-US" altLang="ja-JP" sz="1300">
              <a:latin typeface="ＭＳ ゴシック" pitchFamily="49" charset="-128"/>
              <a:ea typeface="ＭＳ ゴシック" pitchFamily="49" charset="-128"/>
            </a:rPr>
            <a:t>558</a:t>
          </a:r>
          <a:r>
            <a:rPr kumimoji="1" lang="ja-JP" altLang="en-US" sz="1300">
              <a:latin typeface="ＭＳ ゴシック" pitchFamily="49" charset="-128"/>
              <a:ea typeface="ＭＳ ゴシック" pitchFamily="49" charset="-128"/>
            </a:rPr>
            <a:t>億円増加している。</a:t>
          </a:r>
        </a:p>
        <a:p>
          <a:r>
            <a:rPr kumimoji="1" lang="ja-JP" altLang="en-US" sz="1300">
              <a:latin typeface="ＭＳ ゴシック" pitchFamily="49" charset="-128"/>
              <a:ea typeface="ＭＳ ゴシック" pitchFamily="49" charset="-128"/>
            </a:rPr>
            <a:t>○公営企業債等繰入見込額</a:t>
          </a:r>
        </a:p>
        <a:p>
          <a:r>
            <a:rPr kumimoji="1" lang="ja-JP" altLang="en-US" sz="1300">
              <a:latin typeface="ＭＳ ゴシック" pitchFamily="49" charset="-128"/>
              <a:ea typeface="ＭＳ ゴシック" pitchFamily="49" charset="-128"/>
            </a:rPr>
            <a:t>　病院事業の企業債発行に伴い増加している。</a:t>
          </a:r>
        </a:p>
        <a:p>
          <a:r>
            <a:rPr kumimoji="1" lang="ja-JP" altLang="en-US" sz="1300">
              <a:latin typeface="ＭＳ ゴシック" pitchFamily="49" charset="-128"/>
              <a:ea typeface="ＭＳ ゴシック" pitchFamily="49" charset="-128"/>
            </a:rPr>
            <a:t>○退職手当負担見込額</a:t>
          </a:r>
        </a:p>
        <a:p>
          <a:r>
            <a:rPr kumimoji="1" lang="ja-JP" altLang="en-US" sz="1300">
              <a:latin typeface="ＭＳ ゴシック" pitchFamily="49" charset="-128"/>
              <a:ea typeface="ＭＳ ゴシック" pitchFamily="49" charset="-128"/>
            </a:rPr>
            <a:t>　教職員給与負担事務の政令市への移譲に伴いにより、前年度より約</a:t>
          </a:r>
          <a:r>
            <a:rPr kumimoji="1" lang="en-US" altLang="ja-JP" sz="1300">
              <a:latin typeface="ＭＳ ゴシック" pitchFamily="49" charset="-128"/>
              <a:ea typeface="ＭＳ ゴシック" pitchFamily="49" charset="-128"/>
            </a:rPr>
            <a:t>566</a:t>
          </a:r>
          <a:r>
            <a:rPr kumimoji="1" lang="ja-JP" altLang="en-US" sz="1300">
              <a:latin typeface="ＭＳ ゴシック" pitchFamily="49" charset="-128"/>
              <a:ea typeface="ＭＳ ゴシック" pitchFamily="49" charset="-128"/>
            </a:rPr>
            <a:t>億円減少している。</a:t>
          </a:r>
        </a:p>
        <a:p>
          <a:r>
            <a:rPr kumimoji="1" lang="ja-JP" altLang="en-US" sz="1300">
              <a:latin typeface="ＭＳ ゴシック" pitchFamily="49" charset="-128"/>
              <a:ea typeface="ＭＳ ゴシック" pitchFamily="49" charset="-128"/>
            </a:rPr>
            <a:t>○将来負担比率の分子</a:t>
          </a:r>
        </a:p>
        <a:p>
          <a:r>
            <a:rPr kumimoji="1" lang="ja-JP" altLang="en-US" sz="1300">
              <a:latin typeface="ＭＳ ゴシック" pitchFamily="49" charset="-128"/>
              <a:ea typeface="ＭＳ ゴシック" pitchFamily="49" charset="-128"/>
            </a:rPr>
            <a:t>　教職員給与負担事務の政令市への移譲に伴い退職手当負担見込額が減少したことにより、減少している。</a:t>
          </a:r>
        </a:p>
        <a:p>
          <a:r>
            <a:rPr kumimoji="1" lang="ja-JP" altLang="en-US" sz="1300">
              <a:latin typeface="ＭＳ ゴシック" pitchFamily="49" charset="-128"/>
              <a:ea typeface="ＭＳ ゴシック" pitchFamily="49" charset="-128"/>
            </a:rPr>
            <a:t>○今後の対応</a:t>
          </a:r>
        </a:p>
        <a:p>
          <a:r>
            <a:rPr kumimoji="1" lang="ja-JP" altLang="en-US" sz="1300">
              <a:latin typeface="ＭＳ ゴシック" pitchFamily="49" charset="-128"/>
              <a:ea typeface="ＭＳ ゴシック" pitchFamily="49" charset="-128"/>
            </a:rPr>
            <a:t>　早期健全化基準未満であるが、行財政運営方針に基づき、さらなる財政運営の健全化を図る。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事業の進捗に伴い安心こども基金を取崩したことにより残高が減少（△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百万円）した一方、国民健康保険財政安定化基金で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国施策による積立額の増加（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百万円）があったことなどにより、全体では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各種基金の設置目的に沿って適切に積立・取崩を行う。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・地域創生基金：兵庫県地域創生戦略に基づき実施する人口対策及び地域の元気づくりに関する施策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・県有施設等整備基金：県有施設等の老朽化対応や社会情勢の変化に伴う県民ニーズに対応した規模、機能の見直しを含めた施設の整備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・国民健康保険財政安定化基金：国施策により積立額が増加したことに伴う残高の増加（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・安心こども基金：事業の進捗により取崩額が増加したことに伴う残高の減少（△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医療介護の充実や、喫緊の課題である兵庫県地域創生戦略の推進、県有施設の整備等のため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取り崩しを行う予定であるほか、各種基金の設置目的に沿って適切に積立・取崩を行う。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経済事情の急激な変動や災害への備え等も考慮しながら、将来にわたる財政の健全な運営の観点から適切な積立・取崩を行う。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財政力指数は、教職員給与負担事務の神戸市への移譲に伴い、税源移譲相当額を神戸市に交付するための県民税所得割臨時交付金分が控除されたことにより基準財政収入額が減となる一方、同様に、移譲に伴い基準財政需要額も減となったこと等により、前年度（</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）とほぼ同水準の</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（参考　単年度の財政力指数）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H25:0.60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H26:0.61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H27:0.64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H28:0.64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H29:0.64</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45</xdr:row>
      <xdr:rowOff>131535</xdr:rowOff>
    </xdr:to>
    <xdr:cxnSp macro="">
      <xdr:nvCxnSpPr>
        <xdr:cNvPr id="64" name="直線コネクタ 63"/>
        <xdr:cNvCxnSpPr/>
      </xdr:nvCxnSpPr>
      <xdr:spPr>
        <a:xfrm flipV="1">
          <a:off x="4953000" y="63645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7"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68" name="直線コネクタ 67"/>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69" name="直線コネクタ 68"/>
        <xdr:cNvCxnSpPr/>
      </xdr:nvCxnSpPr>
      <xdr:spPr>
        <a:xfrm flipV="1">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0" name="財政力平均値テキスト"/>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1" name="フローチャート: 判断 70"/>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60778</xdr:rowOff>
    </xdr:to>
    <xdr:cxnSp macro="">
      <xdr:nvCxnSpPr>
        <xdr:cNvPr id="72" name="直線コネクタ 71"/>
        <xdr:cNvCxnSpPr/>
      </xdr:nvCxnSpPr>
      <xdr:spPr>
        <a:xfrm flipV="1">
          <a:off x="3225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3" name="フローチャート: 判断 72"/>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4" name="テキスト ボックス 73"/>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129722</xdr:rowOff>
    </xdr:to>
    <xdr:cxnSp macro="">
      <xdr:nvCxnSpPr>
        <xdr:cNvPr id="75" name="直線コネクタ 74"/>
        <xdr:cNvCxnSpPr/>
      </xdr:nvCxnSpPr>
      <xdr:spPr>
        <a:xfrm flipV="1">
          <a:off x="2336800" y="74331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6" name="フローチャート: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8" name="直線コネクタ 77"/>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79" name="フローチャート: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1" name="フローチャート: 判断 80"/>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2" name="テキスト ボックス 81"/>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8" name="楕円 87"/>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89"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0" name="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1" name="テキスト ボックス 90"/>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2" name="楕円 91"/>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3" name="テキスト ボックス 92"/>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6" name="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年度の経常収支比率は、社会保障関係費が増加する一方、人件費及び公債費が減少したことにより、分子となる経常経費が減少したことから、前年度（</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％改善し、</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H29:95.4%</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　うち人件費</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うち公債費</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うち社会保障関係費等</a:t>
          </a:r>
          <a:r>
            <a:rPr kumimoji="1" lang="en-US" altLang="ja-JP" sz="1300">
              <a:latin typeface="ＭＳ Ｐゴシック" panose="020B0600070205080204" pitchFamily="50" charset="-128"/>
              <a:ea typeface="ＭＳ Ｐゴシック" panose="020B0600070205080204" pitchFamily="50" charset="-128"/>
            </a:rPr>
            <a:t>34.6</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（対前年比＋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6350</xdr:rowOff>
    </xdr:from>
    <xdr:to>
      <xdr:col>23</xdr:col>
      <xdr:colOff>133350</xdr:colOff>
      <xdr:row>67</xdr:row>
      <xdr:rowOff>152400</xdr:rowOff>
    </xdr:to>
    <xdr:cxnSp macro="">
      <xdr:nvCxnSpPr>
        <xdr:cNvPr id="123" name="直線コネクタ 122"/>
        <xdr:cNvCxnSpPr/>
      </xdr:nvCxnSpPr>
      <xdr:spPr>
        <a:xfrm flipV="1">
          <a:off x="4953000" y="995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24"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25" name="直線コネクタ 124"/>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92727</xdr:rowOff>
    </xdr:from>
    <xdr:ext cx="762000" cy="259045"/>
    <xdr:sp macro="" textlink="">
      <xdr:nvSpPr>
        <xdr:cNvPr id="126"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6350</xdr:rowOff>
    </xdr:from>
    <xdr:to>
      <xdr:col>24</xdr:col>
      <xdr:colOff>12700</xdr:colOff>
      <xdr:row>58</xdr:row>
      <xdr:rowOff>6350</xdr:rowOff>
    </xdr:to>
    <xdr:cxnSp macro="">
      <xdr:nvCxnSpPr>
        <xdr:cNvPr id="127" name="直線コネクタ 126"/>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62</xdr:row>
      <xdr:rowOff>92710</xdr:rowOff>
    </xdr:to>
    <xdr:cxnSp macro="">
      <xdr:nvCxnSpPr>
        <xdr:cNvPr id="128" name="直線コネクタ 127"/>
        <xdr:cNvCxnSpPr/>
      </xdr:nvCxnSpPr>
      <xdr:spPr>
        <a:xfrm flipV="1">
          <a:off x="4114800" y="1040892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29"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0" name="フローチャート: 判断 129"/>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92710</xdr:rowOff>
    </xdr:to>
    <xdr:cxnSp macro="">
      <xdr:nvCxnSpPr>
        <xdr:cNvPr id="131" name="直線コネクタ 130"/>
        <xdr:cNvCxnSpPr/>
      </xdr:nvCxnSpPr>
      <xdr:spPr>
        <a:xfrm>
          <a:off x="3225800" y="105778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119380</xdr:rowOff>
    </xdr:to>
    <xdr:cxnSp macro="">
      <xdr:nvCxnSpPr>
        <xdr:cNvPr id="134" name="直線コネクタ 133"/>
        <xdr:cNvCxnSpPr/>
      </xdr:nvCxnSpPr>
      <xdr:spPr>
        <a:xfrm>
          <a:off x="2336800" y="1055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116840</xdr:rowOff>
    </xdr:from>
    <xdr:to>
      <xdr:col>15</xdr:col>
      <xdr:colOff>133350</xdr:colOff>
      <xdr:row>62</xdr:row>
      <xdr:rowOff>46990</xdr:rowOff>
    </xdr:to>
    <xdr:sp macro="" textlink="">
      <xdr:nvSpPr>
        <xdr:cNvPr id="135" name="フローチャート: 判断 134"/>
        <xdr:cNvSpPr/>
      </xdr:nvSpPr>
      <xdr:spPr>
        <a:xfrm>
          <a:off x="3175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36" name="テキスト ボックス 135"/>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63</xdr:row>
      <xdr:rowOff>66040</xdr:rowOff>
    </xdr:to>
    <xdr:cxnSp macro="">
      <xdr:nvCxnSpPr>
        <xdr:cNvPr id="137" name="直線コネクタ 136"/>
        <xdr:cNvCxnSpPr/>
      </xdr:nvCxnSpPr>
      <xdr:spPr>
        <a:xfrm flipV="1">
          <a:off x="1447800" y="1055370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38" name="フローチャート: 判断 137"/>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39" name="テキスト ボックス 138"/>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40" name="フローチャート: 判断 139"/>
        <xdr:cNvSpPr/>
      </xdr:nvSpPr>
      <xdr:spPr>
        <a:xfrm>
          <a:off x="1397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41" name="テキスト ボックス 140"/>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47" name="楕円 146"/>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48"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1" name="楕円 150"/>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2" name="テキスト ボックス 151"/>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3" name="楕円 152"/>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4" name="テキスト ボックス 153"/>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5" name="楕円 154"/>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6" name="テキスト ボックス 155"/>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人当たり人件費・物件費等決算額は、人件費が教職員給与負担事務の神戸市への移譲などにより減少したため、前年度（</a:t>
          </a:r>
          <a:r>
            <a:rPr kumimoji="1" lang="en-US" altLang="ja-JP" sz="1300">
              <a:latin typeface="ＭＳ Ｐゴシック" panose="020B0600070205080204" pitchFamily="50" charset="-128"/>
              <a:ea typeface="ＭＳ Ｐゴシック" panose="020B0600070205080204" pitchFamily="50" charset="-128"/>
            </a:rPr>
            <a:t>96,266</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10,137</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86,129</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87227</xdr:rowOff>
    </xdr:from>
    <xdr:to>
      <xdr:col>23</xdr:col>
      <xdr:colOff>133350</xdr:colOff>
      <xdr:row>88</xdr:row>
      <xdr:rowOff>108786</xdr:rowOff>
    </xdr:to>
    <xdr:cxnSp macro="">
      <xdr:nvCxnSpPr>
        <xdr:cNvPr id="184" name="直線コネクタ 183"/>
        <xdr:cNvCxnSpPr/>
      </xdr:nvCxnSpPr>
      <xdr:spPr>
        <a:xfrm flipV="1">
          <a:off x="4953000" y="13803227"/>
          <a:ext cx="0" cy="1393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80863</xdr:rowOff>
    </xdr:from>
    <xdr:ext cx="762000" cy="259045"/>
    <xdr:sp macro="" textlink="">
      <xdr:nvSpPr>
        <xdr:cNvPr id="185" name="人件費・物件費等の状況最小値テキスト"/>
        <xdr:cNvSpPr txBox="1"/>
      </xdr:nvSpPr>
      <xdr:spPr>
        <a:xfrm>
          <a:off x="5041900" y="151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108786</xdr:rowOff>
    </xdr:from>
    <xdr:to>
      <xdr:col>24</xdr:col>
      <xdr:colOff>12700</xdr:colOff>
      <xdr:row>88</xdr:row>
      <xdr:rowOff>108786</xdr:rowOff>
    </xdr:to>
    <xdr:cxnSp macro="">
      <xdr:nvCxnSpPr>
        <xdr:cNvPr id="186" name="直線コネクタ 185"/>
        <xdr:cNvCxnSpPr/>
      </xdr:nvCxnSpPr>
      <xdr:spPr>
        <a:xfrm>
          <a:off x="4864100" y="15196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2154</xdr:rowOff>
    </xdr:from>
    <xdr:ext cx="762000" cy="259045"/>
    <xdr:sp macro="" textlink="">
      <xdr:nvSpPr>
        <xdr:cNvPr id="187" name="人件費・物件費等の状況最大値テキスト"/>
        <xdr:cNvSpPr txBox="1"/>
      </xdr:nvSpPr>
      <xdr:spPr>
        <a:xfrm>
          <a:off x="5041900" y="1354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87227</xdr:rowOff>
    </xdr:from>
    <xdr:to>
      <xdr:col>24</xdr:col>
      <xdr:colOff>12700</xdr:colOff>
      <xdr:row>80</xdr:row>
      <xdr:rowOff>87227</xdr:rowOff>
    </xdr:to>
    <xdr:cxnSp macro="">
      <xdr:nvCxnSpPr>
        <xdr:cNvPr id="188" name="直線コネクタ 187"/>
        <xdr:cNvCxnSpPr/>
      </xdr:nvCxnSpPr>
      <xdr:spPr>
        <a:xfrm>
          <a:off x="4864100" y="138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92041</xdr:rowOff>
    </xdr:from>
    <xdr:to>
      <xdr:col>23</xdr:col>
      <xdr:colOff>133350</xdr:colOff>
      <xdr:row>83</xdr:row>
      <xdr:rowOff>56482</xdr:rowOff>
    </xdr:to>
    <xdr:cxnSp macro="">
      <xdr:nvCxnSpPr>
        <xdr:cNvPr id="189" name="直線コネクタ 188"/>
        <xdr:cNvCxnSpPr/>
      </xdr:nvCxnSpPr>
      <xdr:spPr>
        <a:xfrm flipV="1">
          <a:off x="4114800" y="14150941"/>
          <a:ext cx="838200" cy="1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87329</xdr:rowOff>
    </xdr:from>
    <xdr:ext cx="762000" cy="259045"/>
    <xdr:sp macro="" textlink="">
      <xdr:nvSpPr>
        <xdr:cNvPr id="190" name="人件費・物件費等の状況平均値テキスト"/>
        <xdr:cNvSpPr txBox="1"/>
      </xdr:nvSpPr>
      <xdr:spPr>
        <a:xfrm>
          <a:off x="5041900" y="14146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115252</xdr:rowOff>
    </xdr:from>
    <xdr:to>
      <xdr:col>23</xdr:col>
      <xdr:colOff>184150</xdr:colOff>
      <xdr:row>83</xdr:row>
      <xdr:rowOff>45402</xdr:rowOff>
    </xdr:to>
    <xdr:sp macro="" textlink="">
      <xdr:nvSpPr>
        <xdr:cNvPr id="191" name="フローチャート: 判断 190"/>
        <xdr:cNvSpPr/>
      </xdr:nvSpPr>
      <xdr:spPr>
        <a:xfrm>
          <a:off x="49022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49673</xdr:rowOff>
    </xdr:from>
    <xdr:to>
      <xdr:col>19</xdr:col>
      <xdr:colOff>133350</xdr:colOff>
      <xdr:row>83</xdr:row>
      <xdr:rowOff>56482</xdr:rowOff>
    </xdr:to>
    <xdr:cxnSp macro="">
      <xdr:nvCxnSpPr>
        <xdr:cNvPr id="192" name="直線コネクタ 191"/>
        <xdr:cNvCxnSpPr/>
      </xdr:nvCxnSpPr>
      <xdr:spPr>
        <a:xfrm>
          <a:off x="3225800" y="14280023"/>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69909</xdr:rowOff>
    </xdr:from>
    <xdr:to>
      <xdr:col>19</xdr:col>
      <xdr:colOff>184150</xdr:colOff>
      <xdr:row>84</xdr:row>
      <xdr:rowOff>59</xdr:rowOff>
    </xdr:to>
    <xdr:sp macro="" textlink="">
      <xdr:nvSpPr>
        <xdr:cNvPr id="193" name="フローチャート: 判断 192"/>
        <xdr:cNvSpPr/>
      </xdr:nvSpPr>
      <xdr:spPr>
        <a:xfrm>
          <a:off x="4064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156286</xdr:rowOff>
    </xdr:from>
    <xdr:ext cx="736600" cy="259045"/>
    <xdr:sp macro="" textlink="">
      <xdr:nvSpPr>
        <xdr:cNvPr id="194" name="テキスト ボックス 193"/>
        <xdr:cNvSpPr txBox="1"/>
      </xdr:nvSpPr>
      <xdr:spPr>
        <a:xfrm>
          <a:off x="3733800" y="1438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49673</xdr:rowOff>
    </xdr:from>
    <xdr:to>
      <xdr:col>15</xdr:col>
      <xdr:colOff>82550</xdr:colOff>
      <xdr:row>83</xdr:row>
      <xdr:rowOff>51670</xdr:rowOff>
    </xdr:to>
    <xdr:cxnSp macro="">
      <xdr:nvCxnSpPr>
        <xdr:cNvPr id="195" name="直線コネクタ 194"/>
        <xdr:cNvCxnSpPr/>
      </xdr:nvCxnSpPr>
      <xdr:spPr>
        <a:xfrm flipV="1">
          <a:off x="2336800" y="14280023"/>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68340</xdr:rowOff>
    </xdr:from>
    <xdr:to>
      <xdr:col>15</xdr:col>
      <xdr:colOff>133350</xdr:colOff>
      <xdr:row>83</xdr:row>
      <xdr:rowOff>169940</xdr:rowOff>
    </xdr:to>
    <xdr:sp macro="" textlink="">
      <xdr:nvSpPr>
        <xdr:cNvPr id="196" name="フローチャート: 判断 195"/>
        <xdr:cNvSpPr/>
      </xdr:nvSpPr>
      <xdr:spPr>
        <a:xfrm>
          <a:off x="3175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154717</xdr:rowOff>
    </xdr:from>
    <xdr:ext cx="762000" cy="259045"/>
    <xdr:sp macro="" textlink="">
      <xdr:nvSpPr>
        <xdr:cNvPr id="197" name="テキスト ボックス 196"/>
        <xdr:cNvSpPr txBox="1"/>
      </xdr:nvSpPr>
      <xdr:spPr>
        <a:xfrm>
          <a:off x="2844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20154</xdr:rowOff>
    </xdr:from>
    <xdr:to>
      <xdr:col>11</xdr:col>
      <xdr:colOff>31750</xdr:colOff>
      <xdr:row>83</xdr:row>
      <xdr:rowOff>51670</xdr:rowOff>
    </xdr:to>
    <xdr:cxnSp macro="">
      <xdr:nvCxnSpPr>
        <xdr:cNvPr id="198" name="直線コネクタ 197"/>
        <xdr:cNvCxnSpPr/>
      </xdr:nvCxnSpPr>
      <xdr:spPr>
        <a:xfrm>
          <a:off x="1447800" y="14250504"/>
          <a:ext cx="8890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33190</xdr:rowOff>
    </xdr:from>
    <xdr:to>
      <xdr:col>11</xdr:col>
      <xdr:colOff>82550</xdr:colOff>
      <xdr:row>83</xdr:row>
      <xdr:rowOff>134790</xdr:rowOff>
    </xdr:to>
    <xdr:sp macro="" textlink="">
      <xdr:nvSpPr>
        <xdr:cNvPr id="199" name="フローチャート: 判断 198"/>
        <xdr:cNvSpPr/>
      </xdr:nvSpPr>
      <xdr:spPr>
        <a:xfrm>
          <a:off x="2286000" y="142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119567</xdr:rowOff>
    </xdr:from>
    <xdr:ext cx="762000" cy="259045"/>
    <xdr:sp macro="" textlink="">
      <xdr:nvSpPr>
        <xdr:cNvPr id="200" name="テキスト ボックス 199"/>
        <xdr:cNvSpPr txBox="1"/>
      </xdr:nvSpPr>
      <xdr:spPr>
        <a:xfrm>
          <a:off x="1955800" y="1434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10816</xdr:rowOff>
    </xdr:from>
    <xdr:to>
      <xdr:col>7</xdr:col>
      <xdr:colOff>31750</xdr:colOff>
      <xdr:row>83</xdr:row>
      <xdr:rowOff>112416</xdr:rowOff>
    </xdr:to>
    <xdr:sp macro="" textlink="">
      <xdr:nvSpPr>
        <xdr:cNvPr id="201" name="フローチャート: 判断 200"/>
        <xdr:cNvSpPr/>
      </xdr:nvSpPr>
      <xdr:spPr>
        <a:xfrm>
          <a:off x="1397000" y="142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97193</xdr:rowOff>
    </xdr:from>
    <xdr:ext cx="762000" cy="259045"/>
    <xdr:sp macro="" textlink="">
      <xdr:nvSpPr>
        <xdr:cNvPr id="202" name="テキスト ボックス 201"/>
        <xdr:cNvSpPr txBox="1"/>
      </xdr:nvSpPr>
      <xdr:spPr>
        <a:xfrm>
          <a:off x="1066800" y="1432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41241</xdr:rowOff>
    </xdr:from>
    <xdr:to>
      <xdr:col>23</xdr:col>
      <xdr:colOff>184150</xdr:colOff>
      <xdr:row>82</xdr:row>
      <xdr:rowOff>142841</xdr:rowOff>
    </xdr:to>
    <xdr:sp macro="" textlink="">
      <xdr:nvSpPr>
        <xdr:cNvPr id="208" name="楕円 207"/>
        <xdr:cNvSpPr/>
      </xdr:nvSpPr>
      <xdr:spPr>
        <a:xfrm>
          <a:off x="4902200" y="141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57768</xdr:rowOff>
    </xdr:from>
    <xdr:ext cx="762000" cy="259045"/>
    <xdr:sp macro="" textlink="">
      <xdr:nvSpPr>
        <xdr:cNvPr id="209" name="人件費・物件費等の状況該当値テキスト"/>
        <xdr:cNvSpPr txBox="1"/>
      </xdr:nvSpPr>
      <xdr:spPr>
        <a:xfrm>
          <a:off x="5041900" y="1394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5682</xdr:rowOff>
    </xdr:from>
    <xdr:to>
      <xdr:col>19</xdr:col>
      <xdr:colOff>184150</xdr:colOff>
      <xdr:row>83</xdr:row>
      <xdr:rowOff>107282</xdr:rowOff>
    </xdr:to>
    <xdr:sp macro="" textlink="">
      <xdr:nvSpPr>
        <xdr:cNvPr id="210" name="楕円 209"/>
        <xdr:cNvSpPr/>
      </xdr:nvSpPr>
      <xdr:spPr>
        <a:xfrm>
          <a:off x="4064000" y="142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117459</xdr:rowOff>
    </xdr:from>
    <xdr:ext cx="736600" cy="259045"/>
    <xdr:sp macro="" textlink="">
      <xdr:nvSpPr>
        <xdr:cNvPr id="211" name="テキスト ボックス 210"/>
        <xdr:cNvSpPr txBox="1"/>
      </xdr:nvSpPr>
      <xdr:spPr>
        <a:xfrm>
          <a:off x="3733800" y="1400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170323</xdr:rowOff>
    </xdr:from>
    <xdr:to>
      <xdr:col>15</xdr:col>
      <xdr:colOff>133350</xdr:colOff>
      <xdr:row>83</xdr:row>
      <xdr:rowOff>100473</xdr:rowOff>
    </xdr:to>
    <xdr:sp macro="" textlink="">
      <xdr:nvSpPr>
        <xdr:cNvPr id="212" name="楕円 211"/>
        <xdr:cNvSpPr/>
      </xdr:nvSpPr>
      <xdr:spPr>
        <a:xfrm>
          <a:off x="3175000" y="142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110650</xdr:rowOff>
    </xdr:from>
    <xdr:ext cx="762000" cy="259045"/>
    <xdr:sp macro="" textlink="">
      <xdr:nvSpPr>
        <xdr:cNvPr id="213" name="テキスト ボックス 212"/>
        <xdr:cNvSpPr txBox="1"/>
      </xdr:nvSpPr>
      <xdr:spPr>
        <a:xfrm>
          <a:off x="2844800" y="1399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870</xdr:rowOff>
    </xdr:from>
    <xdr:to>
      <xdr:col>11</xdr:col>
      <xdr:colOff>82550</xdr:colOff>
      <xdr:row>83</xdr:row>
      <xdr:rowOff>102470</xdr:rowOff>
    </xdr:to>
    <xdr:sp macro="" textlink="">
      <xdr:nvSpPr>
        <xdr:cNvPr id="214" name="楕円 213"/>
        <xdr:cNvSpPr/>
      </xdr:nvSpPr>
      <xdr:spPr>
        <a:xfrm>
          <a:off x="2286000" y="142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112647</xdr:rowOff>
    </xdr:from>
    <xdr:ext cx="762000" cy="259045"/>
    <xdr:sp macro="" textlink="">
      <xdr:nvSpPr>
        <xdr:cNvPr id="215" name="テキスト ボックス 214"/>
        <xdr:cNvSpPr txBox="1"/>
      </xdr:nvSpPr>
      <xdr:spPr>
        <a:xfrm>
          <a:off x="1955800" y="1400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140804</xdr:rowOff>
    </xdr:from>
    <xdr:to>
      <xdr:col>7</xdr:col>
      <xdr:colOff>31750</xdr:colOff>
      <xdr:row>83</xdr:row>
      <xdr:rowOff>70954</xdr:rowOff>
    </xdr:to>
    <xdr:sp macro="" textlink="">
      <xdr:nvSpPr>
        <xdr:cNvPr id="216" name="楕円 215"/>
        <xdr:cNvSpPr/>
      </xdr:nvSpPr>
      <xdr:spPr>
        <a:xfrm>
          <a:off x="1397000" y="141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81131</xdr:rowOff>
    </xdr:from>
    <xdr:ext cx="762000" cy="259045"/>
    <xdr:sp macro="" textlink="">
      <xdr:nvSpPr>
        <xdr:cNvPr id="217" name="テキスト ボックス 216"/>
        <xdr:cNvSpPr txBox="1"/>
      </xdr:nvSpPr>
      <xdr:spPr>
        <a:xfrm>
          <a:off x="1066800" y="1396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年度のラスパイレス指数は、地方公務員給与実態調査が未公表のため、前年度数値を引用している。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12700</xdr:rowOff>
    </xdr:from>
    <xdr:to>
      <xdr:col>81</xdr:col>
      <xdr:colOff>44450</xdr:colOff>
      <xdr:row>88</xdr:row>
      <xdr:rowOff>24130</xdr:rowOff>
    </xdr:to>
    <xdr:cxnSp macro="">
      <xdr:nvCxnSpPr>
        <xdr:cNvPr id="242" name="直線コネクタ 241"/>
        <xdr:cNvCxnSpPr/>
      </xdr:nvCxnSpPr>
      <xdr:spPr>
        <a:xfrm flipV="1">
          <a:off x="17018000" y="14243050"/>
          <a:ext cx="0" cy="868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4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44" name="直線コネクタ 24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99077</xdr:rowOff>
    </xdr:from>
    <xdr:ext cx="762000" cy="259045"/>
    <xdr:sp macro="" textlink="">
      <xdr:nvSpPr>
        <xdr:cNvPr id="245" name="給与水準   （国との比較）最大値テキスト"/>
        <xdr:cNvSpPr txBox="1"/>
      </xdr:nvSpPr>
      <xdr:spPr>
        <a:xfrm>
          <a:off x="17106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12700</xdr:rowOff>
    </xdr:from>
    <xdr:to>
      <xdr:col>81</xdr:col>
      <xdr:colOff>133350</xdr:colOff>
      <xdr:row>83</xdr:row>
      <xdr:rowOff>12700</xdr:rowOff>
    </xdr:to>
    <xdr:cxnSp macro="">
      <xdr:nvCxnSpPr>
        <xdr:cNvPr id="246" name="直線コネクタ 245"/>
        <xdr:cNvCxnSpPr/>
      </xdr:nvCxnSpPr>
      <xdr:spPr>
        <a:xfrm>
          <a:off x="16929100" y="1424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60961</xdr:rowOff>
    </xdr:to>
    <xdr:cxnSp macro="">
      <xdr:nvCxnSpPr>
        <xdr:cNvPr id="247" name="直線コネクタ 246"/>
        <xdr:cNvCxnSpPr/>
      </xdr:nvCxnSpPr>
      <xdr:spPr>
        <a:xfrm>
          <a:off x="16179800" y="14291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48"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49" name="フローチャート: 判断 248"/>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83</xdr:row>
      <xdr:rowOff>60961</xdr:rowOff>
    </xdr:to>
    <xdr:cxnSp macro="">
      <xdr:nvCxnSpPr>
        <xdr:cNvPr id="250" name="直線コネクタ 249"/>
        <xdr:cNvCxnSpPr/>
      </xdr:nvCxnSpPr>
      <xdr:spPr>
        <a:xfrm>
          <a:off x="15290800" y="141706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1" name="フローチャート: 判断 25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2" name="テキスト ボックス 25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111761</xdr:rowOff>
    </xdr:to>
    <xdr:cxnSp macro="">
      <xdr:nvCxnSpPr>
        <xdr:cNvPr id="253" name="直線コネクタ 252"/>
        <xdr:cNvCxnSpPr/>
      </xdr:nvCxnSpPr>
      <xdr:spPr>
        <a:xfrm>
          <a:off x="14401800" y="14001750"/>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4" name="フローチャート: 判断 25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5" name="テキスト ボックス 254"/>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116839</xdr:rowOff>
    </xdr:from>
    <xdr:to>
      <xdr:col>68</xdr:col>
      <xdr:colOff>152400</xdr:colOff>
      <xdr:row>81</xdr:row>
      <xdr:rowOff>114300</xdr:rowOff>
    </xdr:to>
    <xdr:cxnSp macro="">
      <xdr:nvCxnSpPr>
        <xdr:cNvPr id="256" name="直線コネクタ 255"/>
        <xdr:cNvCxnSpPr/>
      </xdr:nvCxnSpPr>
      <xdr:spPr>
        <a:xfrm>
          <a:off x="13512800" y="13832839"/>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55880</xdr:rowOff>
    </xdr:from>
    <xdr:to>
      <xdr:col>68</xdr:col>
      <xdr:colOff>203200</xdr:colOff>
      <xdr:row>84</xdr:row>
      <xdr:rowOff>157480</xdr:rowOff>
    </xdr:to>
    <xdr:sp macro="" textlink="">
      <xdr:nvSpPr>
        <xdr:cNvPr id="257" name="フローチャート: 判断 256"/>
        <xdr:cNvSpPr/>
      </xdr:nvSpPr>
      <xdr:spPr>
        <a:xfrm>
          <a:off x="14351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142257</xdr:rowOff>
    </xdr:from>
    <xdr:ext cx="762000" cy="259045"/>
    <xdr:sp macro="" textlink="">
      <xdr:nvSpPr>
        <xdr:cNvPr id="258" name="テキスト ボックス 257"/>
        <xdr:cNvSpPr txBox="1"/>
      </xdr:nvSpPr>
      <xdr:spPr>
        <a:xfrm>
          <a:off x="14020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59" name="フローチャート: 判断 258"/>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0" name="テキスト ボックス 259"/>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10161</xdr:rowOff>
    </xdr:from>
    <xdr:to>
      <xdr:col>81</xdr:col>
      <xdr:colOff>95250</xdr:colOff>
      <xdr:row>83</xdr:row>
      <xdr:rowOff>111761</xdr:rowOff>
    </xdr:to>
    <xdr:sp macro="" textlink="">
      <xdr:nvSpPr>
        <xdr:cNvPr id="266" name="楕円 265"/>
        <xdr:cNvSpPr/>
      </xdr:nvSpPr>
      <xdr:spPr>
        <a:xfrm>
          <a:off x="169672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102888</xdr:rowOff>
    </xdr:from>
    <xdr:ext cx="762000" cy="259045"/>
    <xdr:sp macro="" textlink="">
      <xdr:nvSpPr>
        <xdr:cNvPr id="267" name="給与水準   （国との比較）該当値テキスト"/>
        <xdr:cNvSpPr txBox="1"/>
      </xdr:nvSpPr>
      <xdr:spPr>
        <a:xfrm>
          <a:off x="17106900" y="1416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10161</xdr:rowOff>
    </xdr:from>
    <xdr:to>
      <xdr:col>77</xdr:col>
      <xdr:colOff>95250</xdr:colOff>
      <xdr:row>83</xdr:row>
      <xdr:rowOff>111761</xdr:rowOff>
    </xdr:to>
    <xdr:sp macro="" textlink="">
      <xdr:nvSpPr>
        <xdr:cNvPr id="268" name="楕円 267"/>
        <xdr:cNvSpPr/>
      </xdr:nvSpPr>
      <xdr:spPr>
        <a:xfrm>
          <a:off x="16129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121938</xdr:rowOff>
    </xdr:from>
    <xdr:ext cx="736600" cy="259045"/>
    <xdr:sp macro="" textlink="">
      <xdr:nvSpPr>
        <xdr:cNvPr id="269" name="テキスト ボックス 268"/>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70" name="楕円 269"/>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71" name="テキスト ボックス 270"/>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72" name="楕円 271"/>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73" name="テキスト ボックス 272"/>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66039</xdr:rowOff>
    </xdr:from>
    <xdr:to>
      <xdr:col>64</xdr:col>
      <xdr:colOff>152400</xdr:colOff>
      <xdr:row>80</xdr:row>
      <xdr:rowOff>167639</xdr:rowOff>
    </xdr:to>
    <xdr:sp macro="" textlink="">
      <xdr:nvSpPr>
        <xdr:cNvPr id="274" name="楕円 273"/>
        <xdr:cNvSpPr/>
      </xdr:nvSpPr>
      <xdr:spPr>
        <a:xfrm>
          <a:off x="13462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6366</xdr:rowOff>
    </xdr:from>
    <xdr:ext cx="762000" cy="259045"/>
    <xdr:sp macro="" textlink="">
      <xdr:nvSpPr>
        <xdr:cNvPr id="275" name="テキスト ボックス 274"/>
        <xdr:cNvSpPr txBox="1"/>
      </xdr:nvSpPr>
      <xdr:spPr>
        <a:xfrm>
          <a:off x="1313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年度の職員数について、地方公務員給与実態調査が未公表のため、前年度数値を引用している。このことから、平成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万人当たり職員数は、人口の減少を理由に増加している。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行財政構造改革推進方策に基づく定員の見直し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事務事業、組織の徹底した見直し等を行うことにより、平成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年度までの間に、法令等に定めのある部門を除く一般行政部門等で概ね３割の定員削減を行うこととしている。</a:t>
          </a: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0" name="直線コネクタ 28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1" name="テキスト ボックス 29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2" name="直線コネクタ 29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3" name="テキスト ボックス 29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6" name="直線コネクタ 29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7" name="テキスト ボックス 29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8" name="直線コネクタ 29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9" name="テキスト ボックス 29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100624</xdr:rowOff>
    </xdr:from>
    <xdr:to>
      <xdr:col>81</xdr:col>
      <xdr:colOff>44450</xdr:colOff>
      <xdr:row>67</xdr:row>
      <xdr:rowOff>46670</xdr:rowOff>
    </xdr:to>
    <xdr:cxnSp macro="">
      <xdr:nvCxnSpPr>
        <xdr:cNvPr id="303" name="直線コネクタ 302"/>
        <xdr:cNvCxnSpPr/>
      </xdr:nvCxnSpPr>
      <xdr:spPr>
        <a:xfrm flipV="1">
          <a:off x="17018000" y="9873274"/>
          <a:ext cx="0" cy="16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18747</xdr:rowOff>
    </xdr:from>
    <xdr:ext cx="762000" cy="259045"/>
    <xdr:sp macro="" textlink="">
      <xdr:nvSpPr>
        <xdr:cNvPr id="304" name="定員管理の状況最小値テキスト"/>
        <xdr:cNvSpPr txBox="1"/>
      </xdr:nvSpPr>
      <xdr:spPr>
        <a:xfrm>
          <a:off x="17106900" y="115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46670</xdr:rowOff>
    </xdr:from>
    <xdr:to>
      <xdr:col>81</xdr:col>
      <xdr:colOff>133350</xdr:colOff>
      <xdr:row>67</xdr:row>
      <xdr:rowOff>46670</xdr:rowOff>
    </xdr:to>
    <xdr:cxnSp macro="">
      <xdr:nvCxnSpPr>
        <xdr:cNvPr id="305" name="直線コネクタ 304"/>
        <xdr:cNvCxnSpPr/>
      </xdr:nvCxnSpPr>
      <xdr:spPr>
        <a:xfrm>
          <a:off x="16929100" y="1153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15551</xdr:rowOff>
    </xdr:from>
    <xdr:ext cx="762000" cy="259045"/>
    <xdr:sp macro="" textlink="">
      <xdr:nvSpPr>
        <xdr:cNvPr id="306" name="定員管理の状況最大値テキスト"/>
        <xdr:cNvSpPr txBox="1"/>
      </xdr:nvSpPr>
      <xdr:spPr>
        <a:xfrm>
          <a:off x="17106900" y="96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100624</xdr:rowOff>
    </xdr:from>
    <xdr:to>
      <xdr:col>81</xdr:col>
      <xdr:colOff>133350</xdr:colOff>
      <xdr:row>57</xdr:row>
      <xdr:rowOff>100624</xdr:rowOff>
    </xdr:to>
    <xdr:cxnSp macro="">
      <xdr:nvCxnSpPr>
        <xdr:cNvPr id="307" name="直線コネクタ 306"/>
        <xdr:cNvCxnSpPr/>
      </xdr:nvCxnSpPr>
      <xdr:spPr>
        <a:xfrm>
          <a:off x="16929100" y="987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45623</xdr:rowOff>
    </xdr:from>
    <xdr:to>
      <xdr:col>81</xdr:col>
      <xdr:colOff>44450</xdr:colOff>
      <xdr:row>61</xdr:row>
      <xdr:rowOff>50811</xdr:rowOff>
    </xdr:to>
    <xdr:cxnSp macro="">
      <xdr:nvCxnSpPr>
        <xdr:cNvPr id="308" name="直線コネクタ 307"/>
        <xdr:cNvCxnSpPr/>
      </xdr:nvCxnSpPr>
      <xdr:spPr>
        <a:xfrm>
          <a:off x="16179800" y="10504073"/>
          <a:ext cx="8382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7176</xdr:rowOff>
    </xdr:from>
    <xdr:ext cx="762000" cy="259045"/>
    <xdr:sp macro="" textlink="">
      <xdr:nvSpPr>
        <xdr:cNvPr id="309" name="定員管理の状況平均値テキスト"/>
        <xdr:cNvSpPr txBox="1"/>
      </xdr:nvSpPr>
      <xdr:spPr>
        <a:xfrm>
          <a:off x="17106900" y="10465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35099</xdr:rowOff>
    </xdr:from>
    <xdr:to>
      <xdr:col>81</xdr:col>
      <xdr:colOff>95250</xdr:colOff>
      <xdr:row>61</xdr:row>
      <xdr:rowOff>136699</xdr:rowOff>
    </xdr:to>
    <xdr:sp macro="" textlink="">
      <xdr:nvSpPr>
        <xdr:cNvPr id="310" name="フローチャート: 判断 309"/>
        <xdr:cNvSpPr/>
      </xdr:nvSpPr>
      <xdr:spPr>
        <a:xfrm>
          <a:off x="16967200" y="104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45623</xdr:rowOff>
    </xdr:from>
    <xdr:to>
      <xdr:col>77</xdr:col>
      <xdr:colOff>44450</xdr:colOff>
      <xdr:row>62</xdr:row>
      <xdr:rowOff>114769</xdr:rowOff>
    </xdr:to>
    <xdr:cxnSp macro="">
      <xdr:nvCxnSpPr>
        <xdr:cNvPr id="311" name="直線コネクタ 310"/>
        <xdr:cNvCxnSpPr/>
      </xdr:nvCxnSpPr>
      <xdr:spPr>
        <a:xfrm flipV="1">
          <a:off x="15290800" y="10504073"/>
          <a:ext cx="889000" cy="2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1860</xdr:rowOff>
    </xdr:from>
    <xdr:to>
      <xdr:col>77</xdr:col>
      <xdr:colOff>95250</xdr:colOff>
      <xdr:row>61</xdr:row>
      <xdr:rowOff>103460</xdr:rowOff>
    </xdr:to>
    <xdr:sp macro="" textlink="">
      <xdr:nvSpPr>
        <xdr:cNvPr id="312" name="フローチャート: 判断 311"/>
        <xdr:cNvSpPr/>
      </xdr:nvSpPr>
      <xdr:spPr>
        <a:xfrm>
          <a:off x="16129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88237</xdr:rowOff>
    </xdr:from>
    <xdr:ext cx="736600" cy="259045"/>
    <xdr:sp macro="" textlink="">
      <xdr:nvSpPr>
        <xdr:cNvPr id="313" name="テキスト ボックス 312"/>
        <xdr:cNvSpPr txBox="1"/>
      </xdr:nvSpPr>
      <xdr:spPr>
        <a:xfrm>
          <a:off x="15798800" y="1054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114769</xdr:rowOff>
    </xdr:from>
    <xdr:to>
      <xdr:col>72</xdr:col>
      <xdr:colOff>203200</xdr:colOff>
      <xdr:row>62</xdr:row>
      <xdr:rowOff>114950</xdr:rowOff>
    </xdr:to>
    <xdr:cxnSp macro="">
      <xdr:nvCxnSpPr>
        <xdr:cNvPr id="314" name="直線コネクタ 313"/>
        <xdr:cNvCxnSpPr/>
      </xdr:nvCxnSpPr>
      <xdr:spPr>
        <a:xfrm flipV="1">
          <a:off x="14401800" y="10744669"/>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86128</xdr:rowOff>
    </xdr:from>
    <xdr:to>
      <xdr:col>73</xdr:col>
      <xdr:colOff>44450</xdr:colOff>
      <xdr:row>63</xdr:row>
      <xdr:rowOff>16278</xdr:rowOff>
    </xdr:to>
    <xdr:sp macro="" textlink="">
      <xdr:nvSpPr>
        <xdr:cNvPr id="315" name="フローチャート: 判断 314"/>
        <xdr:cNvSpPr/>
      </xdr:nvSpPr>
      <xdr:spPr>
        <a:xfrm>
          <a:off x="15240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1055</xdr:rowOff>
    </xdr:from>
    <xdr:ext cx="762000" cy="259045"/>
    <xdr:sp macro="" textlink="">
      <xdr:nvSpPr>
        <xdr:cNvPr id="316" name="テキスト ボックス 315"/>
        <xdr:cNvSpPr txBox="1"/>
      </xdr:nvSpPr>
      <xdr:spPr>
        <a:xfrm>
          <a:off x="14909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108234</xdr:rowOff>
    </xdr:from>
    <xdr:to>
      <xdr:col>68</xdr:col>
      <xdr:colOff>152400</xdr:colOff>
      <xdr:row>62</xdr:row>
      <xdr:rowOff>114950</xdr:rowOff>
    </xdr:to>
    <xdr:cxnSp macro="">
      <xdr:nvCxnSpPr>
        <xdr:cNvPr id="317" name="直線コネクタ 316"/>
        <xdr:cNvCxnSpPr/>
      </xdr:nvCxnSpPr>
      <xdr:spPr>
        <a:xfrm>
          <a:off x="13512800" y="10738134"/>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51843</xdr:rowOff>
    </xdr:from>
    <xdr:to>
      <xdr:col>68</xdr:col>
      <xdr:colOff>203200</xdr:colOff>
      <xdr:row>62</xdr:row>
      <xdr:rowOff>153443</xdr:rowOff>
    </xdr:to>
    <xdr:sp macro="" textlink="">
      <xdr:nvSpPr>
        <xdr:cNvPr id="318" name="フローチャート: 判断 317"/>
        <xdr:cNvSpPr/>
      </xdr:nvSpPr>
      <xdr:spPr>
        <a:xfrm>
          <a:off x="14351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163620</xdr:rowOff>
    </xdr:from>
    <xdr:ext cx="762000" cy="259045"/>
    <xdr:sp macro="" textlink="">
      <xdr:nvSpPr>
        <xdr:cNvPr id="319" name="テキスト ボックス 318"/>
        <xdr:cNvSpPr txBox="1"/>
      </xdr:nvSpPr>
      <xdr:spPr>
        <a:xfrm>
          <a:off x="14020800" y="104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38331</xdr:rowOff>
    </xdr:from>
    <xdr:to>
      <xdr:col>64</xdr:col>
      <xdr:colOff>152400</xdr:colOff>
      <xdr:row>62</xdr:row>
      <xdr:rowOff>139931</xdr:rowOff>
    </xdr:to>
    <xdr:sp macro="" textlink="">
      <xdr:nvSpPr>
        <xdr:cNvPr id="320" name="フローチャート: 判断 319"/>
        <xdr:cNvSpPr/>
      </xdr:nvSpPr>
      <xdr:spPr>
        <a:xfrm>
          <a:off x="13462000" y="106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150108</xdr:rowOff>
    </xdr:from>
    <xdr:ext cx="762000" cy="259045"/>
    <xdr:sp macro="" textlink="">
      <xdr:nvSpPr>
        <xdr:cNvPr id="321" name="テキスト ボックス 320"/>
        <xdr:cNvSpPr txBox="1"/>
      </xdr:nvSpPr>
      <xdr:spPr>
        <a:xfrm>
          <a:off x="13131800" y="1043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xdr:rowOff>
    </xdr:from>
    <xdr:to>
      <xdr:col>81</xdr:col>
      <xdr:colOff>95250</xdr:colOff>
      <xdr:row>61</xdr:row>
      <xdr:rowOff>101611</xdr:rowOff>
    </xdr:to>
    <xdr:sp macro="" textlink="">
      <xdr:nvSpPr>
        <xdr:cNvPr id="327" name="楕円 326"/>
        <xdr:cNvSpPr/>
      </xdr:nvSpPr>
      <xdr:spPr>
        <a:xfrm>
          <a:off x="16967200" y="104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16538</xdr:rowOff>
    </xdr:from>
    <xdr:ext cx="762000" cy="259045"/>
    <xdr:sp macro="" textlink="">
      <xdr:nvSpPr>
        <xdr:cNvPr id="328" name="定員管理の状況該当値テキスト"/>
        <xdr:cNvSpPr txBox="1"/>
      </xdr:nvSpPr>
      <xdr:spPr>
        <a:xfrm>
          <a:off x="17106900" y="1030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166273</xdr:rowOff>
    </xdr:from>
    <xdr:to>
      <xdr:col>77</xdr:col>
      <xdr:colOff>95250</xdr:colOff>
      <xdr:row>61</xdr:row>
      <xdr:rowOff>96423</xdr:rowOff>
    </xdr:to>
    <xdr:sp macro="" textlink="">
      <xdr:nvSpPr>
        <xdr:cNvPr id="329" name="楕円 328"/>
        <xdr:cNvSpPr/>
      </xdr:nvSpPr>
      <xdr:spPr>
        <a:xfrm>
          <a:off x="16129000" y="104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106600</xdr:rowOff>
    </xdr:from>
    <xdr:ext cx="736600" cy="259045"/>
    <xdr:sp macro="" textlink="">
      <xdr:nvSpPr>
        <xdr:cNvPr id="330" name="テキスト ボックス 329"/>
        <xdr:cNvSpPr txBox="1"/>
      </xdr:nvSpPr>
      <xdr:spPr>
        <a:xfrm>
          <a:off x="15798800" y="10222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63969</xdr:rowOff>
    </xdr:from>
    <xdr:to>
      <xdr:col>73</xdr:col>
      <xdr:colOff>44450</xdr:colOff>
      <xdr:row>62</xdr:row>
      <xdr:rowOff>165569</xdr:rowOff>
    </xdr:to>
    <xdr:sp macro="" textlink="">
      <xdr:nvSpPr>
        <xdr:cNvPr id="331" name="楕円 330"/>
        <xdr:cNvSpPr/>
      </xdr:nvSpPr>
      <xdr:spPr>
        <a:xfrm>
          <a:off x="15240000" y="106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4296</xdr:rowOff>
    </xdr:from>
    <xdr:ext cx="762000" cy="259045"/>
    <xdr:sp macro="" textlink="">
      <xdr:nvSpPr>
        <xdr:cNvPr id="332" name="テキスト ボックス 331"/>
        <xdr:cNvSpPr txBox="1"/>
      </xdr:nvSpPr>
      <xdr:spPr>
        <a:xfrm>
          <a:off x="14909800" y="1046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64150</xdr:rowOff>
    </xdr:from>
    <xdr:to>
      <xdr:col>68</xdr:col>
      <xdr:colOff>203200</xdr:colOff>
      <xdr:row>62</xdr:row>
      <xdr:rowOff>165750</xdr:rowOff>
    </xdr:to>
    <xdr:sp macro="" textlink="">
      <xdr:nvSpPr>
        <xdr:cNvPr id="333" name="楕円 332"/>
        <xdr:cNvSpPr/>
      </xdr:nvSpPr>
      <xdr:spPr>
        <a:xfrm>
          <a:off x="14351000" y="106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150527</xdr:rowOff>
    </xdr:from>
    <xdr:ext cx="762000" cy="259045"/>
    <xdr:sp macro="" textlink="">
      <xdr:nvSpPr>
        <xdr:cNvPr id="334" name="テキスト ボックス 333"/>
        <xdr:cNvSpPr txBox="1"/>
      </xdr:nvSpPr>
      <xdr:spPr>
        <a:xfrm>
          <a:off x="14020800" y="1078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57434</xdr:rowOff>
    </xdr:from>
    <xdr:to>
      <xdr:col>64</xdr:col>
      <xdr:colOff>152400</xdr:colOff>
      <xdr:row>62</xdr:row>
      <xdr:rowOff>159034</xdr:rowOff>
    </xdr:to>
    <xdr:sp macro="" textlink="">
      <xdr:nvSpPr>
        <xdr:cNvPr id="335" name="楕円 334"/>
        <xdr:cNvSpPr/>
      </xdr:nvSpPr>
      <xdr:spPr>
        <a:xfrm>
          <a:off x="13462000" y="106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143811</xdr:rowOff>
    </xdr:from>
    <xdr:ext cx="762000" cy="259045"/>
    <xdr:sp macro="" textlink="">
      <xdr:nvSpPr>
        <xdr:cNvPr id="336" name="テキスト ボックス 335"/>
        <xdr:cNvSpPr txBox="1"/>
      </xdr:nvSpPr>
      <xdr:spPr>
        <a:xfrm>
          <a:off x="13131800" y="107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の実質公債費比率は、算定の分母である標準財政規模が教職員給与負担事務の政令市への移譲に伴い減少した一方で、利子の実績減により公債費が減少したこと及び超低金利環境を踏まえ、借換債を前倒し発行</a:t>
          </a:r>
          <a:r>
            <a:rPr kumimoji="1" lang="en-US" altLang="ja-JP" sz="1150">
              <a:latin typeface="ＭＳ Ｐゴシック" panose="020B0600070205080204" pitchFamily="50" charset="-128"/>
              <a:ea typeface="ＭＳ Ｐゴシック" panose="020B0600070205080204" pitchFamily="50" charset="-128"/>
            </a:rPr>
            <a:t>(400</a:t>
          </a:r>
          <a:r>
            <a:rPr kumimoji="1" lang="ja-JP" altLang="en-US" sz="1150">
              <a:latin typeface="ＭＳ Ｐゴシック" panose="020B0600070205080204" pitchFamily="50" charset="-128"/>
              <a:ea typeface="ＭＳ Ｐゴシック" panose="020B0600070205080204" pitchFamily="50" charset="-128"/>
            </a:rPr>
            <a:t>億円</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したことに伴う減債基金不足に対する加算の減少から、単年度で</a:t>
          </a:r>
          <a:r>
            <a:rPr kumimoji="1" lang="en-US" altLang="ja-JP" sz="1150">
              <a:latin typeface="ＭＳ Ｐゴシック" panose="020B0600070205080204" pitchFamily="50" charset="-128"/>
              <a:ea typeface="ＭＳ Ｐゴシック" panose="020B0600070205080204" pitchFamily="50" charset="-128"/>
            </a:rPr>
            <a:t>1.7</a:t>
          </a:r>
          <a:r>
            <a:rPr kumimoji="1" lang="ja-JP" altLang="en-US" sz="1150">
              <a:latin typeface="ＭＳ Ｐゴシック" panose="020B0600070205080204" pitchFamily="50" charset="-128"/>
              <a:ea typeface="ＭＳ Ｐゴシック" panose="020B0600070205080204" pitchFamily="50" charset="-128"/>
            </a:rPr>
            <a:t>ポイント改善し、</a:t>
          </a:r>
          <a:r>
            <a:rPr kumimoji="1" lang="en-US" altLang="ja-JP" sz="1150">
              <a:latin typeface="ＭＳ Ｐゴシック" panose="020B0600070205080204" pitchFamily="50" charset="-128"/>
              <a:ea typeface="ＭＳ Ｐゴシック" panose="020B0600070205080204" pitchFamily="50" charset="-128"/>
            </a:rPr>
            <a:t>12.8%</a:t>
          </a:r>
          <a:r>
            <a:rPr kumimoji="1" lang="ja-JP" altLang="en-US" sz="1150">
              <a:latin typeface="ＭＳ Ｐゴシック" panose="020B0600070205080204" pitchFamily="50" charset="-128"/>
              <a:ea typeface="ＭＳ Ｐゴシック" panose="020B0600070205080204" pitchFamily="50" charset="-128"/>
            </a:rPr>
            <a:t>となった。また、３カ年平均では、平成</a:t>
          </a:r>
          <a:r>
            <a:rPr kumimoji="1" lang="en-US" altLang="ja-JP" sz="1150">
              <a:latin typeface="ＭＳ Ｐゴシック" panose="020B0600070205080204" pitchFamily="50" charset="-128"/>
              <a:ea typeface="ＭＳ Ｐゴシック" panose="020B0600070205080204" pitchFamily="50" charset="-128"/>
            </a:rPr>
            <a:t>26</a:t>
          </a:r>
          <a:r>
            <a:rPr kumimoji="1" lang="ja-JP" altLang="en-US" sz="1150">
              <a:latin typeface="ＭＳ Ｐゴシック" panose="020B0600070205080204" pitchFamily="50" charset="-128"/>
              <a:ea typeface="ＭＳ Ｐゴシック" panose="020B0600070205080204" pitchFamily="50" charset="-128"/>
            </a:rPr>
            <a:t>年度の</a:t>
          </a:r>
          <a:r>
            <a:rPr kumimoji="1" lang="en-US" altLang="ja-JP" sz="1150">
              <a:latin typeface="ＭＳ Ｐゴシック" panose="020B0600070205080204" pitchFamily="50" charset="-128"/>
              <a:ea typeface="ＭＳ Ｐゴシック" panose="020B0600070205080204" pitchFamily="50" charset="-128"/>
            </a:rPr>
            <a:t>15.4%</a:t>
          </a:r>
          <a:r>
            <a:rPr kumimoji="1" lang="ja-JP" altLang="en-US" sz="1150">
              <a:latin typeface="ＭＳ Ｐゴシック" panose="020B0600070205080204" pitchFamily="50" charset="-128"/>
              <a:ea typeface="ＭＳ Ｐゴシック" panose="020B0600070205080204" pitchFamily="50" charset="-128"/>
            </a:rPr>
            <a:t>が平成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年度の</a:t>
          </a:r>
          <a:r>
            <a:rPr kumimoji="1" lang="en-US" altLang="ja-JP" sz="1150">
              <a:latin typeface="ＭＳ Ｐゴシック" panose="020B0600070205080204" pitchFamily="50" charset="-128"/>
              <a:ea typeface="ＭＳ Ｐゴシック" panose="020B0600070205080204" pitchFamily="50" charset="-128"/>
            </a:rPr>
            <a:t>12.8%</a:t>
          </a:r>
          <a:r>
            <a:rPr kumimoji="1" lang="ja-JP" altLang="en-US" sz="1150">
              <a:latin typeface="ＭＳ Ｐゴシック" panose="020B0600070205080204" pitchFamily="50" charset="-128"/>
              <a:ea typeface="ＭＳ Ｐゴシック" panose="020B0600070205080204" pitchFamily="50" charset="-128"/>
            </a:rPr>
            <a:t>に置き換わったため、</a:t>
          </a:r>
          <a:r>
            <a:rPr kumimoji="1" lang="en-US" altLang="ja-JP" sz="1150">
              <a:latin typeface="ＭＳ Ｐゴシック" panose="020B0600070205080204" pitchFamily="50" charset="-128"/>
              <a:ea typeface="ＭＳ Ｐゴシック" panose="020B0600070205080204" pitchFamily="50" charset="-128"/>
            </a:rPr>
            <a:t>0.8</a:t>
          </a:r>
          <a:r>
            <a:rPr kumimoji="1" lang="ja-JP" altLang="en-US" sz="1150">
              <a:latin typeface="ＭＳ Ｐゴシック" panose="020B0600070205080204" pitchFamily="50" charset="-128"/>
              <a:ea typeface="ＭＳ Ｐゴシック" panose="020B0600070205080204" pitchFamily="50" charset="-128"/>
            </a:rPr>
            <a:t>ポイント改善し、</a:t>
          </a:r>
          <a:r>
            <a:rPr kumimoji="1" lang="en-US" altLang="ja-JP" sz="1150">
              <a:latin typeface="ＭＳ Ｐゴシック" panose="020B0600070205080204" pitchFamily="50" charset="-128"/>
              <a:ea typeface="ＭＳ Ｐゴシック" panose="020B0600070205080204" pitchFamily="50" charset="-128"/>
            </a:rPr>
            <a:t>15.3%</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なお、本県は震災関連公債費や県債管理基金の活用による減債基金積立不足率悪化という他府県にはない財政負担があるため、類似団体平均より高い数値となっている。</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45</xdr:row>
      <xdr:rowOff>53975</xdr:rowOff>
    </xdr:to>
    <xdr:cxnSp macro="">
      <xdr:nvCxnSpPr>
        <xdr:cNvPr id="364" name="直線コネクタ 363"/>
        <xdr:cNvCxnSpPr/>
      </xdr:nvCxnSpPr>
      <xdr:spPr>
        <a:xfrm flipV="1">
          <a:off x="17018000" y="608012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65" name="公債費負担の状況最小値テキスト"/>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66" name="直線コネクタ 365"/>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67" name="公債費負担の状況最大値テキスト"/>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68" name="直線コネクタ 367"/>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45508</xdr:rowOff>
    </xdr:from>
    <xdr:to>
      <xdr:col>81</xdr:col>
      <xdr:colOff>44450</xdr:colOff>
      <xdr:row>43</xdr:row>
      <xdr:rowOff>34925</xdr:rowOff>
    </xdr:to>
    <xdr:cxnSp macro="">
      <xdr:nvCxnSpPr>
        <xdr:cNvPr id="369" name="直線コネクタ 368"/>
        <xdr:cNvCxnSpPr/>
      </xdr:nvCxnSpPr>
      <xdr:spPr>
        <a:xfrm flipV="1">
          <a:off x="16179800" y="724640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2769</xdr:rowOff>
    </xdr:from>
    <xdr:ext cx="762000" cy="259045"/>
    <xdr:sp macro="" textlink="">
      <xdr:nvSpPr>
        <xdr:cNvPr id="370" name="公債費負担の状況平均値テキスト"/>
        <xdr:cNvSpPr txBox="1"/>
      </xdr:nvSpPr>
      <xdr:spPr>
        <a:xfrm>
          <a:off x="17106900" y="651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371" name="フローチャート: 判断 370"/>
        <xdr:cNvSpPr/>
      </xdr:nvSpPr>
      <xdr:spPr>
        <a:xfrm>
          <a:off x="169672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34925</xdr:rowOff>
    </xdr:from>
    <xdr:to>
      <xdr:col>77</xdr:col>
      <xdr:colOff>44450</xdr:colOff>
      <xdr:row>44</xdr:row>
      <xdr:rowOff>4233</xdr:rowOff>
    </xdr:to>
    <xdr:cxnSp macro="">
      <xdr:nvCxnSpPr>
        <xdr:cNvPr id="372" name="直線コネクタ 371"/>
        <xdr:cNvCxnSpPr/>
      </xdr:nvCxnSpPr>
      <xdr:spPr>
        <a:xfrm flipV="1">
          <a:off x="15290800" y="740727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73" name="フローチャート: 判断 372"/>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47219</xdr:rowOff>
    </xdr:from>
    <xdr:ext cx="736600" cy="259045"/>
    <xdr:sp macro="" textlink="">
      <xdr:nvSpPr>
        <xdr:cNvPr id="374" name="テキスト ボックス 373"/>
        <xdr:cNvSpPr txBox="1"/>
      </xdr:nvSpPr>
      <xdr:spPr>
        <a:xfrm>
          <a:off x="15798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44</xdr:row>
      <xdr:rowOff>4233</xdr:rowOff>
    </xdr:to>
    <xdr:cxnSp macro="">
      <xdr:nvCxnSpPr>
        <xdr:cNvPr id="375" name="直線コネクタ 374"/>
        <xdr:cNvCxnSpPr/>
      </xdr:nvCxnSpPr>
      <xdr:spPr>
        <a:xfrm>
          <a:off x="14401800" y="73469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76" name="フローチャート: 判断 37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77" name="テキスト ボックス 376"/>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55033</xdr:rowOff>
    </xdr:to>
    <xdr:cxnSp macro="">
      <xdr:nvCxnSpPr>
        <xdr:cNvPr id="378" name="直線コネクタ 377"/>
        <xdr:cNvCxnSpPr/>
      </xdr:nvCxnSpPr>
      <xdr:spPr>
        <a:xfrm flipV="1">
          <a:off x="13512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136525</xdr:rowOff>
    </xdr:from>
    <xdr:to>
      <xdr:col>68</xdr:col>
      <xdr:colOff>203200</xdr:colOff>
      <xdr:row>41</xdr:row>
      <xdr:rowOff>66675</xdr:rowOff>
    </xdr:to>
    <xdr:sp macro="" textlink="">
      <xdr:nvSpPr>
        <xdr:cNvPr id="379" name="フローチャート: 判断 378"/>
        <xdr:cNvSpPr/>
      </xdr:nvSpPr>
      <xdr:spPr>
        <a:xfrm>
          <a:off x="14351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76852</xdr:rowOff>
    </xdr:from>
    <xdr:ext cx="762000" cy="259045"/>
    <xdr:sp macro="" textlink="">
      <xdr:nvSpPr>
        <xdr:cNvPr id="380" name="テキスト ボックス 379"/>
        <xdr:cNvSpPr txBox="1"/>
      </xdr:nvSpPr>
      <xdr:spPr>
        <a:xfrm>
          <a:off x="14020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1" name="フローチャート: 判断 380"/>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2" name="テキスト ボックス 381"/>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166158</xdr:rowOff>
    </xdr:from>
    <xdr:to>
      <xdr:col>81</xdr:col>
      <xdr:colOff>95250</xdr:colOff>
      <xdr:row>42</xdr:row>
      <xdr:rowOff>96308</xdr:rowOff>
    </xdr:to>
    <xdr:sp macro="" textlink="">
      <xdr:nvSpPr>
        <xdr:cNvPr id="388" name="楕円 387"/>
        <xdr:cNvSpPr/>
      </xdr:nvSpPr>
      <xdr:spPr>
        <a:xfrm>
          <a:off x="16967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138235</xdr:rowOff>
    </xdr:from>
    <xdr:ext cx="762000" cy="259045"/>
    <xdr:sp macro="" textlink="">
      <xdr:nvSpPr>
        <xdr:cNvPr id="389" name="公債費負担の状況該当値テキスト"/>
        <xdr:cNvSpPr txBox="1"/>
      </xdr:nvSpPr>
      <xdr:spPr>
        <a:xfrm>
          <a:off x="17106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155575</xdr:rowOff>
    </xdr:from>
    <xdr:to>
      <xdr:col>77</xdr:col>
      <xdr:colOff>95250</xdr:colOff>
      <xdr:row>43</xdr:row>
      <xdr:rowOff>85725</xdr:rowOff>
    </xdr:to>
    <xdr:sp macro="" textlink="">
      <xdr:nvSpPr>
        <xdr:cNvPr id="390" name="楕円 389"/>
        <xdr:cNvSpPr/>
      </xdr:nvSpPr>
      <xdr:spPr>
        <a:xfrm>
          <a:off x="16129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70502</xdr:rowOff>
    </xdr:from>
    <xdr:ext cx="736600" cy="259045"/>
    <xdr:sp macro="" textlink="">
      <xdr:nvSpPr>
        <xdr:cNvPr id="391" name="テキスト ボックス 390"/>
        <xdr:cNvSpPr txBox="1"/>
      </xdr:nvSpPr>
      <xdr:spPr>
        <a:xfrm>
          <a:off x="15798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392" name="楕円 391"/>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393" name="テキスト ボックス 392"/>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394" name="楕円 393"/>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395" name="テキスト ボックス 394"/>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396" name="楕円 395"/>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397" name="テキスト ボックス 396"/>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年度の将来負担比率は、教職員給与負担事務の政令市への移譲に伴い退職手当支給予定額に対する一般会計等負担見込額が減少するものの、算定の分母である標準財政規模が減少したため、前年度から</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335.0%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本県は、阪神・淡路大震災からの創造的復興のため、１兆</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億円の県債発行（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末残高：</a:t>
          </a:r>
          <a:r>
            <a:rPr kumimoji="1" lang="en-US" altLang="ja-JP" sz="1300">
              <a:latin typeface="ＭＳ Ｐゴシック" panose="020B0600070205080204" pitchFamily="50" charset="-128"/>
              <a:ea typeface="ＭＳ Ｐゴシック" panose="020B0600070205080204" pitchFamily="50" charset="-128"/>
            </a:rPr>
            <a:t>3,992</a:t>
          </a:r>
          <a:r>
            <a:rPr kumimoji="1" lang="ja-JP" altLang="en-US" sz="1300">
              <a:latin typeface="ＭＳ Ｐゴシック" panose="020B0600070205080204" pitchFamily="50" charset="-128"/>
              <a:ea typeface="ＭＳ Ｐゴシック" panose="020B0600070205080204" pitchFamily="50" charset="-128"/>
            </a:rPr>
            <a:t>億円）や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億円を超える県債管理基金の活用を行ってきたため、他府県にはない財政負担があり、類似団体中、最も高い数値となっている。</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43078</xdr:rowOff>
    </xdr:from>
    <xdr:to>
      <xdr:col>81</xdr:col>
      <xdr:colOff>44450</xdr:colOff>
      <xdr:row>20</xdr:row>
      <xdr:rowOff>156210</xdr:rowOff>
    </xdr:to>
    <xdr:cxnSp macro="">
      <xdr:nvCxnSpPr>
        <xdr:cNvPr id="423" name="直線コネクタ 422"/>
        <xdr:cNvCxnSpPr/>
      </xdr:nvCxnSpPr>
      <xdr:spPr>
        <a:xfrm flipV="1">
          <a:off x="17018000" y="2443378"/>
          <a:ext cx="0" cy="1141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128287</xdr:rowOff>
    </xdr:from>
    <xdr:ext cx="762000" cy="259045"/>
    <xdr:sp macro="" textlink="">
      <xdr:nvSpPr>
        <xdr:cNvPr id="424" name="将来負担の状況最小値テキスト"/>
        <xdr:cNvSpPr txBox="1"/>
      </xdr:nvSpPr>
      <xdr:spPr>
        <a:xfrm>
          <a:off x="17106900" y="35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156210</xdr:rowOff>
    </xdr:from>
    <xdr:to>
      <xdr:col>81</xdr:col>
      <xdr:colOff>133350</xdr:colOff>
      <xdr:row>20</xdr:row>
      <xdr:rowOff>156210</xdr:rowOff>
    </xdr:to>
    <xdr:cxnSp macro="">
      <xdr:nvCxnSpPr>
        <xdr:cNvPr id="425" name="直線コネクタ 424"/>
        <xdr:cNvCxnSpPr/>
      </xdr:nvCxnSpPr>
      <xdr:spPr>
        <a:xfrm>
          <a:off x="16929100" y="358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129455</xdr:rowOff>
    </xdr:from>
    <xdr:ext cx="762000" cy="259045"/>
    <xdr:sp macro="" textlink="">
      <xdr:nvSpPr>
        <xdr:cNvPr id="426" name="将来負担の状況最大値テキスト"/>
        <xdr:cNvSpPr txBox="1"/>
      </xdr:nvSpPr>
      <xdr:spPr>
        <a:xfrm>
          <a:off x="17106900" y="21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43078</xdr:rowOff>
    </xdr:from>
    <xdr:to>
      <xdr:col>81</xdr:col>
      <xdr:colOff>133350</xdr:colOff>
      <xdr:row>14</xdr:row>
      <xdr:rowOff>43078</xdr:rowOff>
    </xdr:to>
    <xdr:cxnSp macro="">
      <xdr:nvCxnSpPr>
        <xdr:cNvPr id="427" name="直線コネクタ 426"/>
        <xdr:cNvCxnSpPr/>
      </xdr:nvCxnSpPr>
      <xdr:spPr>
        <a:xfrm>
          <a:off x="16929100" y="2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106502</xdr:rowOff>
    </xdr:from>
    <xdr:to>
      <xdr:col>81</xdr:col>
      <xdr:colOff>44450</xdr:colOff>
      <xdr:row>20</xdr:row>
      <xdr:rowOff>156210</xdr:rowOff>
    </xdr:to>
    <xdr:cxnSp macro="">
      <xdr:nvCxnSpPr>
        <xdr:cNvPr id="428" name="直線コネクタ 427"/>
        <xdr:cNvCxnSpPr/>
      </xdr:nvCxnSpPr>
      <xdr:spPr>
        <a:xfrm>
          <a:off x="16179800" y="3535502"/>
          <a:ext cx="8382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146575</xdr:rowOff>
    </xdr:from>
    <xdr:ext cx="762000" cy="259045"/>
    <xdr:sp macro="" textlink="">
      <xdr:nvSpPr>
        <xdr:cNvPr id="429" name="将来負担の状況平均値テキスト"/>
        <xdr:cNvSpPr txBox="1"/>
      </xdr:nvSpPr>
      <xdr:spPr>
        <a:xfrm>
          <a:off x="17106900" y="271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130048</xdr:rowOff>
    </xdr:from>
    <xdr:to>
      <xdr:col>81</xdr:col>
      <xdr:colOff>95250</xdr:colOff>
      <xdr:row>17</xdr:row>
      <xdr:rowOff>60198</xdr:rowOff>
    </xdr:to>
    <xdr:sp macro="" textlink="">
      <xdr:nvSpPr>
        <xdr:cNvPr id="430" name="フローチャート: 判断 429"/>
        <xdr:cNvSpPr/>
      </xdr:nvSpPr>
      <xdr:spPr>
        <a:xfrm>
          <a:off x="169672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86716</xdr:rowOff>
    </xdr:from>
    <xdr:to>
      <xdr:col>77</xdr:col>
      <xdr:colOff>44450</xdr:colOff>
      <xdr:row>20</xdr:row>
      <xdr:rowOff>106502</xdr:rowOff>
    </xdr:to>
    <xdr:cxnSp macro="">
      <xdr:nvCxnSpPr>
        <xdr:cNvPr id="431" name="直線コネクタ 430"/>
        <xdr:cNvCxnSpPr/>
      </xdr:nvCxnSpPr>
      <xdr:spPr>
        <a:xfrm>
          <a:off x="15290800" y="3515716"/>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121361</xdr:rowOff>
    </xdr:from>
    <xdr:to>
      <xdr:col>77</xdr:col>
      <xdr:colOff>95250</xdr:colOff>
      <xdr:row>17</xdr:row>
      <xdr:rowOff>51511</xdr:rowOff>
    </xdr:to>
    <xdr:sp macro="" textlink="">
      <xdr:nvSpPr>
        <xdr:cNvPr id="432" name="フローチャート: 判断 431"/>
        <xdr:cNvSpPr/>
      </xdr:nvSpPr>
      <xdr:spPr>
        <a:xfrm>
          <a:off x="16129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61688</xdr:rowOff>
    </xdr:from>
    <xdr:ext cx="736600" cy="259045"/>
    <xdr:sp macro="" textlink="">
      <xdr:nvSpPr>
        <xdr:cNvPr id="433" name="テキスト ボックス 432"/>
        <xdr:cNvSpPr txBox="1"/>
      </xdr:nvSpPr>
      <xdr:spPr>
        <a:xfrm>
          <a:off x="15798800" y="2633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86716</xdr:rowOff>
    </xdr:from>
    <xdr:to>
      <xdr:col>72</xdr:col>
      <xdr:colOff>203200</xdr:colOff>
      <xdr:row>20</xdr:row>
      <xdr:rowOff>146558</xdr:rowOff>
    </xdr:to>
    <xdr:cxnSp macro="">
      <xdr:nvCxnSpPr>
        <xdr:cNvPr id="434" name="直線コネクタ 433"/>
        <xdr:cNvCxnSpPr/>
      </xdr:nvCxnSpPr>
      <xdr:spPr>
        <a:xfrm flipV="1">
          <a:off x="14401800" y="3515716"/>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121844</xdr:rowOff>
    </xdr:from>
    <xdr:to>
      <xdr:col>73</xdr:col>
      <xdr:colOff>44450</xdr:colOff>
      <xdr:row>17</xdr:row>
      <xdr:rowOff>51994</xdr:rowOff>
    </xdr:to>
    <xdr:sp macro="" textlink="">
      <xdr:nvSpPr>
        <xdr:cNvPr id="435" name="フローチャート: 判断 434"/>
        <xdr:cNvSpPr/>
      </xdr:nvSpPr>
      <xdr:spPr>
        <a:xfrm>
          <a:off x="15240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62171</xdr:rowOff>
    </xdr:from>
    <xdr:ext cx="762000" cy="259045"/>
    <xdr:sp macro="" textlink="">
      <xdr:nvSpPr>
        <xdr:cNvPr id="436" name="テキスト ボックス 435"/>
        <xdr:cNvSpPr txBox="1"/>
      </xdr:nvSpPr>
      <xdr:spPr>
        <a:xfrm>
          <a:off x="14909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146558</xdr:rowOff>
    </xdr:from>
    <xdr:to>
      <xdr:col>68</xdr:col>
      <xdr:colOff>152400</xdr:colOff>
      <xdr:row>21</xdr:row>
      <xdr:rowOff>14199</xdr:rowOff>
    </xdr:to>
    <xdr:cxnSp macro="">
      <xdr:nvCxnSpPr>
        <xdr:cNvPr id="437" name="直線コネクタ 436"/>
        <xdr:cNvCxnSpPr/>
      </xdr:nvCxnSpPr>
      <xdr:spPr>
        <a:xfrm flipV="1">
          <a:off x="13512800" y="3575558"/>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14580</xdr:rowOff>
    </xdr:from>
    <xdr:to>
      <xdr:col>68</xdr:col>
      <xdr:colOff>203200</xdr:colOff>
      <xdr:row>17</xdr:row>
      <xdr:rowOff>116180</xdr:rowOff>
    </xdr:to>
    <xdr:sp macro="" textlink="">
      <xdr:nvSpPr>
        <xdr:cNvPr id="438" name="フローチャート: 判断 437"/>
        <xdr:cNvSpPr/>
      </xdr:nvSpPr>
      <xdr:spPr>
        <a:xfrm>
          <a:off x="14351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126357</xdr:rowOff>
    </xdr:from>
    <xdr:ext cx="762000" cy="259045"/>
    <xdr:sp macro="" textlink="">
      <xdr:nvSpPr>
        <xdr:cNvPr id="439" name="テキスト ボックス 438"/>
        <xdr:cNvSpPr txBox="1"/>
      </xdr:nvSpPr>
      <xdr:spPr>
        <a:xfrm>
          <a:off x="14020800" y="269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85039</xdr:rowOff>
    </xdr:from>
    <xdr:to>
      <xdr:col>64</xdr:col>
      <xdr:colOff>152400</xdr:colOff>
      <xdr:row>18</xdr:row>
      <xdr:rowOff>15189</xdr:rowOff>
    </xdr:to>
    <xdr:sp macro="" textlink="">
      <xdr:nvSpPr>
        <xdr:cNvPr id="440" name="フローチャート: 判断 439"/>
        <xdr:cNvSpPr/>
      </xdr:nvSpPr>
      <xdr:spPr>
        <a:xfrm>
          <a:off x="13462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25366</xdr:rowOff>
    </xdr:from>
    <xdr:ext cx="762000" cy="259045"/>
    <xdr:sp macro="" textlink="">
      <xdr:nvSpPr>
        <xdr:cNvPr id="441" name="テキスト ボックス 440"/>
        <xdr:cNvSpPr txBox="1"/>
      </xdr:nvSpPr>
      <xdr:spPr>
        <a:xfrm>
          <a:off x="13131800" y="276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105410</xdr:rowOff>
    </xdr:from>
    <xdr:to>
      <xdr:col>81</xdr:col>
      <xdr:colOff>95250</xdr:colOff>
      <xdr:row>21</xdr:row>
      <xdr:rowOff>35560</xdr:rowOff>
    </xdr:to>
    <xdr:sp macro="" textlink="">
      <xdr:nvSpPr>
        <xdr:cNvPr id="447" name="楕円 446"/>
        <xdr:cNvSpPr/>
      </xdr:nvSpPr>
      <xdr:spPr>
        <a:xfrm>
          <a:off x="169672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1287</xdr:rowOff>
    </xdr:from>
    <xdr:ext cx="762000" cy="259045"/>
    <xdr:sp macro="" textlink="">
      <xdr:nvSpPr>
        <xdr:cNvPr id="448" name="将来負担の状況該当値テキスト"/>
        <xdr:cNvSpPr txBox="1"/>
      </xdr:nvSpPr>
      <xdr:spPr>
        <a:xfrm>
          <a:off x="17106900" y="343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55702</xdr:rowOff>
    </xdr:from>
    <xdr:to>
      <xdr:col>77</xdr:col>
      <xdr:colOff>95250</xdr:colOff>
      <xdr:row>20</xdr:row>
      <xdr:rowOff>157302</xdr:rowOff>
    </xdr:to>
    <xdr:sp macro="" textlink="">
      <xdr:nvSpPr>
        <xdr:cNvPr id="449" name="楕円 448"/>
        <xdr:cNvSpPr/>
      </xdr:nvSpPr>
      <xdr:spPr>
        <a:xfrm>
          <a:off x="16129000" y="3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142079</xdr:rowOff>
    </xdr:from>
    <xdr:ext cx="736600" cy="259045"/>
    <xdr:sp macro="" textlink="">
      <xdr:nvSpPr>
        <xdr:cNvPr id="450" name="テキスト ボックス 449"/>
        <xdr:cNvSpPr txBox="1"/>
      </xdr:nvSpPr>
      <xdr:spPr>
        <a:xfrm>
          <a:off x="15798800" y="3571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35916</xdr:rowOff>
    </xdr:from>
    <xdr:to>
      <xdr:col>73</xdr:col>
      <xdr:colOff>44450</xdr:colOff>
      <xdr:row>20</xdr:row>
      <xdr:rowOff>137516</xdr:rowOff>
    </xdr:to>
    <xdr:sp macro="" textlink="">
      <xdr:nvSpPr>
        <xdr:cNvPr id="451" name="楕円 450"/>
        <xdr:cNvSpPr/>
      </xdr:nvSpPr>
      <xdr:spPr>
        <a:xfrm>
          <a:off x="15240000" y="34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122293</xdr:rowOff>
    </xdr:from>
    <xdr:ext cx="762000" cy="259045"/>
    <xdr:sp macro="" textlink="">
      <xdr:nvSpPr>
        <xdr:cNvPr id="452" name="テキスト ボックス 451"/>
        <xdr:cNvSpPr txBox="1"/>
      </xdr:nvSpPr>
      <xdr:spPr>
        <a:xfrm>
          <a:off x="14909800" y="35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95758</xdr:rowOff>
    </xdr:from>
    <xdr:to>
      <xdr:col>68</xdr:col>
      <xdr:colOff>203200</xdr:colOff>
      <xdr:row>21</xdr:row>
      <xdr:rowOff>25908</xdr:rowOff>
    </xdr:to>
    <xdr:sp macro="" textlink="">
      <xdr:nvSpPr>
        <xdr:cNvPr id="453" name="楕円 452"/>
        <xdr:cNvSpPr/>
      </xdr:nvSpPr>
      <xdr:spPr>
        <a:xfrm>
          <a:off x="14351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10685</xdr:rowOff>
    </xdr:from>
    <xdr:ext cx="762000" cy="259045"/>
    <xdr:sp macro="" textlink="">
      <xdr:nvSpPr>
        <xdr:cNvPr id="454" name="テキスト ボックス 453"/>
        <xdr:cNvSpPr txBox="1"/>
      </xdr:nvSpPr>
      <xdr:spPr>
        <a:xfrm>
          <a:off x="14020800" y="361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134849</xdr:rowOff>
    </xdr:from>
    <xdr:to>
      <xdr:col>64</xdr:col>
      <xdr:colOff>152400</xdr:colOff>
      <xdr:row>21</xdr:row>
      <xdr:rowOff>64999</xdr:rowOff>
    </xdr:to>
    <xdr:sp macro="" textlink="">
      <xdr:nvSpPr>
        <xdr:cNvPr id="455" name="楕円 454"/>
        <xdr:cNvSpPr/>
      </xdr:nvSpPr>
      <xdr:spPr>
        <a:xfrm>
          <a:off x="13462000" y="35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49776</xdr:rowOff>
    </xdr:from>
    <xdr:ext cx="762000" cy="259045"/>
    <xdr:sp macro="" textlink="">
      <xdr:nvSpPr>
        <xdr:cNvPr id="456" name="テキスト ボックス 455"/>
        <xdr:cNvSpPr txBox="1"/>
      </xdr:nvSpPr>
      <xdr:spPr>
        <a:xfrm>
          <a:off x="13131800" y="365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年度の人件費の経常収支比率は、教職員給与負担事務の神戸市への移譲等により減少したため、前年度（</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53522</xdr:rowOff>
    </xdr:to>
    <xdr:cxnSp macro="">
      <xdr:nvCxnSpPr>
        <xdr:cNvPr id="62" name="直線コネクタ 61"/>
        <xdr:cNvCxnSpPr/>
      </xdr:nvCxnSpPr>
      <xdr:spPr>
        <a:xfrm flipV="1">
          <a:off x="4826000" y="5646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3"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4" name="直線コネクタ 63"/>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37193</xdr:rowOff>
    </xdr:from>
    <xdr:to>
      <xdr:col>24</xdr:col>
      <xdr:colOff>25400</xdr:colOff>
      <xdr:row>38</xdr:row>
      <xdr:rowOff>29028</xdr:rowOff>
    </xdr:to>
    <xdr:cxnSp macro="">
      <xdr:nvCxnSpPr>
        <xdr:cNvPr id="67" name="直線コネクタ 66"/>
        <xdr:cNvCxnSpPr/>
      </xdr:nvCxnSpPr>
      <xdr:spPr>
        <a:xfrm flipV="1">
          <a:off x="3987800" y="6037943"/>
          <a:ext cx="8382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8"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9" name="フローチャート: 判断 68"/>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151493</xdr:rowOff>
    </xdr:from>
    <xdr:to>
      <xdr:col>19</xdr:col>
      <xdr:colOff>187325</xdr:colOff>
      <xdr:row>38</xdr:row>
      <xdr:rowOff>29028</xdr:rowOff>
    </xdr:to>
    <xdr:cxnSp macro="">
      <xdr:nvCxnSpPr>
        <xdr:cNvPr id="70" name="直線コネクタ 69"/>
        <xdr:cNvCxnSpPr/>
      </xdr:nvCxnSpPr>
      <xdr:spPr>
        <a:xfrm>
          <a:off x="3098800" y="6495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117022</xdr:rowOff>
    </xdr:from>
    <xdr:to>
      <xdr:col>20</xdr:col>
      <xdr:colOff>38100</xdr:colOff>
      <xdr:row>40</xdr:row>
      <xdr:rowOff>47172</xdr:rowOff>
    </xdr:to>
    <xdr:sp macro="" textlink="">
      <xdr:nvSpPr>
        <xdr:cNvPr id="71" name="フローチャート: 判断 70"/>
        <xdr:cNvSpPr/>
      </xdr:nvSpPr>
      <xdr:spPr>
        <a:xfrm>
          <a:off x="3937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31949</xdr:rowOff>
    </xdr:from>
    <xdr:ext cx="736600" cy="259045"/>
    <xdr:sp macro="" textlink="">
      <xdr:nvSpPr>
        <xdr:cNvPr id="72" name="テキスト ボックス 71"/>
        <xdr:cNvSpPr txBox="1"/>
      </xdr:nvSpPr>
      <xdr:spPr>
        <a:xfrm>
          <a:off x="3606800" y="688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151493</xdr:rowOff>
    </xdr:from>
    <xdr:to>
      <xdr:col>15</xdr:col>
      <xdr:colOff>98425</xdr:colOff>
      <xdr:row>38</xdr:row>
      <xdr:rowOff>127000</xdr:rowOff>
    </xdr:to>
    <xdr:cxnSp macro="">
      <xdr:nvCxnSpPr>
        <xdr:cNvPr id="73" name="直線コネクタ 72"/>
        <xdr:cNvCxnSpPr/>
      </xdr:nvCxnSpPr>
      <xdr:spPr>
        <a:xfrm flipV="1">
          <a:off x="2209800" y="64951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51707</xdr:rowOff>
    </xdr:from>
    <xdr:to>
      <xdr:col>15</xdr:col>
      <xdr:colOff>149225</xdr:colOff>
      <xdr:row>39</xdr:row>
      <xdr:rowOff>153307</xdr:rowOff>
    </xdr:to>
    <xdr:sp macro="" textlink="">
      <xdr:nvSpPr>
        <xdr:cNvPr id="74" name="フローチャート: 判断 73"/>
        <xdr:cNvSpPr/>
      </xdr:nvSpPr>
      <xdr:spPr>
        <a:xfrm>
          <a:off x="3048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138084</xdr:rowOff>
    </xdr:from>
    <xdr:ext cx="762000" cy="259045"/>
    <xdr:sp macro="" textlink="">
      <xdr:nvSpPr>
        <xdr:cNvPr id="75" name="テキスト ボックス 74"/>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37193</xdr:rowOff>
    </xdr:to>
    <xdr:cxnSp macro="">
      <xdr:nvCxnSpPr>
        <xdr:cNvPr id="76" name="直線コネクタ 75"/>
        <xdr:cNvCxnSpPr/>
      </xdr:nvCxnSpPr>
      <xdr:spPr>
        <a:xfrm flipV="1">
          <a:off x="1320800" y="66421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2722</xdr:rowOff>
    </xdr:from>
    <xdr:to>
      <xdr:col>11</xdr:col>
      <xdr:colOff>60325</xdr:colOff>
      <xdr:row>39</xdr:row>
      <xdr:rowOff>104322</xdr:rowOff>
    </xdr:to>
    <xdr:sp macro="" textlink="">
      <xdr:nvSpPr>
        <xdr:cNvPr id="77" name="フローチャート: 判断 76"/>
        <xdr:cNvSpPr/>
      </xdr:nvSpPr>
      <xdr:spPr>
        <a:xfrm>
          <a:off x="2159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78" name="テキスト ボックス 77"/>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79" name="フローチャート: 判断 78"/>
        <xdr:cNvSpPr/>
      </xdr:nvSpPr>
      <xdr:spPr>
        <a:xfrm>
          <a:off x="12700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80" name="テキスト ボックス 79"/>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157843</xdr:rowOff>
    </xdr:from>
    <xdr:to>
      <xdr:col>24</xdr:col>
      <xdr:colOff>76200</xdr:colOff>
      <xdr:row>35</xdr:row>
      <xdr:rowOff>87993</xdr:rowOff>
    </xdr:to>
    <xdr:sp macro="" textlink="">
      <xdr:nvSpPr>
        <xdr:cNvPr id="86" name="楕円 85"/>
        <xdr:cNvSpPr/>
      </xdr:nvSpPr>
      <xdr:spPr>
        <a:xfrm>
          <a:off x="47752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2920</xdr:rowOff>
    </xdr:from>
    <xdr:ext cx="762000" cy="259045"/>
    <xdr:sp macro="" textlink="">
      <xdr:nvSpPr>
        <xdr:cNvPr id="87" name="人件費該当値テキスト"/>
        <xdr:cNvSpPr txBox="1"/>
      </xdr:nvSpPr>
      <xdr:spPr>
        <a:xfrm>
          <a:off x="4914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149678</xdr:rowOff>
    </xdr:from>
    <xdr:to>
      <xdr:col>20</xdr:col>
      <xdr:colOff>38100</xdr:colOff>
      <xdr:row>38</xdr:row>
      <xdr:rowOff>79828</xdr:rowOff>
    </xdr:to>
    <xdr:sp macro="" textlink="">
      <xdr:nvSpPr>
        <xdr:cNvPr id="88" name="楕円 87"/>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90005</xdr:rowOff>
    </xdr:from>
    <xdr:ext cx="736600" cy="259045"/>
    <xdr:sp macro="" textlink="">
      <xdr:nvSpPr>
        <xdr:cNvPr id="89" name="テキスト ボックス 88"/>
        <xdr:cNvSpPr txBox="1"/>
      </xdr:nvSpPr>
      <xdr:spPr>
        <a:xfrm>
          <a:off x="3606800" y="626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100693</xdr:rowOff>
    </xdr:from>
    <xdr:to>
      <xdr:col>15</xdr:col>
      <xdr:colOff>149225</xdr:colOff>
      <xdr:row>38</xdr:row>
      <xdr:rowOff>30843</xdr:rowOff>
    </xdr:to>
    <xdr:sp macro="" textlink="">
      <xdr:nvSpPr>
        <xdr:cNvPr id="90" name="楕円 89"/>
        <xdr:cNvSpPr/>
      </xdr:nvSpPr>
      <xdr:spPr>
        <a:xfrm>
          <a:off x="3048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41020</xdr:rowOff>
    </xdr:from>
    <xdr:ext cx="762000" cy="259045"/>
    <xdr:sp macro="" textlink="">
      <xdr:nvSpPr>
        <xdr:cNvPr id="91" name="テキスト ボックス 90"/>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2" name="楕円 91"/>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3" name="テキスト ボックス 92"/>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157843</xdr:rowOff>
    </xdr:from>
    <xdr:to>
      <xdr:col>6</xdr:col>
      <xdr:colOff>171450</xdr:colOff>
      <xdr:row>39</xdr:row>
      <xdr:rowOff>87993</xdr:rowOff>
    </xdr:to>
    <xdr:sp macro="" textlink="">
      <xdr:nvSpPr>
        <xdr:cNvPr id="94" name="楕円 93"/>
        <xdr:cNvSpPr/>
      </xdr:nvSpPr>
      <xdr:spPr>
        <a:xfrm>
          <a:off x="1270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98170</xdr:rowOff>
    </xdr:from>
    <xdr:ext cx="762000" cy="259045"/>
    <xdr:sp macro="" textlink="">
      <xdr:nvSpPr>
        <xdr:cNvPr id="95" name="テキスト ボックス 94"/>
        <xdr:cNvSpPr txBox="1"/>
      </xdr:nvSpPr>
      <xdr:spPr>
        <a:xfrm>
          <a:off x="939800" y="64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年度の物件費の経常収支比率は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％）とほぼ同水準となった。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21</xdr:row>
      <xdr:rowOff>161290</xdr:rowOff>
    </xdr:to>
    <xdr:cxnSp macro="">
      <xdr:nvCxnSpPr>
        <xdr:cNvPr id="119" name="直線コネクタ 118"/>
        <xdr:cNvCxnSpPr/>
      </xdr:nvCxnSpPr>
      <xdr:spPr>
        <a:xfrm flipV="1">
          <a:off x="16510000" y="26187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0"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1" name="直線コネクタ 120"/>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2" name="物件費最大値テキスト"/>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3" name="直線コネクタ 122"/>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46990</xdr:rowOff>
    </xdr:to>
    <xdr:cxnSp macro="">
      <xdr:nvCxnSpPr>
        <xdr:cNvPr id="124" name="直線コネクタ 123"/>
        <xdr:cNvCxnSpPr/>
      </xdr:nvCxnSpPr>
      <xdr:spPr>
        <a:xfrm>
          <a:off x="15671800" y="257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93997</xdr:rowOff>
    </xdr:from>
    <xdr:ext cx="762000" cy="259045"/>
    <xdr:sp macro="" textlink="">
      <xdr:nvSpPr>
        <xdr:cNvPr id="125" name="物件費平均値テキスト"/>
        <xdr:cNvSpPr txBox="1"/>
      </xdr:nvSpPr>
      <xdr:spPr>
        <a:xfrm>
          <a:off x="16598900" y="318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26" name="フローチャート: 判断 125"/>
        <xdr:cNvSpPr/>
      </xdr:nvSpPr>
      <xdr:spPr>
        <a:xfrm>
          <a:off x="16459200" y="32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1270</xdr:rowOff>
    </xdr:to>
    <xdr:cxnSp macro="">
      <xdr:nvCxnSpPr>
        <xdr:cNvPr id="127" name="直線コネクタ 126"/>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76200</xdr:rowOff>
    </xdr:from>
    <xdr:to>
      <xdr:col>78</xdr:col>
      <xdr:colOff>120650</xdr:colOff>
      <xdr:row>19</xdr:row>
      <xdr:rowOff>6350</xdr:rowOff>
    </xdr:to>
    <xdr:sp macro="" textlink="">
      <xdr:nvSpPr>
        <xdr:cNvPr id="128" name="フローチャート: 判断 127"/>
        <xdr:cNvSpPr/>
      </xdr:nvSpPr>
      <xdr:spPr>
        <a:xfrm>
          <a:off x="15621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29" name="テキスト ボックス 12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1270</xdr:rowOff>
    </xdr:to>
    <xdr:cxnSp macro="">
      <xdr:nvCxnSpPr>
        <xdr:cNvPr id="130" name="直線コネクタ 129"/>
        <xdr:cNvCxnSpPr/>
      </xdr:nvCxnSpPr>
      <xdr:spPr>
        <a:xfrm>
          <a:off x="13893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76200</xdr:rowOff>
    </xdr:from>
    <xdr:to>
      <xdr:col>74</xdr:col>
      <xdr:colOff>31750</xdr:colOff>
      <xdr:row>19</xdr:row>
      <xdr:rowOff>6350</xdr:rowOff>
    </xdr:to>
    <xdr:sp macro="" textlink="">
      <xdr:nvSpPr>
        <xdr:cNvPr id="131" name="フローチャート: 判断 130"/>
        <xdr:cNvSpPr/>
      </xdr:nvSpPr>
      <xdr:spPr>
        <a:xfrm>
          <a:off x="14732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32" name="テキスト ボックス 131"/>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1270</xdr:rowOff>
    </xdr:to>
    <xdr:cxnSp macro="">
      <xdr:nvCxnSpPr>
        <xdr:cNvPr id="133" name="直線コネクタ 132"/>
        <xdr:cNvCxnSpPr/>
      </xdr:nvCxnSpPr>
      <xdr:spPr>
        <a:xfrm>
          <a:off x="13004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30480</xdr:rowOff>
    </xdr:from>
    <xdr:to>
      <xdr:col>69</xdr:col>
      <xdr:colOff>142875</xdr:colOff>
      <xdr:row>18</xdr:row>
      <xdr:rowOff>132080</xdr:rowOff>
    </xdr:to>
    <xdr:sp macro="" textlink="">
      <xdr:nvSpPr>
        <xdr:cNvPr id="134" name="フローチャート: 判断 133"/>
        <xdr:cNvSpPr/>
      </xdr:nvSpPr>
      <xdr:spPr>
        <a:xfrm>
          <a:off x="13843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35" name="テキスト ボックス 134"/>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36" name="フローチャート: 判断 135"/>
        <xdr:cNvSpPr/>
      </xdr:nvSpPr>
      <xdr:spPr>
        <a:xfrm>
          <a:off x="12954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37" name="テキスト ボックス 136"/>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3" name="楕円 142"/>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76217</xdr:rowOff>
    </xdr:from>
    <xdr:ext cx="762000" cy="259045"/>
    <xdr:sp macro="" textlink="">
      <xdr:nvSpPr>
        <xdr:cNvPr id="144" name="物件費該当値テキスト"/>
        <xdr:cNvSpPr txBox="1"/>
      </xdr:nvSpPr>
      <xdr:spPr>
        <a:xfrm>
          <a:off x="16598900" y="24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5" name="楕円 144"/>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6" name="テキスト ボックス 145"/>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7" name="楕円 146"/>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8" name="テキスト ボックス 147"/>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9" name="楕円 148"/>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0" name="テキスト ボックス 149"/>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1" name="楕円 150"/>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2" name="テキスト ボックス 151"/>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年度の扶助費の経常収支比率は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と同水準となった。</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31750</xdr:rowOff>
    </xdr:to>
    <xdr:cxnSp macro="">
      <xdr:nvCxnSpPr>
        <xdr:cNvPr id="178" name="直線コネクタ 177"/>
        <xdr:cNvCxnSpPr/>
      </xdr:nvCxnSpPr>
      <xdr:spPr>
        <a:xfrm flipV="1">
          <a:off x="4826000" y="91567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79"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0" name="直線コネクタ 179"/>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3" name="直線コネクタ 182"/>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86377</xdr:rowOff>
    </xdr:from>
    <xdr:ext cx="762000" cy="259045"/>
    <xdr:sp macro="" textlink="">
      <xdr:nvSpPr>
        <xdr:cNvPr id="184" name="扶助費平均値テキスト"/>
        <xdr:cNvSpPr txBox="1"/>
      </xdr:nvSpPr>
      <xdr:spPr>
        <a:xfrm>
          <a:off x="4914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5" name="フローチャート: 判断 184"/>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146050</xdr:rowOff>
    </xdr:to>
    <xdr:cxnSp macro="">
      <xdr:nvCxnSpPr>
        <xdr:cNvPr id="186" name="直線コネクタ 185"/>
        <xdr:cNvCxnSpPr/>
      </xdr:nvCxnSpPr>
      <xdr:spPr>
        <a:xfrm>
          <a:off x="3098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107950</xdr:rowOff>
    </xdr:to>
    <xdr:cxnSp macro="">
      <xdr:nvCxnSpPr>
        <xdr:cNvPr id="189" name="直線コネクタ 188"/>
        <xdr:cNvCxnSpPr/>
      </xdr:nvCxnSpPr>
      <xdr:spPr>
        <a:xfrm>
          <a:off x="2209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38100</xdr:rowOff>
    </xdr:from>
    <xdr:to>
      <xdr:col>15</xdr:col>
      <xdr:colOff>149225</xdr:colOff>
      <xdr:row>54</xdr:row>
      <xdr:rowOff>139700</xdr:rowOff>
    </xdr:to>
    <xdr:sp macro="" textlink="">
      <xdr:nvSpPr>
        <xdr:cNvPr id="190" name="フローチャート: 判断 189"/>
        <xdr:cNvSpPr/>
      </xdr:nvSpPr>
      <xdr:spPr>
        <a:xfrm>
          <a:off x="3048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191" name="テキスト ボックス 190"/>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107950</xdr:rowOff>
    </xdr:to>
    <xdr:cxnSp macro="">
      <xdr:nvCxnSpPr>
        <xdr:cNvPr id="192" name="直線コネクタ 191"/>
        <xdr:cNvCxnSpPr/>
      </xdr:nvCxnSpPr>
      <xdr:spPr>
        <a:xfrm>
          <a:off x="1320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3" name="フローチャート: 判断 192"/>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4" name="テキスト ボックス 193"/>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5" name="フローチャート: 判断 194"/>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6" name="テキスト ボックス 195"/>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2" name="楕円 201"/>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3"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4" name="楕円 203"/>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5" name="テキスト ボックス 204"/>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6" name="楕円 205"/>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7" name="テキスト ボックス 206"/>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8" name="楕円 207"/>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09" name="テキスト ボックス 208"/>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0" name="楕円 209"/>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1" name="テキスト ボックス 210"/>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年度の維持補修費等その他経費の経常収支比率は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％）とほぼ同水準となった。</a:t>
          </a: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5" name="テキスト ボックス 224"/>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7" name="テキスト ボックス 226"/>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9" name="テキスト ボックス 228"/>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1" name="テキスト ボックス 230"/>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4" name="直線コネクタ 233"/>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8" name="直線コネクタ 23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92710</xdr:rowOff>
    </xdr:to>
    <xdr:cxnSp macro="">
      <xdr:nvCxnSpPr>
        <xdr:cNvPr id="239" name="直線コネクタ 238"/>
        <xdr:cNvCxnSpPr/>
      </xdr:nvCxnSpPr>
      <xdr:spPr>
        <a:xfrm flipV="1">
          <a:off x="15671800" y="9476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59707</xdr:rowOff>
    </xdr:from>
    <xdr:ext cx="762000" cy="259045"/>
    <xdr:sp macro="" textlink="">
      <xdr:nvSpPr>
        <xdr:cNvPr id="240" name="その他平均値テキスト"/>
        <xdr:cNvSpPr txBox="1"/>
      </xdr:nvSpPr>
      <xdr:spPr>
        <a:xfrm>
          <a:off x="16598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41" name="フローチャート: 判断 240"/>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92710</xdr:rowOff>
    </xdr:to>
    <xdr:cxnSp macro="">
      <xdr:nvCxnSpPr>
        <xdr:cNvPr id="242" name="直線コネクタ 241"/>
        <xdr:cNvCxnSpPr/>
      </xdr:nvCxnSpPr>
      <xdr:spPr>
        <a:xfrm>
          <a:off x="14782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3" name="フローチャート: 判断 242"/>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44" name="テキスト ボックス 243"/>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92710</xdr:rowOff>
    </xdr:to>
    <xdr:cxnSp macro="">
      <xdr:nvCxnSpPr>
        <xdr:cNvPr id="245" name="直線コネクタ 244"/>
        <xdr:cNvCxnSpPr/>
      </xdr:nvCxnSpPr>
      <xdr:spPr>
        <a:xfrm flipV="1">
          <a:off x="13893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87630</xdr:rowOff>
    </xdr:from>
    <xdr:to>
      <xdr:col>74</xdr:col>
      <xdr:colOff>31750</xdr:colOff>
      <xdr:row>56</xdr:row>
      <xdr:rowOff>17780</xdr:rowOff>
    </xdr:to>
    <xdr:sp macro="" textlink="">
      <xdr:nvSpPr>
        <xdr:cNvPr id="246" name="フローチャート: 判断 245"/>
        <xdr:cNvSpPr/>
      </xdr:nvSpPr>
      <xdr:spPr>
        <a:xfrm>
          <a:off x="14732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2557</xdr:rowOff>
    </xdr:from>
    <xdr:ext cx="762000" cy="259045"/>
    <xdr:sp macro="" textlink="">
      <xdr:nvSpPr>
        <xdr:cNvPr id="247" name="テキスト ボックス 246"/>
        <xdr:cNvSpPr txBox="1"/>
      </xdr:nvSpPr>
      <xdr:spPr>
        <a:xfrm>
          <a:off x="14401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138430</xdr:rowOff>
    </xdr:to>
    <xdr:cxnSp macro="">
      <xdr:nvCxnSpPr>
        <xdr:cNvPr id="248" name="直線コネクタ 247"/>
        <xdr:cNvCxnSpPr/>
      </xdr:nvCxnSpPr>
      <xdr:spPr>
        <a:xfrm flipV="1">
          <a:off x="13004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121920</xdr:rowOff>
    </xdr:from>
    <xdr:to>
      <xdr:col>69</xdr:col>
      <xdr:colOff>142875</xdr:colOff>
      <xdr:row>55</xdr:row>
      <xdr:rowOff>52070</xdr:rowOff>
    </xdr:to>
    <xdr:sp macro="" textlink="">
      <xdr:nvSpPr>
        <xdr:cNvPr id="249" name="フローチャート: 判断 248"/>
        <xdr:cNvSpPr/>
      </xdr:nvSpPr>
      <xdr:spPr>
        <a:xfrm>
          <a:off x="13843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50" name="テキスト ボックス 249"/>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51" name="フローチャート: 判断 250"/>
        <xdr:cNvSpPr/>
      </xdr:nvSpPr>
      <xdr:spPr>
        <a:xfrm>
          <a:off x="12954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52" name="テキスト ボックス 251"/>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58" name="楕円 257"/>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59"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0" name="楕円 259"/>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61" name="テキスト ボックス 260"/>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62" name="楕円 261"/>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63" name="テキスト ボックス 262"/>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4" name="楕円 263"/>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128287</xdr:rowOff>
    </xdr:from>
    <xdr:ext cx="762000" cy="259045"/>
    <xdr:sp macro="" textlink="">
      <xdr:nvSpPr>
        <xdr:cNvPr id="265" name="テキスト ボックス 264"/>
        <xdr:cNvSpPr txBox="1"/>
      </xdr:nvSpPr>
      <xdr:spPr>
        <a:xfrm>
          <a:off x="13512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6" name="楕円 265"/>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67" name="テキスト ボックス 266"/>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補助費等の経常収支比率は、社会保障関係経費の増などにより、毎年度上昇している。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年度の補助費等の経常収支比率についても、介護給付費県費負担金や後期高齢者医療費県費負担金の増などにより、前年度（</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77" name="テキスト ボックス 27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0" name="直線コネクタ 27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1" name="テキスト ボックス 280"/>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2" name="直線コネクタ 28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3" name="テキスト ボックス 282"/>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4" name="直線コネクタ 28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5" name="テキスト ボックス 284"/>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6" name="直線コネクタ 28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7" name="テキスト ボックス 286"/>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8" name="直線コネクタ 28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89" name="テキスト ボックス 288"/>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0" name="直線コネクタ 28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1" name="テキスト ボックス 290"/>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48078</xdr:rowOff>
    </xdr:from>
    <xdr:to>
      <xdr:col>82</xdr:col>
      <xdr:colOff>107950</xdr:colOff>
      <xdr:row>42</xdr:row>
      <xdr:rowOff>83457</xdr:rowOff>
    </xdr:to>
    <xdr:cxnSp macro="">
      <xdr:nvCxnSpPr>
        <xdr:cNvPr id="295" name="直線コネクタ 294"/>
        <xdr:cNvCxnSpPr/>
      </xdr:nvCxnSpPr>
      <xdr:spPr>
        <a:xfrm flipV="1">
          <a:off x="16510000" y="5705928"/>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55534</xdr:rowOff>
    </xdr:from>
    <xdr:ext cx="762000" cy="259045"/>
    <xdr:sp macro="" textlink="">
      <xdr:nvSpPr>
        <xdr:cNvPr id="296"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83457</xdr:rowOff>
    </xdr:from>
    <xdr:to>
      <xdr:col>82</xdr:col>
      <xdr:colOff>196850</xdr:colOff>
      <xdr:row>42</xdr:row>
      <xdr:rowOff>83457</xdr:rowOff>
    </xdr:to>
    <xdr:cxnSp macro="">
      <xdr:nvCxnSpPr>
        <xdr:cNvPr id="297" name="直線コネクタ 296"/>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134455</xdr:rowOff>
    </xdr:from>
    <xdr:ext cx="762000" cy="259045"/>
    <xdr:sp macro="" textlink="">
      <xdr:nvSpPr>
        <xdr:cNvPr id="298" name="補助費等最大値テキスト"/>
        <xdr:cNvSpPr txBox="1"/>
      </xdr:nvSpPr>
      <xdr:spPr>
        <a:xfrm>
          <a:off x="16598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48078</xdr:rowOff>
    </xdr:from>
    <xdr:to>
      <xdr:col>82</xdr:col>
      <xdr:colOff>196850</xdr:colOff>
      <xdr:row>33</xdr:row>
      <xdr:rowOff>48078</xdr:rowOff>
    </xdr:to>
    <xdr:cxnSp macro="">
      <xdr:nvCxnSpPr>
        <xdr:cNvPr id="299" name="直線コネクタ 298"/>
        <xdr:cNvCxnSpPr/>
      </xdr:nvCxnSpPr>
      <xdr:spPr>
        <a:xfrm>
          <a:off x="16421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113393</xdr:rowOff>
    </xdr:from>
    <xdr:to>
      <xdr:col>82</xdr:col>
      <xdr:colOff>107950</xdr:colOff>
      <xdr:row>38</xdr:row>
      <xdr:rowOff>148772</xdr:rowOff>
    </xdr:to>
    <xdr:cxnSp macro="">
      <xdr:nvCxnSpPr>
        <xdr:cNvPr id="300" name="直線コネクタ 299"/>
        <xdr:cNvCxnSpPr/>
      </xdr:nvCxnSpPr>
      <xdr:spPr>
        <a:xfrm>
          <a:off x="15671800" y="64570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0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2" name="フローチャート: 判断 301"/>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113393</xdr:rowOff>
    </xdr:to>
    <xdr:cxnSp macro="">
      <xdr:nvCxnSpPr>
        <xdr:cNvPr id="303" name="直線コネクタ 302"/>
        <xdr:cNvCxnSpPr/>
      </xdr:nvCxnSpPr>
      <xdr:spPr>
        <a:xfrm>
          <a:off x="14782800" y="6369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136072</xdr:rowOff>
    </xdr:from>
    <xdr:to>
      <xdr:col>78</xdr:col>
      <xdr:colOff>120650</xdr:colOff>
      <xdr:row>37</xdr:row>
      <xdr:rowOff>66222</xdr:rowOff>
    </xdr:to>
    <xdr:sp macro="" textlink="">
      <xdr:nvSpPr>
        <xdr:cNvPr id="304" name="フローチャート: 判断 303"/>
        <xdr:cNvSpPr/>
      </xdr:nvSpPr>
      <xdr:spPr>
        <a:xfrm>
          <a:off x="15621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76399</xdr:rowOff>
    </xdr:from>
    <xdr:ext cx="736600" cy="259045"/>
    <xdr:sp macro="" textlink="">
      <xdr:nvSpPr>
        <xdr:cNvPr id="305" name="テキスト ボックス 304"/>
        <xdr:cNvSpPr txBox="1"/>
      </xdr:nvSpPr>
      <xdr:spPr>
        <a:xfrm>
          <a:off x="15290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1814</xdr:rowOff>
    </xdr:from>
    <xdr:to>
      <xdr:col>73</xdr:col>
      <xdr:colOff>180975</xdr:colOff>
      <xdr:row>37</xdr:row>
      <xdr:rowOff>26307</xdr:rowOff>
    </xdr:to>
    <xdr:cxnSp macro="">
      <xdr:nvCxnSpPr>
        <xdr:cNvPr id="306" name="直線コネクタ 305"/>
        <xdr:cNvCxnSpPr/>
      </xdr:nvCxnSpPr>
      <xdr:spPr>
        <a:xfrm>
          <a:off x="13893800" y="6174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07" name="フローチャート: 判断 30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08" name="テキスト ボックス 30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1814</xdr:rowOff>
    </xdr:to>
    <xdr:cxnSp macro="">
      <xdr:nvCxnSpPr>
        <xdr:cNvPr id="309" name="直線コネクタ 308"/>
        <xdr:cNvCxnSpPr/>
      </xdr:nvCxnSpPr>
      <xdr:spPr>
        <a:xfrm>
          <a:off x="13004800" y="615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10" name="フローチャート: 判断 309"/>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11" name="テキスト ボックス 310"/>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12" name="フローチャート: 判断 311"/>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13" name="テキスト ボックス 312"/>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97972</xdr:rowOff>
    </xdr:from>
    <xdr:to>
      <xdr:col>82</xdr:col>
      <xdr:colOff>158750</xdr:colOff>
      <xdr:row>39</xdr:row>
      <xdr:rowOff>28122</xdr:rowOff>
    </xdr:to>
    <xdr:sp macro="" textlink="">
      <xdr:nvSpPr>
        <xdr:cNvPr id="319" name="楕円 318"/>
        <xdr:cNvSpPr/>
      </xdr:nvSpPr>
      <xdr:spPr>
        <a:xfrm>
          <a:off x="16459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70049</xdr:rowOff>
    </xdr:from>
    <xdr:ext cx="762000" cy="259045"/>
    <xdr:sp macro="" textlink="">
      <xdr:nvSpPr>
        <xdr:cNvPr id="320" name="補助費等該当値テキスト"/>
        <xdr:cNvSpPr txBox="1"/>
      </xdr:nvSpPr>
      <xdr:spPr>
        <a:xfrm>
          <a:off x="16598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62593</xdr:rowOff>
    </xdr:from>
    <xdr:to>
      <xdr:col>78</xdr:col>
      <xdr:colOff>120650</xdr:colOff>
      <xdr:row>37</xdr:row>
      <xdr:rowOff>164193</xdr:rowOff>
    </xdr:to>
    <xdr:sp macro="" textlink="">
      <xdr:nvSpPr>
        <xdr:cNvPr id="321" name="楕円 320"/>
        <xdr:cNvSpPr/>
      </xdr:nvSpPr>
      <xdr:spPr>
        <a:xfrm>
          <a:off x="15621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148970</xdr:rowOff>
    </xdr:from>
    <xdr:ext cx="736600" cy="259045"/>
    <xdr:sp macro="" textlink="">
      <xdr:nvSpPr>
        <xdr:cNvPr id="322" name="テキスト ボックス 321"/>
        <xdr:cNvSpPr txBox="1"/>
      </xdr:nvSpPr>
      <xdr:spPr>
        <a:xfrm>
          <a:off x="15290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23" name="楕円 322"/>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61884</xdr:rowOff>
    </xdr:from>
    <xdr:ext cx="762000" cy="259045"/>
    <xdr:sp macro="" textlink="">
      <xdr:nvSpPr>
        <xdr:cNvPr id="324" name="テキスト ボックス 323"/>
        <xdr:cNvSpPr txBox="1"/>
      </xdr:nvSpPr>
      <xdr:spPr>
        <a:xfrm>
          <a:off x="14401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122464</xdr:rowOff>
    </xdr:from>
    <xdr:to>
      <xdr:col>69</xdr:col>
      <xdr:colOff>142875</xdr:colOff>
      <xdr:row>36</xdr:row>
      <xdr:rowOff>52614</xdr:rowOff>
    </xdr:to>
    <xdr:sp macro="" textlink="">
      <xdr:nvSpPr>
        <xdr:cNvPr id="325" name="楕円 324"/>
        <xdr:cNvSpPr/>
      </xdr:nvSpPr>
      <xdr:spPr>
        <a:xfrm>
          <a:off x="13843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37391</xdr:rowOff>
    </xdr:from>
    <xdr:ext cx="762000" cy="259045"/>
    <xdr:sp macro="" textlink="">
      <xdr:nvSpPr>
        <xdr:cNvPr id="326" name="テキスト ボックス 325"/>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27" name="楕円 326"/>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15620</xdr:rowOff>
    </xdr:from>
    <xdr:ext cx="762000" cy="259045"/>
    <xdr:sp macro="" textlink="">
      <xdr:nvSpPr>
        <xdr:cNvPr id="328" name="テキスト ボックス 327"/>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年度の公債費の経常収支比率は、平成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年度に発行した臨時財政対策債の元金償還開始等に伴い元金償還が増となる一方、新規発行や借換に伴う発行利率の低下等に伴う利子の減などにより、前年度（</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2" name="テキスト ボックス 341"/>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4" name="テキスト ボックス 343"/>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6" name="テキスト ボックス 345"/>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8" name="テキスト ボックス 347"/>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0" name="テキスト ボックス 349"/>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95250</xdr:rowOff>
    </xdr:from>
    <xdr:to>
      <xdr:col>24</xdr:col>
      <xdr:colOff>25400</xdr:colOff>
      <xdr:row>81</xdr:row>
      <xdr:rowOff>19050</xdr:rowOff>
    </xdr:to>
    <xdr:cxnSp macro="">
      <xdr:nvCxnSpPr>
        <xdr:cNvPr id="354" name="直線コネクタ 353"/>
        <xdr:cNvCxnSpPr/>
      </xdr:nvCxnSpPr>
      <xdr:spPr>
        <a:xfrm flipV="1">
          <a:off x="4826000" y="1261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162577</xdr:rowOff>
    </xdr:from>
    <xdr:ext cx="762000" cy="259045"/>
    <xdr:sp macro="" textlink="">
      <xdr:nvSpPr>
        <xdr:cNvPr id="355"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19050</xdr:rowOff>
    </xdr:from>
    <xdr:to>
      <xdr:col>24</xdr:col>
      <xdr:colOff>114300</xdr:colOff>
      <xdr:row>81</xdr:row>
      <xdr:rowOff>19050</xdr:rowOff>
    </xdr:to>
    <xdr:cxnSp macro="">
      <xdr:nvCxnSpPr>
        <xdr:cNvPr id="356" name="直線コネクタ 355"/>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10177</xdr:rowOff>
    </xdr:from>
    <xdr:ext cx="762000" cy="259045"/>
    <xdr:sp macro="" textlink="">
      <xdr:nvSpPr>
        <xdr:cNvPr id="357" name="公債費最大値テキスト"/>
        <xdr:cNvSpPr txBox="1"/>
      </xdr:nvSpPr>
      <xdr:spPr>
        <a:xfrm>
          <a:off x="4914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95250</xdr:rowOff>
    </xdr:from>
    <xdr:to>
      <xdr:col>24</xdr:col>
      <xdr:colOff>114300</xdr:colOff>
      <xdr:row>73</xdr:row>
      <xdr:rowOff>95250</xdr:rowOff>
    </xdr:to>
    <xdr:cxnSp macro="">
      <xdr:nvCxnSpPr>
        <xdr:cNvPr id="358" name="直線コネクタ 357"/>
        <xdr:cNvCxnSpPr/>
      </xdr:nvCxnSpPr>
      <xdr:spPr>
        <a:xfrm>
          <a:off x="4737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82550</xdr:rowOff>
    </xdr:from>
    <xdr:to>
      <xdr:col>24</xdr:col>
      <xdr:colOff>25400</xdr:colOff>
      <xdr:row>77</xdr:row>
      <xdr:rowOff>95250</xdr:rowOff>
    </xdr:to>
    <xdr:cxnSp macro="">
      <xdr:nvCxnSpPr>
        <xdr:cNvPr id="359" name="直線コネクタ 358"/>
        <xdr:cNvCxnSpPr/>
      </xdr:nvCxnSpPr>
      <xdr:spPr>
        <a:xfrm flipV="1">
          <a:off x="3987800" y="13284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0"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1" name="フローチャート: 判断 360"/>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95250</xdr:rowOff>
    </xdr:from>
    <xdr:to>
      <xdr:col>19</xdr:col>
      <xdr:colOff>187325</xdr:colOff>
      <xdr:row>78</xdr:row>
      <xdr:rowOff>12700</xdr:rowOff>
    </xdr:to>
    <xdr:cxnSp macro="">
      <xdr:nvCxnSpPr>
        <xdr:cNvPr id="362" name="直線コネクタ 361"/>
        <xdr:cNvCxnSpPr/>
      </xdr:nvCxnSpPr>
      <xdr:spPr>
        <a:xfrm flipV="1">
          <a:off x="3098800" y="1329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158750</xdr:rowOff>
    </xdr:from>
    <xdr:to>
      <xdr:col>20</xdr:col>
      <xdr:colOff>38100</xdr:colOff>
      <xdr:row>76</xdr:row>
      <xdr:rowOff>88900</xdr:rowOff>
    </xdr:to>
    <xdr:sp macro="" textlink="">
      <xdr:nvSpPr>
        <xdr:cNvPr id="363" name="フローチャート: 判断 362"/>
        <xdr:cNvSpPr/>
      </xdr:nvSpPr>
      <xdr:spPr>
        <a:xfrm>
          <a:off x="3937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99077</xdr:rowOff>
    </xdr:from>
    <xdr:ext cx="736600" cy="259045"/>
    <xdr:sp macro="" textlink="">
      <xdr:nvSpPr>
        <xdr:cNvPr id="364" name="テキスト ボックス 363"/>
        <xdr:cNvSpPr txBox="1"/>
      </xdr:nvSpPr>
      <xdr:spPr>
        <a:xfrm>
          <a:off x="3606800" y="1278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101600</xdr:rowOff>
    </xdr:to>
    <xdr:cxnSp macro="">
      <xdr:nvCxnSpPr>
        <xdr:cNvPr id="365" name="直線コネクタ 364"/>
        <xdr:cNvCxnSpPr/>
      </xdr:nvCxnSpPr>
      <xdr:spPr>
        <a:xfrm flipV="1">
          <a:off x="2209800" y="1338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146050</xdr:rowOff>
    </xdr:from>
    <xdr:to>
      <xdr:col>15</xdr:col>
      <xdr:colOff>149225</xdr:colOff>
      <xdr:row>76</xdr:row>
      <xdr:rowOff>76200</xdr:rowOff>
    </xdr:to>
    <xdr:sp macro="" textlink="">
      <xdr:nvSpPr>
        <xdr:cNvPr id="366" name="フローチャート: 判断 365"/>
        <xdr:cNvSpPr/>
      </xdr:nvSpPr>
      <xdr:spPr>
        <a:xfrm>
          <a:off x="3048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67" name="テキスト ボックス 366"/>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101600</xdr:rowOff>
    </xdr:from>
    <xdr:to>
      <xdr:col>11</xdr:col>
      <xdr:colOff>9525</xdr:colOff>
      <xdr:row>79</xdr:row>
      <xdr:rowOff>44450</xdr:rowOff>
    </xdr:to>
    <xdr:cxnSp macro="">
      <xdr:nvCxnSpPr>
        <xdr:cNvPr id="368" name="直線コネクタ 367"/>
        <xdr:cNvCxnSpPr/>
      </xdr:nvCxnSpPr>
      <xdr:spPr>
        <a:xfrm flipV="1">
          <a:off x="1320800" y="13474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158750</xdr:rowOff>
    </xdr:from>
    <xdr:to>
      <xdr:col>11</xdr:col>
      <xdr:colOff>60325</xdr:colOff>
      <xdr:row>76</xdr:row>
      <xdr:rowOff>88900</xdr:rowOff>
    </xdr:to>
    <xdr:sp macro="" textlink="">
      <xdr:nvSpPr>
        <xdr:cNvPr id="369" name="フローチャート: 判断 368"/>
        <xdr:cNvSpPr/>
      </xdr:nvSpPr>
      <xdr:spPr>
        <a:xfrm>
          <a:off x="2159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99077</xdr:rowOff>
    </xdr:from>
    <xdr:ext cx="762000" cy="259045"/>
    <xdr:sp macro="" textlink="">
      <xdr:nvSpPr>
        <xdr:cNvPr id="370" name="テキスト ボックス 369"/>
        <xdr:cNvSpPr txBox="1"/>
      </xdr:nvSpPr>
      <xdr:spPr>
        <a:xfrm>
          <a:off x="1828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12700</xdr:rowOff>
    </xdr:from>
    <xdr:to>
      <xdr:col>6</xdr:col>
      <xdr:colOff>171450</xdr:colOff>
      <xdr:row>76</xdr:row>
      <xdr:rowOff>114300</xdr:rowOff>
    </xdr:to>
    <xdr:sp macro="" textlink="">
      <xdr:nvSpPr>
        <xdr:cNvPr id="371" name="フローチャート: 判断 370"/>
        <xdr:cNvSpPr/>
      </xdr:nvSpPr>
      <xdr:spPr>
        <a:xfrm>
          <a:off x="12700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124477</xdr:rowOff>
    </xdr:from>
    <xdr:ext cx="762000" cy="259045"/>
    <xdr:sp macro="" textlink="">
      <xdr:nvSpPr>
        <xdr:cNvPr id="372" name="テキスト ボックス 371"/>
        <xdr:cNvSpPr txBox="1"/>
      </xdr:nvSpPr>
      <xdr:spPr>
        <a:xfrm>
          <a:off x="939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31750</xdr:rowOff>
    </xdr:from>
    <xdr:to>
      <xdr:col>24</xdr:col>
      <xdr:colOff>76200</xdr:colOff>
      <xdr:row>77</xdr:row>
      <xdr:rowOff>133350</xdr:rowOff>
    </xdr:to>
    <xdr:sp macro="" textlink="">
      <xdr:nvSpPr>
        <xdr:cNvPr id="378" name="楕円 377"/>
        <xdr:cNvSpPr/>
      </xdr:nvSpPr>
      <xdr:spPr>
        <a:xfrm>
          <a:off x="47752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3827</xdr:rowOff>
    </xdr:from>
    <xdr:ext cx="762000" cy="259045"/>
    <xdr:sp macro="" textlink="">
      <xdr:nvSpPr>
        <xdr:cNvPr id="379" name="公債費該当値テキスト"/>
        <xdr:cNvSpPr txBox="1"/>
      </xdr:nvSpPr>
      <xdr:spPr>
        <a:xfrm>
          <a:off x="49149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44450</xdr:rowOff>
    </xdr:from>
    <xdr:to>
      <xdr:col>20</xdr:col>
      <xdr:colOff>38100</xdr:colOff>
      <xdr:row>77</xdr:row>
      <xdr:rowOff>146050</xdr:rowOff>
    </xdr:to>
    <xdr:sp macro="" textlink="">
      <xdr:nvSpPr>
        <xdr:cNvPr id="380" name="楕円 379"/>
        <xdr:cNvSpPr/>
      </xdr:nvSpPr>
      <xdr:spPr>
        <a:xfrm>
          <a:off x="3937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130827</xdr:rowOff>
    </xdr:from>
    <xdr:ext cx="736600" cy="259045"/>
    <xdr:sp macro="" textlink="">
      <xdr:nvSpPr>
        <xdr:cNvPr id="381" name="テキスト ボックス 380"/>
        <xdr:cNvSpPr txBox="1"/>
      </xdr:nvSpPr>
      <xdr:spPr>
        <a:xfrm>
          <a:off x="3606800" y="1333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2" name="楕円 381"/>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3" name="テキスト ボックス 382"/>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50800</xdr:rowOff>
    </xdr:from>
    <xdr:to>
      <xdr:col>11</xdr:col>
      <xdr:colOff>60325</xdr:colOff>
      <xdr:row>78</xdr:row>
      <xdr:rowOff>152400</xdr:rowOff>
    </xdr:to>
    <xdr:sp macro="" textlink="">
      <xdr:nvSpPr>
        <xdr:cNvPr id="384" name="楕円 383"/>
        <xdr:cNvSpPr/>
      </xdr:nvSpPr>
      <xdr:spPr>
        <a:xfrm>
          <a:off x="2159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137177</xdr:rowOff>
    </xdr:from>
    <xdr:ext cx="762000" cy="259045"/>
    <xdr:sp macro="" textlink="">
      <xdr:nvSpPr>
        <xdr:cNvPr id="385" name="テキスト ボックス 384"/>
        <xdr:cNvSpPr txBox="1"/>
      </xdr:nvSpPr>
      <xdr:spPr>
        <a:xfrm>
          <a:off x="1828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165100</xdr:rowOff>
    </xdr:from>
    <xdr:to>
      <xdr:col>6</xdr:col>
      <xdr:colOff>171450</xdr:colOff>
      <xdr:row>79</xdr:row>
      <xdr:rowOff>95250</xdr:rowOff>
    </xdr:to>
    <xdr:sp macro="" textlink="">
      <xdr:nvSpPr>
        <xdr:cNvPr id="386" name="楕円 385"/>
        <xdr:cNvSpPr/>
      </xdr:nvSpPr>
      <xdr:spPr>
        <a:xfrm>
          <a:off x="1270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80027</xdr:rowOff>
    </xdr:from>
    <xdr:ext cx="762000" cy="259045"/>
    <xdr:sp macro="" textlink="">
      <xdr:nvSpPr>
        <xdr:cNvPr id="387" name="テキスト ボックス 386"/>
        <xdr:cNvSpPr txBox="1"/>
      </xdr:nvSpPr>
      <xdr:spPr>
        <a:xfrm>
          <a:off x="939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年度の公債費以外の経常収支比率について、社会保障関係費が増となる一方、教職員給与負担事務の神戸市への移譲などにより人件費が減となったことから、前年度（</a:t>
          </a:r>
          <a:r>
            <a:rPr kumimoji="1" lang="en-US" altLang="ja-JP" sz="1300">
              <a:latin typeface="ＭＳ Ｐゴシック" panose="020B0600070205080204" pitchFamily="50" charset="-128"/>
              <a:ea typeface="ＭＳ Ｐゴシック" panose="020B0600070205080204" pitchFamily="50" charset="-128"/>
            </a:rPr>
            <a:t>72.5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0" name="直線コネクタ 39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1" name="テキスト ボックス 400"/>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2" name="直線コネクタ 40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3" name="テキスト ボックス 402"/>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4" name="直線コネクタ 40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5" name="テキスト ボックス 404"/>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6" name="直線コネクタ 40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7" name="テキスト ボックス 406"/>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8" name="直線コネクタ 40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9" name="テキスト ボックス 408"/>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1" name="テキスト ボックス 410"/>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82</xdr:row>
      <xdr:rowOff>63500</xdr:rowOff>
    </xdr:to>
    <xdr:cxnSp macro="">
      <xdr:nvCxnSpPr>
        <xdr:cNvPr id="413" name="直線コネクタ 412"/>
        <xdr:cNvCxnSpPr/>
      </xdr:nvCxnSpPr>
      <xdr:spPr>
        <a:xfrm flipV="1">
          <a:off x="16510000" y="12407900"/>
          <a:ext cx="0" cy="171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4" name="公債費以外最小値テキスト"/>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5" name="直線コネクタ 414"/>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16"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17" name="直線コネクタ 416"/>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152400</xdr:rowOff>
    </xdr:from>
    <xdr:to>
      <xdr:col>82</xdr:col>
      <xdr:colOff>107950</xdr:colOff>
      <xdr:row>77</xdr:row>
      <xdr:rowOff>133350</xdr:rowOff>
    </xdr:to>
    <xdr:cxnSp macro="">
      <xdr:nvCxnSpPr>
        <xdr:cNvPr id="418" name="直線コネクタ 417"/>
        <xdr:cNvCxnSpPr/>
      </xdr:nvCxnSpPr>
      <xdr:spPr>
        <a:xfrm flipV="1">
          <a:off x="15671800" y="13182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168927</xdr:rowOff>
    </xdr:from>
    <xdr:ext cx="762000" cy="259045"/>
    <xdr:sp macro="" textlink="">
      <xdr:nvSpPr>
        <xdr:cNvPr id="419" name="公債費以外平均値テキスト"/>
        <xdr:cNvSpPr txBox="1"/>
      </xdr:nvSpPr>
      <xdr:spPr>
        <a:xfrm>
          <a:off x="16598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20" name="フローチャート: 判断 419"/>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139700</xdr:rowOff>
    </xdr:from>
    <xdr:to>
      <xdr:col>78</xdr:col>
      <xdr:colOff>69850</xdr:colOff>
      <xdr:row>77</xdr:row>
      <xdr:rowOff>133350</xdr:rowOff>
    </xdr:to>
    <xdr:cxnSp macro="">
      <xdr:nvCxnSpPr>
        <xdr:cNvPr id="421" name="直線コネクタ 420"/>
        <xdr:cNvCxnSpPr/>
      </xdr:nvCxnSpPr>
      <xdr:spPr>
        <a:xfrm>
          <a:off x="14782800" y="13169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95250</xdr:rowOff>
    </xdr:from>
    <xdr:to>
      <xdr:col>78</xdr:col>
      <xdr:colOff>120650</xdr:colOff>
      <xdr:row>80</xdr:row>
      <xdr:rowOff>25400</xdr:rowOff>
    </xdr:to>
    <xdr:sp macro="" textlink="">
      <xdr:nvSpPr>
        <xdr:cNvPr id="422" name="フローチャート: 判断 421"/>
        <xdr:cNvSpPr/>
      </xdr:nvSpPr>
      <xdr:spPr>
        <a:xfrm>
          <a:off x="15621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23" name="テキスト ボックス 422"/>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38100</xdr:rowOff>
    </xdr:from>
    <xdr:to>
      <xdr:col>73</xdr:col>
      <xdr:colOff>180975</xdr:colOff>
      <xdr:row>76</xdr:row>
      <xdr:rowOff>139700</xdr:rowOff>
    </xdr:to>
    <xdr:cxnSp macro="">
      <xdr:nvCxnSpPr>
        <xdr:cNvPr id="424" name="直線コネクタ 423"/>
        <xdr:cNvCxnSpPr/>
      </xdr:nvCxnSpPr>
      <xdr:spPr>
        <a:xfrm>
          <a:off x="13893800" y="1306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101600</xdr:rowOff>
    </xdr:from>
    <xdr:to>
      <xdr:col>74</xdr:col>
      <xdr:colOff>31750</xdr:colOff>
      <xdr:row>79</xdr:row>
      <xdr:rowOff>31750</xdr:rowOff>
    </xdr:to>
    <xdr:sp macro="" textlink="">
      <xdr:nvSpPr>
        <xdr:cNvPr id="425" name="フローチャート: 判断 424"/>
        <xdr:cNvSpPr/>
      </xdr:nvSpPr>
      <xdr:spPr>
        <a:xfrm>
          <a:off x="14732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16527</xdr:rowOff>
    </xdr:from>
    <xdr:ext cx="762000" cy="259045"/>
    <xdr:sp macro="" textlink="">
      <xdr:nvSpPr>
        <xdr:cNvPr id="426" name="テキスト ボックス 425"/>
        <xdr:cNvSpPr txBox="1"/>
      </xdr:nvSpPr>
      <xdr:spPr>
        <a:xfrm>
          <a:off x="14401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38100</xdr:rowOff>
    </xdr:from>
    <xdr:to>
      <xdr:col>69</xdr:col>
      <xdr:colOff>92075</xdr:colOff>
      <xdr:row>76</xdr:row>
      <xdr:rowOff>88900</xdr:rowOff>
    </xdr:to>
    <xdr:cxnSp macro="">
      <xdr:nvCxnSpPr>
        <xdr:cNvPr id="427" name="直線コネクタ 426"/>
        <xdr:cNvCxnSpPr/>
      </xdr:nvCxnSpPr>
      <xdr:spPr>
        <a:xfrm flipV="1">
          <a:off x="13004800" y="1306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28" name="フローチャート: 判断 427"/>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29" name="テキスト ボックス 428"/>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30" name="フローチャート: 判断 429"/>
        <xdr:cNvSpPr/>
      </xdr:nvSpPr>
      <xdr:spPr>
        <a:xfrm>
          <a:off x="12954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31" name="テキスト ボックス 430"/>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37" name="楕円 436"/>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38" name="公債費以外該当値テキスト"/>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82550</xdr:rowOff>
    </xdr:from>
    <xdr:to>
      <xdr:col>78</xdr:col>
      <xdr:colOff>120650</xdr:colOff>
      <xdr:row>78</xdr:row>
      <xdr:rowOff>12700</xdr:rowOff>
    </xdr:to>
    <xdr:sp macro="" textlink="">
      <xdr:nvSpPr>
        <xdr:cNvPr id="439" name="楕円 438"/>
        <xdr:cNvSpPr/>
      </xdr:nvSpPr>
      <xdr:spPr>
        <a:xfrm>
          <a:off x="15621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22877</xdr:rowOff>
    </xdr:from>
    <xdr:ext cx="736600" cy="259045"/>
    <xdr:sp macro="" textlink="">
      <xdr:nvSpPr>
        <xdr:cNvPr id="440" name="テキスト ボックス 439"/>
        <xdr:cNvSpPr txBox="1"/>
      </xdr:nvSpPr>
      <xdr:spPr>
        <a:xfrm>
          <a:off x="15290800" y="1305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88900</xdr:rowOff>
    </xdr:from>
    <xdr:to>
      <xdr:col>74</xdr:col>
      <xdr:colOff>31750</xdr:colOff>
      <xdr:row>77</xdr:row>
      <xdr:rowOff>19050</xdr:rowOff>
    </xdr:to>
    <xdr:sp macro="" textlink="">
      <xdr:nvSpPr>
        <xdr:cNvPr id="441" name="楕円 440"/>
        <xdr:cNvSpPr/>
      </xdr:nvSpPr>
      <xdr:spPr>
        <a:xfrm>
          <a:off x="14732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29227</xdr:rowOff>
    </xdr:from>
    <xdr:ext cx="762000" cy="259045"/>
    <xdr:sp macro="" textlink="">
      <xdr:nvSpPr>
        <xdr:cNvPr id="442" name="テキスト ボックス 441"/>
        <xdr:cNvSpPr txBox="1"/>
      </xdr:nvSpPr>
      <xdr:spPr>
        <a:xfrm>
          <a:off x="14401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158750</xdr:rowOff>
    </xdr:from>
    <xdr:to>
      <xdr:col>69</xdr:col>
      <xdr:colOff>142875</xdr:colOff>
      <xdr:row>76</xdr:row>
      <xdr:rowOff>88900</xdr:rowOff>
    </xdr:to>
    <xdr:sp macro="" textlink="">
      <xdr:nvSpPr>
        <xdr:cNvPr id="443" name="楕円 442"/>
        <xdr:cNvSpPr/>
      </xdr:nvSpPr>
      <xdr:spPr>
        <a:xfrm>
          <a:off x="138430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99077</xdr:rowOff>
    </xdr:from>
    <xdr:ext cx="762000" cy="259045"/>
    <xdr:sp macro="" textlink="">
      <xdr:nvSpPr>
        <xdr:cNvPr id="444" name="テキスト ボックス 443"/>
        <xdr:cNvSpPr txBox="1"/>
      </xdr:nvSpPr>
      <xdr:spPr>
        <a:xfrm>
          <a:off x="13512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5" name="楕円 444"/>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46" name="テキスト ボックス 445"/>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xmlns=""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22892</xdr:rowOff>
    </xdr:from>
    <xdr:to>
      <xdr:col>29</xdr:col>
      <xdr:colOff>127000</xdr:colOff>
      <xdr:row>19</xdr:row>
      <xdr:rowOff>28340</xdr:rowOff>
    </xdr:to>
    <xdr:cxnSp macro="">
      <xdr:nvCxnSpPr>
        <xdr:cNvPr id="45" name="直線コネクタ 44"/>
        <xdr:cNvCxnSpPr/>
      </xdr:nvCxnSpPr>
      <xdr:spPr bwMode="auto">
        <a:xfrm flipV="1">
          <a:off x="5651500" y="1956467"/>
          <a:ext cx="0" cy="1377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417</xdr:rowOff>
    </xdr:from>
    <xdr:ext cx="762000" cy="259045"/>
    <xdr:sp macro="" textlink="">
      <xdr:nvSpPr>
        <xdr:cNvPr id="46" name="人口1人当たり決算額の推移最小値テキスト130"/>
        <xdr:cNvSpPr txBox="1"/>
      </xdr:nvSpPr>
      <xdr:spPr>
        <a:xfrm>
          <a:off x="5740400" y="330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28340</xdr:rowOff>
    </xdr:from>
    <xdr:to>
      <xdr:col>30</xdr:col>
      <xdr:colOff>25400</xdr:colOff>
      <xdr:row>19</xdr:row>
      <xdr:rowOff>28340</xdr:rowOff>
    </xdr:to>
    <xdr:cxnSp macro="">
      <xdr:nvCxnSpPr>
        <xdr:cNvPr id="47" name="直線コネクタ 46"/>
        <xdr:cNvCxnSpPr/>
      </xdr:nvCxnSpPr>
      <xdr:spPr bwMode="auto">
        <a:xfrm>
          <a:off x="5562600" y="3333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109269</xdr:rowOff>
    </xdr:from>
    <xdr:ext cx="762000" cy="259045"/>
    <xdr:sp macro="" textlink="">
      <xdr:nvSpPr>
        <xdr:cNvPr id="48" name="人口1人当たり決算額の推移最大値テキスト130"/>
        <xdr:cNvSpPr txBox="1"/>
      </xdr:nvSpPr>
      <xdr:spPr>
        <a:xfrm>
          <a:off x="5740400" y="169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22892</xdr:rowOff>
    </xdr:from>
    <xdr:to>
      <xdr:col>30</xdr:col>
      <xdr:colOff>25400</xdr:colOff>
      <xdr:row>11</xdr:row>
      <xdr:rowOff>22892</xdr:rowOff>
    </xdr:to>
    <xdr:cxnSp macro="">
      <xdr:nvCxnSpPr>
        <xdr:cNvPr id="49" name="直線コネクタ 48"/>
        <xdr:cNvCxnSpPr/>
      </xdr:nvCxnSpPr>
      <xdr:spPr bwMode="auto">
        <a:xfrm>
          <a:off x="5562600" y="1956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157747</xdr:rowOff>
    </xdr:from>
    <xdr:to>
      <xdr:col>29</xdr:col>
      <xdr:colOff>127000</xdr:colOff>
      <xdr:row>16</xdr:row>
      <xdr:rowOff>6299</xdr:rowOff>
    </xdr:to>
    <xdr:cxnSp macro="">
      <xdr:nvCxnSpPr>
        <xdr:cNvPr id="50" name="直線コネクタ 49"/>
        <xdr:cNvCxnSpPr/>
      </xdr:nvCxnSpPr>
      <xdr:spPr bwMode="auto">
        <a:xfrm>
          <a:off x="5003800" y="2605672"/>
          <a:ext cx="647700" cy="191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141952</xdr:rowOff>
    </xdr:from>
    <xdr:ext cx="762000" cy="259045"/>
    <xdr:sp macro="" textlink="">
      <xdr:nvSpPr>
        <xdr:cNvPr id="51" name="人口1人当たり決算額の推移平均値テキスト130"/>
        <xdr:cNvSpPr txBox="1"/>
      </xdr:nvSpPr>
      <xdr:spPr>
        <a:xfrm>
          <a:off x="5740400" y="25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125425</xdr:rowOff>
    </xdr:from>
    <xdr:to>
      <xdr:col>29</xdr:col>
      <xdr:colOff>177800</xdr:colOff>
      <xdr:row>16</xdr:row>
      <xdr:rowOff>55575</xdr:rowOff>
    </xdr:to>
    <xdr:sp macro="" textlink="">
      <xdr:nvSpPr>
        <xdr:cNvPr id="52" name="フローチャート: 判断 51"/>
        <xdr:cNvSpPr/>
      </xdr:nvSpPr>
      <xdr:spPr bwMode="auto">
        <a:xfrm>
          <a:off x="56007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157747</xdr:rowOff>
    </xdr:from>
    <xdr:to>
      <xdr:col>26</xdr:col>
      <xdr:colOff>50800</xdr:colOff>
      <xdr:row>15</xdr:row>
      <xdr:rowOff>7595</xdr:rowOff>
    </xdr:to>
    <xdr:cxnSp macro="">
      <xdr:nvCxnSpPr>
        <xdr:cNvPr id="53" name="直線コネクタ 52"/>
        <xdr:cNvCxnSpPr/>
      </xdr:nvCxnSpPr>
      <xdr:spPr bwMode="auto">
        <a:xfrm flipV="1">
          <a:off x="4305300" y="2605672"/>
          <a:ext cx="698500" cy="2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112433</xdr:rowOff>
    </xdr:from>
    <xdr:to>
      <xdr:col>26</xdr:col>
      <xdr:colOff>101600</xdr:colOff>
      <xdr:row>15</xdr:row>
      <xdr:rowOff>42583</xdr:rowOff>
    </xdr:to>
    <xdr:sp macro="" textlink="">
      <xdr:nvSpPr>
        <xdr:cNvPr id="54" name="フローチャート: 判断 53"/>
        <xdr:cNvSpPr/>
      </xdr:nvSpPr>
      <xdr:spPr bwMode="auto">
        <a:xfrm>
          <a:off x="4953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27360</xdr:rowOff>
    </xdr:from>
    <xdr:ext cx="736600" cy="259045"/>
    <xdr:sp macro="" textlink="">
      <xdr:nvSpPr>
        <xdr:cNvPr id="55" name="テキスト ボックス 54"/>
        <xdr:cNvSpPr txBox="1"/>
      </xdr:nvSpPr>
      <xdr:spPr>
        <a:xfrm>
          <a:off x="4622800" y="264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3308</xdr:rowOff>
    </xdr:from>
    <xdr:to>
      <xdr:col>22</xdr:col>
      <xdr:colOff>114300</xdr:colOff>
      <xdr:row>15</xdr:row>
      <xdr:rowOff>7595</xdr:rowOff>
    </xdr:to>
    <xdr:cxnSp macro="">
      <xdr:nvCxnSpPr>
        <xdr:cNvPr id="56" name="直線コネクタ 55"/>
        <xdr:cNvCxnSpPr/>
      </xdr:nvCxnSpPr>
      <xdr:spPr bwMode="auto">
        <a:xfrm>
          <a:off x="3606800" y="2622683"/>
          <a:ext cx="698500" cy="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119824</xdr:rowOff>
    </xdr:from>
    <xdr:to>
      <xdr:col>22</xdr:col>
      <xdr:colOff>165100</xdr:colOff>
      <xdr:row>15</xdr:row>
      <xdr:rowOff>49974</xdr:rowOff>
    </xdr:to>
    <xdr:sp macro="" textlink="">
      <xdr:nvSpPr>
        <xdr:cNvPr id="57" name="フローチャート: 判断 56"/>
        <xdr:cNvSpPr/>
      </xdr:nvSpPr>
      <xdr:spPr bwMode="auto">
        <a:xfrm>
          <a:off x="4254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60151</xdr:rowOff>
    </xdr:from>
    <xdr:ext cx="762000" cy="259045"/>
    <xdr:sp macro="" textlink="">
      <xdr:nvSpPr>
        <xdr:cNvPr id="58" name="テキスト ボックス 57"/>
        <xdr:cNvSpPr txBox="1"/>
      </xdr:nvSpPr>
      <xdr:spPr>
        <a:xfrm>
          <a:off x="39243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3308</xdr:rowOff>
    </xdr:from>
    <xdr:to>
      <xdr:col>18</xdr:col>
      <xdr:colOff>177800</xdr:colOff>
      <xdr:row>15</xdr:row>
      <xdr:rowOff>46552</xdr:rowOff>
    </xdr:to>
    <xdr:cxnSp macro="">
      <xdr:nvCxnSpPr>
        <xdr:cNvPr id="59" name="直線コネクタ 58"/>
        <xdr:cNvCxnSpPr/>
      </xdr:nvCxnSpPr>
      <xdr:spPr bwMode="auto">
        <a:xfrm flipV="1">
          <a:off x="2908300" y="2622683"/>
          <a:ext cx="698500" cy="43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152648</xdr:rowOff>
    </xdr:from>
    <xdr:to>
      <xdr:col>19</xdr:col>
      <xdr:colOff>38100</xdr:colOff>
      <xdr:row>15</xdr:row>
      <xdr:rowOff>82798</xdr:rowOff>
    </xdr:to>
    <xdr:sp macro="" textlink="">
      <xdr:nvSpPr>
        <xdr:cNvPr id="60" name="フローチャート: 判断 59"/>
        <xdr:cNvSpPr/>
      </xdr:nvSpPr>
      <xdr:spPr bwMode="auto">
        <a:xfrm>
          <a:off x="3556000" y="2600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67575</xdr:rowOff>
    </xdr:from>
    <xdr:ext cx="762000" cy="259045"/>
    <xdr:sp macro="" textlink="">
      <xdr:nvSpPr>
        <xdr:cNvPr id="61" name="テキスト ボックス 60"/>
        <xdr:cNvSpPr txBox="1"/>
      </xdr:nvSpPr>
      <xdr:spPr>
        <a:xfrm>
          <a:off x="3225800" y="268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46882</xdr:rowOff>
    </xdr:from>
    <xdr:to>
      <xdr:col>15</xdr:col>
      <xdr:colOff>101600</xdr:colOff>
      <xdr:row>15</xdr:row>
      <xdr:rowOff>148482</xdr:rowOff>
    </xdr:to>
    <xdr:sp macro="" textlink="">
      <xdr:nvSpPr>
        <xdr:cNvPr id="62" name="フローチャート: 判断 61"/>
        <xdr:cNvSpPr/>
      </xdr:nvSpPr>
      <xdr:spPr bwMode="auto">
        <a:xfrm>
          <a:off x="2857500" y="2666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133259</xdr:rowOff>
    </xdr:from>
    <xdr:ext cx="762000" cy="259045"/>
    <xdr:sp macro="" textlink="">
      <xdr:nvSpPr>
        <xdr:cNvPr id="63" name="テキスト ボックス 62"/>
        <xdr:cNvSpPr txBox="1"/>
      </xdr:nvSpPr>
      <xdr:spPr>
        <a:xfrm>
          <a:off x="2527300" y="275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126949</xdr:rowOff>
    </xdr:from>
    <xdr:to>
      <xdr:col>29</xdr:col>
      <xdr:colOff>177800</xdr:colOff>
      <xdr:row>16</xdr:row>
      <xdr:rowOff>57099</xdr:rowOff>
    </xdr:to>
    <xdr:sp macro="" textlink="">
      <xdr:nvSpPr>
        <xdr:cNvPr id="69" name="楕円 68"/>
        <xdr:cNvSpPr/>
      </xdr:nvSpPr>
      <xdr:spPr bwMode="auto">
        <a:xfrm>
          <a:off x="5600700" y="274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99026</xdr:rowOff>
    </xdr:from>
    <xdr:ext cx="762000" cy="259045"/>
    <xdr:sp macro="" textlink="">
      <xdr:nvSpPr>
        <xdr:cNvPr id="70" name="人口1人当たり決算額の推移該当値テキスト130"/>
        <xdr:cNvSpPr txBox="1"/>
      </xdr:nvSpPr>
      <xdr:spPr>
        <a:xfrm>
          <a:off x="5740400" y="271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106947</xdr:rowOff>
    </xdr:from>
    <xdr:to>
      <xdr:col>26</xdr:col>
      <xdr:colOff>101600</xdr:colOff>
      <xdr:row>15</xdr:row>
      <xdr:rowOff>37097</xdr:rowOff>
    </xdr:to>
    <xdr:sp macro="" textlink="">
      <xdr:nvSpPr>
        <xdr:cNvPr id="71" name="楕円 70"/>
        <xdr:cNvSpPr/>
      </xdr:nvSpPr>
      <xdr:spPr bwMode="auto">
        <a:xfrm>
          <a:off x="4953000" y="255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47274</xdr:rowOff>
    </xdr:from>
    <xdr:ext cx="736600" cy="259045"/>
    <xdr:sp macro="" textlink="">
      <xdr:nvSpPr>
        <xdr:cNvPr id="72" name="テキスト ボックス 71"/>
        <xdr:cNvSpPr txBox="1"/>
      </xdr:nvSpPr>
      <xdr:spPr>
        <a:xfrm>
          <a:off x="4622800" y="23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128245</xdr:rowOff>
    </xdr:from>
    <xdr:to>
      <xdr:col>22</xdr:col>
      <xdr:colOff>165100</xdr:colOff>
      <xdr:row>15</xdr:row>
      <xdr:rowOff>58395</xdr:rowOff>
    </xdr:to>
    <xdr:sp macro="" textlink="">
      <xdr:nvSpPr>
        <xdr:cNvPr id="73" name="楕円 72"/>
        <xdr:cNvSpPr/>
      </xdr:nvSpPr>
      <xdr:spPr bwMode="auto">
        <a:xfrm>
          <a:off x="4254500" y="257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43172</xdr:rowOff>
    </xdr:from>
    <xdr:ext cx="762000" cy="259045"/>
    <xdr:sp macro="" textlink="">
      <xdr:nvSpPr>
        <xdr:cNvPr id="74" name="テキスト ボックス 73"/>
        <xdr:cNvSpPr txBox="1"/>
      </xdr:nvSpPr>
      <xdr:spPr>
        <a:xfrm>
          <a:off x="3924300" y="26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123958</xdr:rowOff>
    </xdr:from>
    <xdr:to>
      <xdr:col>19</xdr:col>
      <xdr:colOff>38100</xdr:colOff>
      <xdr:row>15</xdr:row>
      <xdr:rowOff>54108</xdr:rowOff>
    </xdr:to>
    <xdr:sp macro="" textlink="">
      <xdr:nvSpPr>
        <xdr:cNvPr id="75" name="楕円 74"/>
        <xdr:cNvSpPr/>
      </xdr:nvSpPr>
      <xdr:spPr bwMode="auto">
        <a:xfrm>
          <a:off x="3556000" y="2571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64285</xdr:rowOff>
    </xdr:from>
    <xdr:ext cx="762000" cy="259045"/>
    <xdr:sp macro="" textlink="">
      <xdr:nvSpPr>
        <xdr:cNvPr id="76" name="テキスト ボックス 75"/>
        <xdr:cNvSpPr txBox="1"/>
      </xdr:nvSpPr>
      <xdr:spPr>
        <a:xfrm>
          <a:off x="3225800" y="23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167202</xdr:rowOff>
    </xdr:from>
    <xdr:to>
      <xdr:col>15</xdr:col>
      <xdr:colOff>101600</xdr:colOff>
      <xdr:row>15</xdr:row>
      <xdr:rowOff>97352</xdr:rowOff>
    </xdr:to>
    <xdr:sp macro="" textlink="">
      <xdr:nvSpPr>
        <xdr:cNvPr id="77" name="楕円 76"/>
        <xdr:cNvSpPr/>
      </xdr:nvSpPr>
      <xdr:spPr bwMode="auto">
        <a:xfrm>
          <a:off x="2857500" y="261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107529</xdr:rowOff>
    </xdr:from>
    <xdr:ext cx="762000" cy="259045"/>
    <xdr:sp macro="" textlink="">
      <xdr:nvSpPr>
        <xdr:cNvPr id="78" name="テキスト ボックス 77"/>
        <xdr:cNvSpPr txBox="1"/>
      </xdr:nvSpPr>
      <xdr:spPr>
        <a:xfrm>
          <a:off x="2527300" y="238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182474</xdr:rowOff>
    </xdr:from>
    <xdr:to>
      <xdr:col>29</xdr:col>
      <xdr:colOff>127000</xdr:colOff>
      <xdr:row>37</xdr:row>
      <xdr:rowOff>234137</xdr:rowOff>
    </xdr:to>
    <xdr:cxnSp macro="">
      <xdr:nvCxnSpPr>
        <xdr:cNvPr id="108" name="直線コネクタ 107"/>
        <xdr:cNvCxnSpPr/>
      </xdr:nvCxnSpPr>
      <xdr:spPr bwMode="auto">
        <a:xfrm flipV="1">
          <a:off x="5651500" y="6107024"/>
          <a:ext cx="0" cy="12518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206214</xdr:rowOff>
    </xdr:from>
    <xdr:ext cx="762000" cy="259045"/>
    <xdr:sp macro="" textlink="">
      <xdr:nvSpPr>
        <xdr:cNvPr id="109" name="人口1人当たり決算額の推移最小値テキスト445"/>
        <xdr:cNvSpPr txBox="1"/>
      </xdr:nvSpPr>
      <xdr:spPr>
        <a:xfrm>
          <a:off x="5740400" y="733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234137</xdr:rowOff>
    </xdr:from>
    <xdr:to>
      <xdr:col>30</xdr:col>
      <xdr:colOff>25400</xdr:colOff>
      <xdr:row>37</xdr:row>
      <xdr:rowOff>234137</xdr:rowOff>
    </xdr:to>
    <xdr:cxnSp macro="">
      <xdr:nvCxnSpPr>
        <xdr:cNvPr id="110" name="直線コネクタ 109"/>
        <xdr:cNvCxnSpPr/>
      </xdr:nvCxnSpPr>
      <xdr:spPr bwMode="auto">
        <a:xfrm>
          <a:off x="5562600" y="7358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97401</xdr:rowOff>
    </xdr:from>
    <xdr:ext cx="762000" cy="259045"/>
    <xdr:sp macro="" textlink="">
      <xdr:nvSpPr>
        <xdr:cNvPr id="111" name="人口1人当たり決算額の推移最大値テキスト445"/>
        <xdr:cNvSpPr txBox="1"/>
      </xdr:nvSpPr>
      <xdr:spPr>
        <a:xfrm>
          <a:off x="5740400" y="58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182474</xdr:rowOff>
    </xdr:from>
    <xdr:to>
      <xdr:col>30</xdr:col>
      <xdr:colOff>25400</xdr:colOff>
      <xdr:row>33</xdr:row>
      <xdr:rowOff>182474</xdr:rowOff>
    </xdr:to>
    <xdr:cxnSp macro="">
      <xdr:nvCxnSpPr>
        <xdr:cNvPr id="112" name="直線コネクタ 111"/>
        <xdr:cNvCxnSpPr/>
      </xdr:nvCxnSpPr>
      <xdr:spPr bwMode="auto">
        <a:xfrm>
          <a:off x="5562600" y="6107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209372</xdr:rowOff>
    </xdr:from>
    <xdr:to>
      <xdr:col>29</xdr:col>
      <xdr:colOff>127000</xdr:colOff>
      <xdr:row>35</xdr:row>
      <xdr:rowOff>146736</xdr:rowOff>
    </xdr:to>
    <xdr:cxnSp macro="">
      <xdr:nvCxnSpPr>
        <xdr:cNvPr id="113" name="直線コネクタ 112"/>
        <xdr:cNvCxnSpPr/>
      </xdr:nvCxnSpPr>
      <xdr:spPr bwMode="auto">
        <a:xfrm>
          <a:off x="5003800" y="6476822"/>
          <a:ext cx="647700" cy="28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121734</xdr:rowOff>
    </xdr:from>
    <xdr:ext cx="762000" cy="259045"/>
    <xdr:sp macro="" textlink="">
      <xdr:nvSpPr>
        <xdr:cNvPr id="114" name="人口1人当たり決算額の推移平均値テキスト445"/>
        <xdr:cNvSpPr txBox="1"/>
      </xdr:nvSpPr>
      <xdr:spPr>
        <a:xfrm>
          <a:off x="5740400" y="673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149657</xdr:rowOff>
    </xdr:from>
    <xdr:to>
      <xdr:col>29</xdr:col>
      <xdr:colOff>177800</xdr:colOff>
      <xdr:row>35</xdr:row>
      <xdr:rowOff>251257</xdr:rowOff>
    </xdr:to>
    <xdr:sp macro="" textlink="">
      <xdr:nvSpPr>
        <xdr:cNvPr id="115" name="フローチャート: 判断 114"/>
        <xdr:cNvSpPr/>
      </xdr:nvSpPr>
      <xdr:spPr bwMode="auto">
        <a:xfrm>
          <a:off x="56007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46761</xdr:rowOff>
    </xdr:from>
    <xdr:to>
      <xdr:col>26</xdr:col>
      <xdr:colOff>50800</xdr:colOff>
      <xdr:row>34</xdr:row>
      <xdr:rowOff>209372</xdr:rowOff>
    </xdr:to>
    <xdr:cxnSp macro="">
      <xdr:nvCxnSpPr>
        <xdr:cNvPr id="116" name="直線コネクタ 115"/>
        <xdr:cNvCxnSpPr/>
      </xdr:nvCxnSpPr>
      <xdr:spPr bwMode="auto">
        <a:xfrm>
          <a:off x="4305300" y="5971311"/>
          <a:ext cx="698500" cy="505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66142</xdr:rowOff>
    </xdr:from>
    <xdr:to>
      <xdr:col>26</xdr:col>
      <xdr:colOff>101600</xdr:colOff>
      <xdr:row>35</xdr:row>
      <xdr:rowOff>167742</xdr:rowOff>
    </xdr:to>
    <xdr:sp macro="" textlink="">
      <xdr:nvSpPr>
        <xdr:cNvPr id="117" name="フローチャート: 判断 116"/>
        <xdr:cNvSpPr/>
      </xdr:nvSpPr>
      <xdr:spPr bwMode="auto">
        <a:xfrm>
          <a:off x="4953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152519</xdr:rowOff>
    </xdr:from>
    <xdr:ext cx="736600" cy="259045"/>
    <xdr:sp macro="" textlink="">
      <xdr:nvSpPr>
        <xdr:cNvPr id="118" name="テキスト ボックス 117"/>
        <xdr:cNvSpPr txBox="1"/>
      </xdr:nvSpPr>
      <xdr:spPr>
        <a:xfrm>
          <a:off x="4622800" y="6762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46761</xdr:rowOff>
    </xdr:from>
    <xdr:to>
      <xdr:col>22</xdr:col>
      <xdr:colOff>114300</xdr:colOff>
      <xdr:row>34</xdr:row>
      <xdr:rowOff>153289</xdr:rowOff>
    </xdr:to>
    <xdr:cxnSp macro="">
      <xdr:nvCxnSpPr>
        <xdr:cNvPr id="119" name="直線コネクタ 118"/>
        <xdr:cNvCxnSpPr/>
      </xdr:nvCxnSpPr>
      <xdr:spPr bwMode="auto">
        <a:xfrm flipV="1">
          <a:off x="3606800" y="5971311"/>
          <a:ext cx="698500" cy="449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317221</xdr:rowOff>
    </xdr:from>
    <xdr:to>
      <xdr:col>22</xdr:col>
      <xdr:colOff>165100</xdr:colOff>
      <xdr:row>35</xdr:row>
      <xdr:rowOff>75921</xdr:rowOff>
    </xdr:to>
    <xdr:sp macro="" textlink="">
      <xdr:nvSpPr>
        <xdr:cNvPr id="120" name="フローチャート: 判断 119"/>
        <xdr:cNvSpPr/>
      </xdr:nvSpPr>
      <xdr:spPr bwMode="auto">
        <a:xfrm>
          <a:off x="4254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60698</xdr:rowOff>
    </xdr:from>
    <xdr:ext cx="762000" cy="259045"/>
    <xdr:sp macro="" textlink="">
      <xdr:nvSpPr>
        <xdr:cNvPr id="121" name="テキスト ボックス 120"/>
        <xdr:cNvSpPr txBox="1"/>
      </xdr:nvSpPr>
      <xdr:spPr>
        <a:xfrm>
          <a:off x="3924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25121</xdr:rowOff>
    </xdr:from>
    <xdr:to>
      <xdr:col>18</xdr:col>
      <xdr:colOff>177800</xdr:colOff>
      <xdr:row>34</xdr:row>
      <xdr:rowOff>153289</xdr:rowOff>
    </xdr:to>
    <xdr:cxnSp macro="">
      <xdr:nvCxnSpPr>
        <xdr:cNvPr id="122" name="直線コネクタ 121"/>
        <xdr:cNvCxnSpPr/>
      </xdr:nvCxnSpPr>
      <xdr:spPr bwMode="auto">
        <a:xfrm>
          <a:off x="2908300" y="6292571"/>
          <a:ext cx="698500" cy="128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284073</xdr:rowOff>
    </xdr:from>
    <xdr:to>
      <xdr:col>19</xdr:col>
      <xdr:colOff>38100</xdr:colOff>
      <xdr:row>35</xdr:row>
      <xdr:rowOff>42773</xdr:rowOff>
    </xdr:to>
    <xdr:sp macro="" textlink="">
      <xdr:nvSpPr>
        <xdr:cNvPr id="123" name="フローチャート: 判断 122"/>
        <xdr:cNvSpPr/>
      </xdr:nvSpPr>
      <xdr:spPr bwMode="auto">
        <a:xfrm>
          <a:off x="3556000" y="65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27550</xdr:rowOff>
    </xdr:from>
    <xdr:ext cx="762000" cy="259045"/>
    <xdr:sp macro="" textlink="">
      <xdr:nvSpPr>
        <xdr:cNvPr id="124" name="テキスト ボックス 123"/>
        <xdr:cNvSpPr txBox="1"/>
      </xdr:nvSpPr>
      <xdr:spPr>
        <a:xfrm>
          <a:off x="3225800" y="66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266929</xdr:rowOff>
    </xdr:from>
    <xdr:to>
      <xdr:col>15</xdr:col>
      <xdr:colOff>101600</xdr:colOff>
      <xdr:row>35</xdr:row>
      <xdr:rowOff>25629</xdr:rowOff>
    </xdr:to>
    <xdr:sp macro="" textlink="">
      <xdr:nvSpPr>
        <xdr:cNvPr id="125" name="フローチャート: 判断 124"/>
        <xdr:cNvSpPr/>
      </xdr:nvSpPr>
      <xdr:spPr bwMode="auto">
        <a:xfrm>
          <a:off x="2857500" y="6534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10406</xdr:rowOff>
    </xdr:from>
    <xdr:ext cx="762000" cy="259045"/>
    <xdr:sp macro="" textlink="">
      <xdr:nvSpPr>
        <xdr:cNvPr id="126" name="テキスト ボックス 125"/>
        <xdr:cNvSpPr txBox="1"/>
      </xdr:nvSpPr>
      <xdr:spPr>
        <a:xfrm>
          <a:off x="2527300" y="662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95936</xdr:rowOff>
    </xdr:from>
    <xdr:to>
      <xdr:col>29</xdr:col>
      <xdr:colOff>177800</xdr:colOff>
      <xdr:row>35</xdr:row>
      <xdr:rowOff>197536</xdr:rowOff>
    </xdr:to>
    <xdr:sp macro="" textlink="">
      <xdr:nvSpPr>
        <xdr:cNvPr id="132" name="楕円 131"/>
        <xdr:cNvSpPr/>
      </xdr:nvSpPr>
      <xdr:spPr bwMode="auto">
        <a:xfrm>
          <a:off x="5600700" y="670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283913</xdr:rowOff>
    </xdr:from>
    <xdr:ext cx="762000" cy="259045"/>
    <xdr:sp macro="" textlink="">
      <xdr:nvSpPr>
        <xdr:cNvPr id="133" name="人口1人当たり決算額の推移該当値テキスト445"/>
        <xdr:cNvSpPr txBox="1"/>
      </xdr:nvSpPr>
      <xdr:spPr>
        <a:xfrm>
          <a:off x="5740400" y="65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158572</xdr:rowOff>
    </xdr:from>
    <xdr:to>
      <xdr:col>26</xdr:col>
      <xdr:colOff>101600</xdr:colOff>
      <xdr:row>34</xdr:row>
      <xdr:rowOff>260172</xdr:rowOff>
    </xdr:to>
    <xdr:sp macro="" textlink="">
      <xdr:nvSpPr>
        <xdr:cNvPr id="134" name="楕円 133"/>
        <xdr:cNvSpPr/>
      </xdr:nvSpPr>
      <xdr:spPr bwMode="auto">
        <a:xfrm>
          <a:off x="4953000" y="642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270349</xdr:rowOff>
    </xdr:from>
    <xdr:ext cx="736600" cy="259045"/>
    <xdr:sp macro="" textlink="">
      <xdr:nvSpPr>
        <xdr:cNvPr id="135" name="テキスト ボックス 134"/>
        <xdr:cNvSpPr txBox="1"/>
      </xdr:nvSpPr>
      <xdr:spPr>
        <a:xfrm>
          <a:off x="4622800" y="6194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32</xdr:row>
      <xdr:rowOff>167411</xdr:rowOff>
    </xdr:from>
    <xdr:to>
      <xdr:col>22</xdr:col>
      <xdr:colOff>165100</xdr:colOff>
      <xdr:row>33</xdr:row>
      <xdr:rowOff>97561</xdr:rowOff>
    </xdr:to>
    <xdr:sp macro="" textlink="">
      <xdr:nvSpPr>
        <xdr:cNvPr id="136" name="楕円 135"/>
        <xdr:cNvSpPr/>
      </xdr:nvSpPr>
      <xdr:spPr bwMode="auto">
        <a:xfrm>
          <a:off x="4254500" y="5920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279188</xdr:rowOff>
    </xdr:from>
    <xdr:ext cx="762000" cy="259045"/>
    <xdr:sp macro="" textlink="">
      <xdr:nvSpPr>
        <xdr:cNvPr id="137" name="テキスト ボックス 136"/>
        <xdr:cNvSpPr txBox="1"/>
      </xdr:nvSpPr>
      <xdr:spPr>
        <a:xfrm>
          <a:off x="3924300" y="568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102489</xdr:rowOff>
    </xdr:from>
    <xdr:to>
      <xdr:col>19</xdr:col>
      <xdr:colOff>38100</xdr:colOff>
      <xdr:row>34</xdr:row>
      <xdr:rowOff>204089</xdr:rowOff>
    </xdr:to>
    <xdr:sp macro="" textlink="">
      <xdr:nvSpPr>
        <xdr:cNvPr id="138" name="楕円 137"/>
        <xdr:cNvSpPr/>
      </xdr:nvSpPr>
      <xdr:spPr bwMode="auto">
        <a:xfrm>
          <a:off x="3556000" y="6369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214266</xdr:rowOff>
    </xdr:from>
    <xdr:ext cx="762000" cy="259045"/>
    <xdr:sp macro="" textlink="">
      <xdr:nvSpPr>
        <xdr:cNvPr id="139" name="テキスト ボックス 138"/>
        <xdr:cNvSpPr txBox="1"/>
      </xdr:nvSpPr>
      <xdr:spPr>
        <a:xfrm>
          <a:off x="3225800" y="613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317221</xdr:rowOff>
    </xdr:from>
    <xdr:to>
      <xdr:col>15</xdr:col>
      <xdr:colOff>101600</xdr:colOff>
      <xdr:row>34</xdr:row>
      <xdr:rowOff>75921</xdr:rowOff>
    </xdr:to>
    <xdr:sp macro="" textlink="">
      <xdr:nvSpPr>
        <xdr:cNvPr id="140" name="楕円 139"/>
        <xdr:cNvSpPr/>
      </xdr:nvSpPr>
      <xdr:spPr bwMode="auto">
        <a:xfrm>
          <a:off x="2857500" y="624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86098</xdr:rowOff>
    </xdr:from>
    <xdr:ext cx="762000" cy="259045"/>
    <xdr:sp macro="" textlink="">
      <xdr:nvSpPr>
        <xdr:cNvPr id="141" name="テキスト ボックス 140"/>
        <xdr:cNvSpPr txBox="1"/>
      </xdr:nvSpPr>
      <xdr:spPr>
        <a:xfrm>
          <a:off x="2527300" y="601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32448</xdr:rowOff>
    </xdr:from>
    <xdr:to>
      <xdr:col>24</xdr:col>
      <xdr:colOff>62865</xdr:colOff>
      <xdr:row>39</xdr:row>
      <xdr:rowOff>123203</xdr:rowOff>
    </xdr:to>
    <xdr:cxnSp macro="">
      <xdr:nvCxnSpPr>
        <xdr:cNvPr id="56" name="直線コネクタ 55"/>
        <xdr:cNvCxnSpPr/>
      </xdr:nvCxnSpPr>
      <xdr:spPr>
        <a:xfrm flipV="1">
          <a:off x="4633595" y="5347398"/>
          <a:ext cx="1270" cy="1462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123203</xdr:rowOff>
    </xdr:from>
    <xdr:to>
      <xdr:col>24</xdr:col>
      <xdr:colOff>152400</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150575</xdr:rowOff>
    </xdr:from>
    <xdr:ext cx="599010" cy="259045"/>
    <xdr:sp macro="" textlink="">
      <xdr:nvSpPr>
        <xdr:cNvPr id="59" name="人件費最大値テキスト"/>
        <xdr:cNvSpPr txBox="1"/>
      </xdr:nvSpPr>
      <xdr:spPr>
        <a:xfrm>
          <a:off x="4686300" y="512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32448</xdr:rowOff>
    </xdr:from>
    <xdr:to>
      <xdr:col>24</xdr:col>
      <xdr:colOff>152400</xdr:colOff>
      <xdr:row>31</xdr:row>
      <xdr:rowOff>32448</xdr:rowOff>
    </xdr:to>
    <xdr:cxnSp macro="">
      <xdr:nvCxnSpPr>
        <xdr:cNvPr id="60" name="直線コネクタ 59"/>
        <xdr:cNvCxnSpPr/>
      </xdr:nvCxnSpPr>
      <xdr:spPr>
        <a:xfrm>
          <a:off x="4546600" y="534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53918</xdr:rowOff>
    </xdr:from>
    <xdr:to>
      <xdr:col>24</xdr:col>
      <xdr:colOff>63500</xdr:colOff>
      <xdr:row>36</xdr:row>
      <xdr:rowOff>93275</xdr:rowOff>
    </xdr:to>
    <xdr:cxnSp macro="">
      <xdr:nvCxnSpPr>
        <xdr:cNvPr id="61" name="直線コネクタ 60"/>
        <xdr:cNvCxnSpPr/>
      </xdr:nvCxnSpPr>
      <xdr:spPr>
        <a:xfrm>
          <a:off x="3797300" y="6054668"/>
          <a:ext cx="838200" cy="2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44854</xdr:rowOff>
    </xdr:from>
    <xdr:ext cx="534377" cy="259045"/>
    <xdr:sp macro="" textlink="">
      <xdr:nvSpPr>
        <xdr:cNvPr id="62" name="人件費平均値テキスト"/>
        <xdr:cNvSpPr txBox="1"/>
      </xdr:nvSpPr>
      <xdr:spPr>
        <a:xfrm>
          <a:off x="4686300" y="6045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21977</xdr:rowOff>
    </xdr:from>
    <xdr:to>
      <xdr:col>24</xdr:col>
      <xdr:colOff>114300</xdr:colOff>
      <xdr:row>36</xdr:row>
      <xdr:rowOff>123577</xdr:rowOff>
    </xdr:to>
    <xdr:sp macro="" textlink="">
      <xdr:nvSpPr>
        <xdr:cNvPr id="63" name="フローチャート: 判断 62"/>
        <xdr:cNvSpPr/>
      </xdr:nvSpPr>
      <xdr:spPr>
        <a:xfrm>
          <a:off x="45847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53918</xdr:rowOff>
    </xdr:from>
    <xdr:to>
      <xdr:col>19</xdr:col>
      <xdr:colOff>177800</xdr:colOff>
      <xdr:row>35</xdr:row>
      <xdr:rowOff>72072</xdr:rowOff>
    </xdr:to>
    <xdr:cxnSp macro="">
      <xdr:nvCxnSpPr>
        <xdr:cNvPr id="64" name="直線コネクタ 63"/>
        <xdr:cNvCxnSpPr/>
      </xdr:nvCxnSpPr>
      <xdr:spPr>
        <a:xfrm flipV="1">
          <a:off x="2908300" y="6054668"/>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152470</xdr:rowOff>
    </xdr:from>
    <xdr:to>
      <xdr:col>20</xdr:col>
      <xdr:colOff>38100</xdr:colOff>
      <xdr:row>35</xdr:row>
      <xdr:rowOff>82620</xdr:rowOff>
    </xdr:to>
    <xdr:sp macro="" textlink="">
      <xdr:nvSpPr>
        <xdr:cNvPr id="65" name="フローチャート: 判断 64"/>
        <xdr:cNvSpPr/>
      </xdr:nvSpPr>
      <xdr:spPr>
        <a:xfrm>
          <a:off x="3746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99147</xdr:rowOff>
    </xdr:from>
    <xdr:ext cx="534377" cy="259045"/>
    <xdr:sp macro="" textlink="">
      <xdr:nvSpPr>
        <xdr:cNvPr id="66" name="テキスト ボックス 65"/>
        <xdr:cNvSpPr txBox="1"/>
      </xdr:nvSpPr>
      <xdr:spPr>
        <a:xfrm>
          <a:off x="35174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48374</xdr:rowOff>
    </xdr:from>
    <xdr:to>
      <xdr:col>15</xdr:col>
      <xdr:colOff>50800</xdr:colOff>
      <xdr:row>35</xdr:row>
      <xdr:rowOff>72072</xdr:rowOff>
    </xdr:to>
    <xdr:cxnSp macro="">
      <xdr:nvCxnSpPr>
        <xdr:cNvPr id="67" name="直線コネクタ 66"/>
        <xdr:cNvCxnSpPr/>
      </xdr:nvCxnSpPr>
      <xdr:spPr>
        <a:xfrm>
          <a:off x="2019300" y="6049124"/>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158795</xdr:rowOff>
    </xdr:from>
    <xdr:to>
      <xdr:col>15</xdr:col>
      <xdr:colOff>101600</xdr:colOff>
      <xdr:row>35</xdr:row>
      <xdr:rowOff>88945</xdr:rowOff>
    </xdr:to>
    <xdr:sp macro="" textlink="">
      <xdr:nvSpPr>
        <xdr:cNvPr id="68" name="フローチャート: 判断 67"/>
        <xdr:cNvSpPr/>
      </xdr:nvSpPr>
      <xdr:spPr>
        <a:xfrm>
          <a:off x="2857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105472</xdr:rowOff>
    </xdr:from>
    <xdr:ext cx="534377" cy="259045"/>
    <xdr:sp macro="" textlink="">
      <xdr:nvSpPr>
        <xdr:cNvPr id="69" name="テキスト ボックス 68"/>
        <xdr:cNvSpPr txBox="1"/>
      </xdr:nvSpPr>
      <xdr:spPr>
        <a:xfrm>
          <a:off x="2641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48374</xdr:rowOff>
    </xdr:from>
    <xdr:to>
      <xdr:col>10</xdr:col>
      <xdr:colOff>114300</xdr:colOff>
      <xdr:row>35</xdr:row>
      <xdr:rowOff>70968</xdr:rowOff>
    </xdr:to>
    <xdr:cxnSp macro="">
      <xdr:nvCxnSpPr>
        <xdr:cNvPr id="70" name="直線コネクタ 69"/>
        <xdr:cNvCxnSpPr/>
      </xdr:nvCxnSpPr>
      <xdr:spPr>
        <a:xfrm flipV="1">
          <a:off x="1130300" y="6049124"/>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20510</xdr:rowOff>
    </xdr:from>
    <xdr:to>
      <xdr:col>10</xdr:col>
      <xdr:colOff>165100</xdr:colOff>
      <xdr:row>35</xdr:row>
      <xdr:rowOff>122110</xdr:rowOff>
    </xdr:to>
    <xdr:sp macro="" textlink="">
      <xdr:nvSpPr>
        <xdr:cNvPr id="71" name="フローチャート: 判断 70"/>
        <xdr:cNvSpPr/>
      </xdr:nvSpPr>
      <xdr:spPr>
        <a:xfrm>
          <a:off x="1968500" y="6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113237</xdr:rowOff>
    </xdr:from>
    <xdr:ext cx="534377" cy="259045"/>
    <xdr:sp macro="" textlink="">
      <xdr:nvSpPr>
        <xdr:cNvPr id="72" name="テキスト ボックス 71"/>
        <xdr:cNvSpPr txBox="1"/>
      </xdr:nvSpPr>
      <xdr:spPr>
        <a:xfrm>
          <a:off x="1752111" y="611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74669</xdr:rowOff>
    </xdr:from>
    <xdr:to>
      <xdr:col>6</xdr:col>
      <xdr:colOff>38100</xdr:colOff>
      <xdr:row>36</xdr:row>
      <xdr:rowOff>4819</xdr:rowOff>
    </xdr:to>
    <xdr:sp macro="" textlink="">
      <xdr:nvSpPr>
        <xdr:cNvPr id="73" name="フローチャート: 判断 72"/>
        <xdr:cNvSpPr/>
      </xdr:nvSpPr>
      <xdr:spPr>
        <a:xfrm>
          <a:off x="1079500" y="60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167396</xdr:rowOff>
    </xdr:from>
    <xdr:ext cx="534377" cy="259045"/>
    <xdr:sp macro="" textlink="">
      <xdr:nvSpPr>
        <xdr:cNvPr id="74" name="テキスト ボックス 73"/>
        <xdr:cNvSpPr txBox="1"/>
      </xdr:nvSpPr>
      <xdr:spPr>
        <a:xfrm>
          <a:off x="863111" y="61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42475</xdr:rowOff>
    </xdr:from>
    <xdr:to>
      <xdr:col>24</xdr:col>
      <xdr:colOff>114300</xdr:colOff>
      <xdr:row>36</xdr:row>
      <xdr:rowOff>144075</xdr:rowOff>
    </xdr:to>
    <xdr:sp macro="" textlink="">
      <xdr:nvSpPr>
        <xdr:cNvPr id="80" name="楕円 79"/>
        <xdr:cNvSpPr/>
      </xdr:nvSpPr>
      <xdr:spPr>
        <a:xfrm>
          <a:off x="4584700" y="62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20902</xdr:rowOff>
    </xdr:from>
    <xdr:ext cx="534377" cy="259045"/>
    <xdr:sp macro="" textlink="">
      <xdr:nvSpPr>
        <xdr:cNvPr id="81" name="人件費該当値テキスト"/>
        <xdr:cNvSpPr txBox="1"/>
      </xdr:nvSpPr>
      <xdr:spPr>
        <a:xfrm>
          <a:off x="4686300" y="61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3118</xdr:rowOff>
    </xdr:from>
    <xdr:to>
      <xdr:col>20</xdr:col>
      <xdr:colOff>38100</xdr:colOff>
      <xdr:row>35</xdr:row>
      <xdr:rowOff>104718</xdr:rowOff>
    </xdr:to>
    <xdr:sp macro="" textlink="">
      <xdr:nvSpPr>
        <xdr:cNvPr id="82" name="楕円 81"/>
        <xdr:cNvSpPr/>
      </xdr:nvSpPr>
      <xdr:spPr>
        <a:xfrm>
          <a:off x="3746500" y="60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95845</xdr:rowOff>
    </xdr:from>
    <xdr:ext cx="534377" cy="259045"/>
    <xdr:sp macro="" textlink="">
      <xdr:nvSpPr>
        <xdr:cNvPr id="83" name="テキスト ボックス 82"/>
        <xdr:cNvSpPr txBox="1"/>
      </xdr:nvSpPr>
      <xdr:spPr>
        <a:xfrm>
          <a:off x="3517411" y="6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21272</xdr:rowOff>
    </xdr:from>
    <xdr:to>
      <xdr:col>15</xdr:col>
      <xdr:colOff>101600</xdr:colOff>
      <xdr:row>35</xdr:row>
      <xdr:rowOff>122872</xdr:rowOff>
    </xdr:to>
    <xdr:sp macro="" textlink="">
      <xdr:nvSpPr>
        <xdr:cNvPr id="84" name="楕円 83"/>
        <xdr:cNvSpPr/>
      </xdr:nvSpPr>
      <xdr:spPr>
        <a:xfrm>
          <a:off x="2857500" y="60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113999</xdr:rowOff>
    </xdr:from>
    <xdr:ext cx="534377" cy="259045"/>
    <xdr:sp macro="" textlink="">
      <xdr:nvSpPr>
        <xdr:cNvPr id="85" name="テキスト ボックス 84"/>
        <xdr:cNvSpPr txBox="1"/>
      </xdr:nvSpPr>
      <xdr:spPr>
        <a:xfrm>
          <a:off x="2641111" y="61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169024</xdr:rowOff>
    </xdr:from>
    <xdr:to>
      <xdr:col>10</xdr:col>
      <xdr:colOff>165100</xdr:colOff>
      <xdr:row>35</xdr:row>
      <xdr:rowOff>99174</xdr:rowOff>
    </xdr:to>
    <xdr:sp macro="" textlink="">
      <xdr:nvSpPr>
        <xdr:cNvPr id="86" name="楕円 85"/>
        <xdr:cNvSpPr/>
      </xdr:nvSpPr>
      <xdr:spPr>
        <a:xfrm>
          <a:off x="1968500" y="59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115701</xdr:rowOff>
    </xdr:from>
    <xdr:ext cx="534377" cy="259045"/>
    <xdr:sp macro="" textlink="">
      <xdr:nvSpPr>
        <xdr:cNvPr id="87" name="テキスト ボックス 86"/>
        <xdr:cNvSpPr txBox="1"/>
      </xdr:nvSpPr>
      <xdr:spPr>
        <a:xfrm>
          <a:off x="1752111" y="577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20168</xdr:rowOff>
    </xdr:from>
    <xdr:to>
      <xdr:col>6</xdr:col>
      <xdr:colOff>38100</xdr:colOff>
      <xdr:row>35</xdr:row>
      <xdr:rowOff>121768</xdr:rowOff>
    </xdr:to>
    <xdr:sp macro="" textlink="">
      <xdr:nvSpPr>
        <xdr:cNvPr id="88" name="楕円 87"/>
        <xdr:cNvSpPr/>
      </xdr:nvSpPr>
      <xdr:spPr>
        <a:xfrm>
          <a:off x="1079500" y="60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138295</xdr:rowOff>
    </xdr:from>
    <xdr:ext cx="534377" cy="259045"/>
    <xdr:sp macro="" textlink="">
      <xdr:nvSpPr>
        <xdr:cNvPr id="89" name="テキスト ボックス 88"/>
        <xdr:cNvSpPr txBox="1"/>
      </xdr:nvSpPr>
      <xdr:spPr>
        <a:xfrm>
          <a:off x="863111" y="57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158857</xdr:rowOff>
    </xdr:from>
    <xdr:to>
      <xdr:col>24</xdr:col>
      <xdr:colOff>62865</xdr:colOff>
      <xdr:row>57</xdr:row>
      <xdr:rowOff>34087</xdr:rowOff>
    </xdr:to>
    <xdr:cxnSp macro="">
      <xdr:nvCxnSpPr>
        <xdr:cNvPr id="109" name="直線コネクタ 108"/>
        <xdr:cNvCxnSpPr/>
      </xdr:nvCxnSpPr>
      <xdr:spPr>
        <a:xfrm flipV="1">
          <a:off x="4633595" y="8731357"/>
          <a:ext cx="1270" cy="107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37914</xdr:rowOff>
    </xdr:from>
    <xdr:ext cx="469744" cy="259045"/>
    <xdr:sp macro="" textlink="">
      <xdr:nvSpPr>
        <xdr:cNvPr id="110" name="物件費最小値テキスト"/>
        <xdr:cNvSpPr txBox="1"/>
      </xdr:nvSpPr>
      <xdr:spPr>
        <a:xfrm>
          <a:off x="4686300" y="9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34087</xdr:rowOff>
    </xdr:from>
    <xdr:to>
      <xdr:col>24</xdr:col>
      <xdr:colOff>152400</xdr:colOff>
      <xdr:row>57</xdr:row>
      <xdr:rowOff>34087</xdr:rowOff>
    </xdr:to>
    <xdr:cxnSp macro="">
      <xdr:nvCxnSpPr>
        <xdr:cNvPr id="111" name="直線コネクタ 110"/>
        <xdr:cNvCxnSpPr/>
      </xdr:nvCxnSpPr>
      <xdr:spPr>
        <a:xfrm>
          <a:off x="4546600" y="9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105534</xdr:rowOff>
    </xdr:from>
    <xdr:ext cx="534377" cy="259045"/>
    <xdr:sp macro="" textlink="">
      <xdr:nvSpPr>
        <xdr:cNvPr id="112" name="物件費最大値テキスト"/>
        <xdr:cNvSpPr txBox="1"/>
      </xdr:nvSpPr>
      <xdr:spPr>
        <a:xfrm>
          <a:off x="4686300" y="85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158857</xdr:rowOff>
    </xdr:from>
    <xdr:to>
      <xdr:col>24</xdr:col>
      <xdr:colOff>152400</xdr:colOff>
      <xdr:row>50</xdr:row>
      <xdr:rowOff>158857</xdr:rowOff>
    </xdr:to>
    <xdr:cxnSp macro="">
      <xdr:nvCxnSpPr>
        <xdr:cNvPr id="113" name="直線コネクタ 112"/>
        <xdr:cNvCxnSpPr/>
      </xdr:nvCxnSpPr>
      <xdr:spPr>
        <a:xfrm>
          <a:off x="4546600" y="87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32715</xdr:rowOff>
    </xdr:from>
    <xdr:to>
      <xdr:col>24</xdr:col>
      <xdr:colOff>63500</xdr:colOff>
      <xdr:row>57</xdr:row>
      <xdr:rowOff>34087</xdr:rowOff>
    </xdr:to>
    <xdr:cxnSp macro="">
      <xdr:nvCxnSpPr>
        <xdr:cNvPr id="114" name="直線コネクタ 113"/>
        <xdr:cNvCxnSpPr/>
      </xdr:nvCxnSpPr>
      <xdr:spPr>
        <a:xfrm>
          <a:off x="3797300" y="980536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169567</xdr:rowOff>
    </xdr:from>
    <xdr:ext cx="469744" cy="259045"/>
    <xdr:sp macro="" textlink="">
      <xdr:nvSpPr>
        <xdr:cNvPr id="115" name="物件費平均値テキスト"/>
        <xdr:cNvSpPr txBox="1"/>
      </xdr:nvSpPr>
      <xdr:spPr>
        <a:xfrm>
          <a:off x="4686300" y="9427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146690</xdr:rowOff>
    </xdr:from>
    <xdr:to>
      <xdr:col>24</xdr:col>
      <xdr:colOff>114300</xdr:colOff>
      <xdr:row>56</xdr:row>
      <xdr:rowOff>76840</xdr:rowOff>
    </xdr:to>
    <xdr:sp macro="" textlink="">
      <xdr:nvSpPr>
        <xdr:cNvPr id="116" name="フローチャート: 判断 115"/>
        <xdr:cNvSpPr/>
      </xdr:nvSpPr>
      <xdr:spPr>
        <a:xfrm>
          <a:off x="45847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10999</xdr:rowOff>
    </xdr:from>
    <xdr:to>
      <xdr:col>19</xdr:col>
      <xdr:colOff>177800</xdr:colOff>
      <xdr:row>57</xdr:row>
      <xdr:rowOff>32715</xdr:rowOff>
    </xdr:to>
    <xdr:cxnSp macro="">
      <xdr:nvCxnSpPr>
        <xdr:cNvPr id="117" name="直線コネクタ 116"/>
        <xdr:cNvCxnSpPr/>
      </xdr:nvCxnSpPr>
      <xdr:spPr>
        <a:xfrm>
          <a:off x="2908300" y="9783649"/>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150896</xdr:rowOff>
    </xdr:from>
    <xdr:to>
      <xdr:col>20</xdr:col>
      <xdr:colOff>38100</xdr:colOff>
      <xdr:row>56</xdr:row>
      <xdr:rowOff>81046</xdr:rowOff>
    </xdr:to>
    <xdr:sp macro="" textlink="">
      <xdr:nvSpPr>
        <xdr:cNvPr id="118" name="フローチャート: 判断 117"/>
        <xdr:cNvSpPr/>
      </xdr:nvSpPr>
      <xdr:spPr>
        <a:xfrm>
          <a:off x="3746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54</xdr:row>
      <xdr:rowOff>97573</xdr:rowOff>
    </xdr:from>
    <xdr:ext cx="469744" cy="259045"/>
    <xdr:sp macro="" textlink="">
      <xdr:nvSpPr>
        <xdr:cNvPr id="119" name="テキスト ボックス 118"/>
        <xdr:cNvSpPr txBox="1"/>
      </xdr:nvSpPr>
      <xdr:spPr>
        <a:xfrm>
          <a:off x="35497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10999</xdr:rowOff>
    </xdr:from>
    <xdr:to>
      <xdr:col>15</xdr:col>
      <xdr:colOff>50800</xdr:colOff>
      <xdr:row>57</xdr:row>
      <xdr:rowOff>18405</xdr:rowOff>
    </xdr:to>
    <xdr:cxnSp macro="">
      <xdr:nvCxnSpPr>
        <xdr:cNvPr id="120" name="直線コネクタ 119"/>
        <xdr:cNvCxnSpPr/>
      </xdr:nvCxnSpPr>
      <xdr:spPr>
        <a:xfrm flipV="1">
          <a:off x="2019300" y="9783649"/>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135809</xdr:rowOff>
    </xdr:from>
    <xdr:to>
      <xdr:col>15</xdr:col>
      <xdr:colOff>101600</xdr:colOff>
      <xdr:row>56</xdr:row>
      <xdr:rowOff>65959</xdr:rowOff>
    </xdr:to>
    <xdr:sp macro="" textlink="">
      <xdr:nvSpPr>
        <xdr:cNvPr id="121" name="フローチャート: 判断 120"/>
        <xdr:cNvSpPr/>
      </xdr:nvSpPr>
      <xdr:spPr>
        <a:xfrm>
          <a:off x="2857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82486</xdr:rowOff>
    </xdr:from>
    <xdr:ext cx="534377" cy="259045"/>
    <xdr:sp macro="" textlink="">
      <xdr:nvSpPr>
        <xdr:cNvPr id="122" name="テキスト ボックス 121"/>
        <xdr:cNvSpPr txBox="1"/>
      </xdr:nvSpPr>
      <xdr:spPr>
        <a:xfrm>
          <a:off x="2641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18131</xdr:rowOff>
    </xdr:from>
    <xdr:to>
      <xdr:col>10</xdr:col>
      <xdr:colOff>114300</xdr:colOff>
      <xdr:row>57</xdr:row>
      <xdr:rowOff>18405</xdr:rowOff>
    </xdr:to>
    <xdr:cxnSp macro="">
      <xdr:nvCxnSpPr>
        <xdr:cNvPr id="123" name="直線コネクタ 122"/>
        <xdr:cNvCxnSpPr/>
      </xdr:nvCxnSpPr>
      <xdr:spPr>
        <a:xfrm>
          <a:off x="1130300" y="979078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165481</xdr:rowOff>
    </xdr:from>
    <xdr:to>
      <xdr:col>10</xdr:col>
      <xdr:colOff>165100</xdr:colOff>
      <xdr:row>56</xdr:row>
      <xdr:rowOff>95631</xdr:rowOff>
    </xdr:to>
    <xdr:sp macro="" textlink="">
      <xdr:nvSpPr>
        <xdr:cNvPr id="124" name="フローチャート: 判断 123"/>
        <xdr:cNvSpPr/>
      </xdr:nvSpPr>
      <xdr:spPr>
        <a:xfrm>
          <a:off x="1968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54</xdr:row>
      <xdr:rowOff>112158</xdr:rowOff>
    </xdr:from>
    <xdr:ext cx="469744" cy="259045"/>
    <xdr:sp macro="" textlink="">
      <xdr:nvSpPr>
        <xdr:cNvPr id="125" name="テキスト ボックス 124"/>
        <xdr:cNvSpPr txBox="1"/>
      </xdr:nvSpPr>
      <xdr:spPr>
        <a:xfrm>
          <a:off x="1784428"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78384</xdr:rowOff>
    </xdr:from>
    <xdr:to>
      <xdr:col>6</xdr:col>
      <xdr:colOff>38100</xdr:colOff>
      <xdr:row>56</xdr:row>
      <xdr:rowOff>8534</xdr:rowOff>
    </xdr:to>
    <xdr:sp macro="" textlink="">
      <xdr:nvSpPr>
        <xdr:cNvPr id="126" name="フローチャート: 判断 125"/>
        <xdr:cNvSpPr/>
      </xdr:nvSpPr>
      <xdr:spPr>
        <a:xfrm>
          <a:off x="1079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25061</xdr:rowOff>
    </xdr:from>
    <xdr:ext cx="534377" cy="259045"/>
    <xdr:sp macro="" textlink="">
      <xdr:nvSpPr>
        <xdr:cNvPr id="127" name="テキスト ボックス 126"/>
        <xdr:cNvSpPr txBox="1"/>
      </xdr:nvSpPr>
      <xdr:spPr>
        <a:xfrm>
          <a:off x="863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154737</xdr:rowOff>
    </xdr:from>
    <xdr:to>
      <xdr:col>24</xdr:col>
      <xdr:colOff>114300</xdr:colOff>
      <xdr:row>57</xdr:row>
      <xdr:rowOff>84887</xdr:rowOff>
    </xdr:to>
    <xdr:sp macro="" textlink="">
      <xdr:nvSpPr>
        <xdr:cNvPr id="133" name="楕円 132"/>
        <xdr:cNvSpPr/>
      </xdr:nvSpPr>
      <xdr:spPr>
        <a:xfrm>
          <a:off x="4584700" y="9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69664</xdr:rowOff>
    </xdr:from>
    <xdr:ext cx="469744" cy="259045"/>
    <xdr:sp macro="" textlink="">
      <xdr:nvSpPr>
        <xdr:cNvPr id="134" name="物件費該当値テキスト"/>
        <xdr:cNvSpPr txBox="1"/>
      </xdr:nvSpPr>
      <xdr:spPr>
        <a:xfrm>
          <a:off x="4686300" y="96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153365</xdr:rowOff>
    </xdr:from>
    <xdr:to>
      <xdr:col>20</xdr:col>
      <xdr:colOff>38100</xdr:colOff>
      <xdr:row>57</xdr:row>
      <xdr:rowOff>83515</xdr:rowOff>
    </xdr:to>
    <xdr:sp macro="" textlink="">
      <xdr:nvSpPr>
        <xdr:cNvPr id="135" name="楕円 134"/>
        <xdr:cNvSpPr/>
      </xdr:nvSpPr>
      <xdr:spPr>
        <a:xfrm>
          <a:off x="37465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74642</xdr:rowOff>
    </xdr:from>
    <xdr:ext cx="469744" cy="259045"/>
    <xdr:sp macro="" textlink="">
      <xdr:nvSpPr>
        <xdr:cNvPr id="136" name="テキスト ボックス 135"/>
        <xdr:cNvSpPr txBox="1"/>
      </xdr:nvSpPr>
      <xdr:spPr>
        <a:xfrm>
          <a:off x="3549728" y="984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131649</xdr:rowOff>
    </xdr:from>
    <xdr:to>
      <xdr:col>15</xdr:col>
      <xdr:colOff>101600</xdr:colOff>
      <xdr:row>57</xdr:row>
      <xdr:rowOff>61799</xdr:rowOff>
    </xdr:to>
    <xdr:sp macro="" textlink="">
      <xdr:nvSpPr>
        <xdr:cNvPr id="137" name="楕円 136"/>
        <xdr:cNvSpPr/>
      </xdr:nvSpPr>
      <xdr:spPr>
        <a:xfrm>
          <a:off x="28575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52926</xdr:rowOff>
    </xdr:from>
    <xdr:ext cx="469744" cy="259045"/>
    <xdr:sp macro="" textlink="">
      <xdr:nvSpPr>
        <xdr:cNvPr id="138" name="テキスト ボックス 137"/>
        <xdr:cNvSpPr txBox="1"/>
      </xdr:nvSpPr>
      <xdr:spPr>
        <a:xfrm>
          <a:off x="2673428" y="98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139055</xdr:rowOff>
    </xdr:from>
    <xdr:to>
      <xdr:col>10</xdr:col>
      <xdr:colOff>165100</xdr:colOff>
      <xdr:row>57</xdr:row>
      <xdr:rowOff>69205</xdr:rowOff>
    </xdr:to>
    <xdr:sp macro="" textlink="">
      <xdr:nvSpPr>
        <xdr:cNvPr id="139" name="楕円 138"/>
        <xdr:cNvSpPr/>
      </xdr:nvSpPr>
      <xdr:spPr>
        <a:xfrm>
          <a:off x="1968500" y="974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60332</xdr:rowOff>
    </xdr:from>
    <xdr:ext cx="469744" cy="259045"/>
    <xdr:sp macro="" textlink="">
      <xdr:nvSpPr>
        <xdr:cNvPr id="140" name="テキスト ボックス 139"/>
        <xdr:cNvSpPr txBox="1"/>
      </xdr:nvSpPr>
      <xdr:spPr>
        <a:xfrm>
          <a:off x="1784428" y="983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138781</xdr:rowOff>
    </xdr:from>
    <xdr:to>
      <xdr:col>6</xdr:col>
      <xdr:colOff>38100</xdr:colOff>
      <xdr:row>57</xdr:row>
      <xdr:rowOff>68931</xdr:rowOff>
    </xdr:to>
    <xdr:sp macro="" textlink="">
      <xdr:nvSpPr>
        <xdr:cNvPr id="141" name="楕円 140"/>
        <xdr:cNvSpPr/>
      </xdr:nvSpPr>
      <xdr:spPr>
        <a:xfrm>
          <a:off x="1079500" y="97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60058</xdr:rowOff>
    </xdr:from>
    <xdr:ext cx="469744" cy="259045"/>
    <xdr:sp macro="" textlink="">
      <xdr:nvSpPr>
        <xdr:cNvPr id="142" name="テキスト ボックス 141"/>
        <xdr:cNvSpPr txBox="1"/>
      </xdr:nvSpPr>
      <xdr:spPr>
        <a:xfrm>
          <a:off x="895428" y="98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79</xdr:row>
      <xdr:rowOff>3938</xdr:rowOff>
    </xdr:to>
    <xdr:cxnSp macro="">
      <xdr:nvCxnSpPr>
        <xdr:cNvPr id="164" name="直線コネクタ 163"/>
        <xdr:cNvCxnSpPr/>
      </xdr:nvCxnSpPr>
      <xdr:spPr>
        <a:xfrm flipV="1">
          <a:off x="4633595" y="12127230"/>
          <a:ext cx="1270" cy="142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7765</xdr:rowOff>
    </xdr:from>
    <xdr:ext cx="378565" cy="259045"/>
    <xdr:sp macro="" textlink="">
      <xdr:nvSpPr>
        <xdr:cNvPr id="165" name="維持補修費最小値テキスト"/>
        <xdr:cNvSpPr txBox="1"/>
      </xdr:nvSpPr>
      <xdr:spPr>
        <a:xfrm>
          <a:off x="4686300" y="135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3938</xdr:rowOff>
    </xdr:from>
    <xdr:to>
      <xdr:col>24</xdr:col>
      <xdr:colOff>152400</xdr:colOff>
      <xdr:row>79</xdr:row>
      <xdr:rowOff>3938</xdr:rowOff>
    </xdr:to>
    <xdr:cxnSp macro="">
      <xdr:nvCxnSpPr>
        <xdr:cNvPr id="166" name="直線コネクタ 165"/>
        <xdr:cNvCxnSpPr/>
      </xdr:nvCxnSpPr>
      <xdr:spPr>
        <a:xfrm>
          <a:off x="4546600" y="1354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72407</xdr:rowOff>
    </xdr:from>
    <xdr:ext cx="534377" cy="259045"/>
    <xdr:sp macro="" textlink="">
      <xdr:nvSpPr>
        <xdr:cNvPr id="167" name="維持補修費最大値テキスト"/>
        <xdr:cNvSpPr txBox="1"/>
      </xdr:nvSpPr>
      <xdr:spPr>
        <a:xfrm>
          <a:off x="4686300" y="119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68" name="直線コネクタ 167"/>
        <xdr:cNvCxnSpPr/>
      </xdr:nvCxnSpPr>
      <xdr:spPr>
        <a:xfrm>
          <a:off x="4546600" y="1212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145796</xdr:rowOff>
    </xdr:from>
    <xdr:to>
      <xdr:col>24</xdr:col>
      <xdr:colOff>63500</xdr:colOff>
      <xdr:row>77</xdr:row>
      <xdr:rowOff>145923</xdr:rowOff>
    </xdr:to>
    <xdr:cxnSp macro="">
      <xdr:nvCxnSpPr>
        <xdr:cNvPr id="169" name="直線コネクタ 168"/>
        <xdr:cNvCxnSpPr/>
      </xdr:nvCxnSpPr>
      <xdr:spPr>
        <a:xfrm flipV="1">
          <a:off x="3797300" y="1334744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42942</xdr:rowOff>
    </xdr:from>
    <xdr:ext cx="469744" cy="259045"/>
    <xdr:sp macro="" textlink="">
      <xdr:nvSpPr>
        <xdr:cNvPr id="170" name="維持補修費平均値テキスト"/>
        <xdr:cNvSpPr txBox="1"/>
      </xdr:nvSpPr>
      <xdr:spPr>
        <a:xfrm>
          <a:off x="4686300" y="1307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20065</xdr:rowOff>
    </xdr:from>
    <xdr:to>
      <xdr:col>24</xdr:col>
      <xdr:colOff>114300</xdr:colOff>
      <xdr:row>77</xdr:row>
      <xdr:rowOff>121665</xdr:rowOff>
    </xdr:to>
    <xdr:sp macro="" textlink="">
      <xdr:nvSpPr>
        <xdr:cNvPr id="171" name="フローチャート: 判断 170"/>
        <xdr:cNvSpPr/>
      </xdr:nvSpPr>
      <xdr:spPr>
        <a:xfrm>
          <a:off x="45847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145923</xdr:rowOff>
    </xdr:from>
    <xdr:to>
      <xdr:col>19</xdr:col>
      <xdr:colOff>177800</xdr:colOff>
      <xdr:row>77</xdr:row>
      <xdr:rowOff>146938</xdr:rowOff>
    </xdr:to>
    <xdr:cxnSp macro="">
      <xdr:nvCxnSpPr>
        <xdr:cNvPr id="172" name="直線コネクタ 171"/>
        <xdr:cNvCxnSpPr/>
      </xdr:nvCxnSpPr>
      <xdr:spPr>
        <a:xfrm flipV="1">
          <a:off x="2908300" y="13347573"/>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48513</xdr:rowOff>
    </xdr:from>
    <xdr:to>
      <xdr:col>20</xdr:col>
      <xdr:colOff>38100</xdr:colOff>
      <xdr:row>77</xdr:row>
      <xdr:rowOff>150113</xdr:rowOff>
    </xdr:to>
    <xdr:sp macro="" textlink="">
      <xdr:nvSpPr>
        <xdr:cNvPr id="173" name="フローチャート: 判断 172"/>
        <xdr:cNvSpPr/>
      </xdr:nvSpPr>
      <xdr:spPr>
        <a:xfrm>
          <a:off x="3746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166640</xdr:rowOff>
    </xdr:from>
    <xdr:ext cx="469744" cy="259045"/>
    <xdr:sp macro="" textlink="">
      <xdr:nvSpPr>
        <xdr:cNvPr id="174" name="テキスト ボックス 173"/>
        <xdr:cNvSpPr txBox="1"/>
      </xdr:nvSpPr>
      <xdr:spPr>
        <a:xfrm>
          <a:off x="35497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146938</xdr:rowOff>
    </xdr:from>
    <xdr:to>
      <xdr:col>15</xdr:col>
      <xdr:colOff>50800</xdr:colOff>
      <xdr:row>77</xdr:row>
      <xdr:rowOff>147574</xdr:rowOff>
    </xdr:to>
    <xdr:cxnSp macro="">
      <xdr:nvCxnSpPr>
        <xdr:cNvPr id="175" name="直線コネクタ 174"/>
        <xdr:cNvCxnSpPr/>
      </xdr:nvCxnSpPr>
      <xdr:spPr>
        <a:xfrm flipV="1">
          <a:off x="2019300" y="13348588"/>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57277</xdr:rowOff>
    </xdr:from>
    <xdr:to>
      <xdr:col>15</xdr:col>
      <xdr:colOff>101600</xdr:colOff>
      <xdr:row>77</xdr:row>
      <xdr:rowOff>158877</xdr:rowOff>
    </xdr:to>
    <xdr:sp macro="" textlink="">
      <xdr:nvSpPr>
        <xdr:cNvPr id="176" name="フローチャート: 判断 175"/>
        <xdr:cNvSpPr/>
      </xdr:nvSpPr>
      <xdr:spPr>
        <a:xfrm>
          <a:off x="2857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3954</xdr:rowOff>
    </xdr:from>
    <xdr:ext cx="469744" cy="259045"/>
    <xdr:sp macro="" textlink="">
      <xdr:nvSpPr>
        <xdr:cNvPr id="177" name="テキスト ボックス 176"/>
        <xdr:cNvSpPr txBox="1"/>
      </xdr:nvSpPr>
      <xdr:spPr>
        <a:xfrm>
          <a:off x="2673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146686</xdr:rowOff>
    </xdr:from>
    <xdr:to>
      <xdr:col>10</xdr:col>
      <xdr:colOff>114300</xdr:colOff>
      <xdr:row>77</xdr:row>
      <xdr:rowOff>147574</xdr:rowOff>
    </xdr:to>
    <xdr:cxnSp macro="">
      <xdr:nvCxnSpPr>
        <xdr:cNvPr id="178" name="直線コネクタ 177"/>
        <xdr:cNvCxnSpPr/>
      </xdr:nvCxnSpPr>
      <xdr:spPr>
        <a:xfrm>
          <a:off x="1130300" y="13348336"/>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91948</xdr:rowOff>
    </xdr:from>
    <xdr:to>
      <xdr:col>10</xdr:col>
      <xdr:colOff>165100</xdr:colOff>
      <xdr:row>78</xdr:row>
      <xdr:rowOff>22098</xdr:rowOff>
    </xdr:to>
    <xdr:sp macro="" textlink="">
      <xdr:nvSpPr>
        <xdr:cNvPr id="179" name="フローチャート: 判断 178"/>
        <xdr:cNvSpPr/>
      </xdr:nvSpPr>
      <xdr:spPr>
        <a:xfrm>
          <a:off x="1968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38625</xdr:rowOff>
    </xdr:from>
    <xdr:ext cx="469744" cy="259045"/>
    <xdr:sp macro="" textlink="">
      <xdr:nvSpPr>
        <xdr:cNvPr id="180" name="テキスト ボックス 179"/>
        <xdr:cNvSpPr txBox="1"/>
      </xdr:nvSpPr>
      <xdr:spPr>
        <a:xfrm>
          <a:off x="1784428"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104521</xdr:rowOff>
    </xdr:from>
    <xdr:to>
      <xdr:col>6</xdr:col>
      <xdr:colOff>38100</xdr:colOff>
      <xdr:row>78</xdr:row>
      <xdr:rowOff>34671</xdr:rowOff>
    </xdr:to>
    <xdr:sp macro="" textlink="">
      <xdr:nvSpPr>
        <xdr:cNvPr id="181" name="フローチャート: 判断 180"/>
        <xdr:cNvSpPr/>
      </xdr:nvSpPr>
      <xdr:spPr>
        <a:xfrm>
          <a:off x="1079500" y="1330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25798</xdr:rowOff>
    </xdr:from>
    <xdr:ext cx="469744" cy="259045"/>
    <xdr:sp macro="" textlink="">
      <xdr:nvSpPr>
        <xdr:cNvPr id="182" name="テキスト ボックス 181"/>
        <xdr:cNvSpPr txBox="1"/>
      </xdr:nvSpPr>
      <xdr:spPr>
        <a:xfrm>
          <a:off x="895428" y="1339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94996</xdr:rowOff>
    </xdr:from>
    <xdr:to>
      <xdr:col>24</xdr:col>
      <xdr:colOff>114300</xdr:colOff>
      <xdr:row>78</xdr:row>
      <xdr:rowOff>25146</xdr:rowOff>
    </xdr:to>
    <xdr:sp macro="" textlink="">
      <xdr:nvSpPr>
        <xdr:cNvPr id="188" name="楕円 187"/>
        <xdr:cNvSpPr/>
      </xdr:nvSpPr>
      <xdr:spPr>
        <a:xfrm>
          <a:off x="45847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469744" cy="259045"/>
    <xdr:sp macro="" textlink="">
      <xdr:nvSpPr>
        <xdr:cNvPr id="189" name="維持補修費該当値テキスト"/>
        <xdr:cNvSpPr txBox="1"/>
      </xdr:nvSpPr>
      <xdr:spPr>
        <a:xfrm>
          <a:off x="4686300"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95123</xdr:rowOff>
    </xdr:from>
    <xdr:to>
      <xdr:col>20</xdr:col>
      <xdr:colOff>38100</xdr:colOff>
      <xdr:row>78</xdr:row>
      <xdr:rowOff>25273</xdr:rowOff>
    </xdr:to>
    <xdr:sp macro="" textlink="">
      <xdr:nvSpPr>
        <xdr:cNvPr id="190" name="楕円 189"/>
        <xdr:cNvSpPr/>
      </xdr:nvSpPr>
      <xdr:spPr>
        <a:xfrm>
          <a:off x="3746500" y="132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16400</xdr:rowOff>
    </xdr:from>
    <xdr:ext cx="469744" cy="259045"/>
    <xdr:sp macro="" textlink="">
      <xdr:nvSpPr>
        <xdr:cNvPr id="191" name="テキスト ボックス 190"/>
        <xdr:cNvSpPr txBox="1"/>
      </xdr:nvSpPr>
      <xdr:spPr>
        <a:xfrm>
          <a:off x="3549728" y="133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96138</xdr:rowOff>
    </xdr:from>
    <xdr:to>
      <xdr:col>15</xdr:col>
      <xdr:colOff>101600</xdr:colOff>
      <xdr:row>78</xdr:row>
      <xdr:rowOff>26288</xdr:rowOff>
    </xdr:to>
    <xdr:sp macro="" textlink="">
      <xdr:nvSpPr>
        <xdr:cNvPr id="192" name="楕円 191"/>
        <xdr:cNvSpPr/>
      </xdr:nvSpPr>
      <xdr:spPr>
        <a:xfrm>
          <a:off x="2857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17415</xdr:rowOff>
    </xdr:from>
    <xdr:ext cx="469744" cy="259045"/>
    <xdr:sp macro="" textlink="">
      <xdr:nvSpPr>
        <xdr:cNvPr id="193" name="テキスト ボックス 192"/>
        <xdr:cNvSpPr txBox="1"/>
      </xdr:nvSpPr>
      <xdr:spPr>
        <a:xfrm>
          <a:off x="2673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96774</xdr:rowOff>
    </xdr:from>
    <xdr:to>
      <xdr:col>10</xdr:col>
      <xdr:colOff>165100</xdr:colOff>
      <xdr:row>78</xdr:row>
      <xdr:rowOff>26924</xdr:rowOff>
    </xdr:to>
    <xdr:sp macro="" textlink="">
      <xdr:nvSpPr>
        <xdr:cNvPr id="194" name="楕円 193"/>
        <xdr:cNvSpPr/>
      </xdr:nvSpPr>
      <xdr:spPr>
        <a:xfrm>
          <a:off x="19685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18051</xdr:rowOff>
    </xdr:from>
    <xdr:ext cx="469744" cy="259045"/>
    <xdr:sp macro="" textlink="">
      <xdr:nvSpPr>
        <xdr:cNvPr id="195" name="テキスト ボックス 194"/>
        <xdr:cNvSpPr txBox="1"/>
      </xdr:nvSpPr>
      <xdr:spPr>
        <a:xfrm>
          <a:off x="1784428" y="133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95886</xdr:rowOff>
    </xdr:from>
    <xdr:to>
      <xdr:col>6</xdr:col>
      <xdr:colOff>38100</xdr:colOff>
      <xdr:row>78</xdr:row>
      <xdr:rowOff>26036</xdr:rowOff>
    </xdr:to>
    <xdr:sp macro="" textlink="">
      <xdr:nvSpPr>
        <xdr:cNvPr id="196" name="楕円 195"/>
        <xdr:cNvSpPr/>
      </xdr:nvSpPr>
      <xdr:spPr>
        <a:xfrm>
          <a:off x="10795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42563</xdr:rowOff>
    </xdr:from>
    <xdr:ext cx="469744" cy="259045"/>
    <xdr:sp macro="" textlink="">
      <xdr:nvSpPr>
        <xdr:cNvPr id="197" name="テキスト ボックス 196"/>
        <xdr:cNvSpPr txBox="1"/>
      </xdr:nvSpPr>
      <xdr:spPr>
        <a:xfrm>
          <a:off x="895428" y="1307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38626</xdr:rowOff>
    </xdr:from>
    <xdr:to>
      <xdr:col>24</xdr:col>
      <xdr:colOff>62865</xdr:colOff>
      <xdr:row>98</xdr:row>
      <xdr:rowOff>150313</xdr:rowOff>
    </xdr:to>
    <xdr:cxnSp macro="">
      <xdr:nvCxnSpPr>
        <xdr:cNvPr id="222" name="直線コネクタ 221"/>
        <xdr:cNvCxnSpPr/>
      </xdr:nvCxnSpPr>
      <xdr:spPr>
        <a:xfrm flipV="1">
          <a:off x="4633595" y="15469126"/>
          <a:ext cx="1270" cy="148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469744" cy="259045"/>
    <xdr:sp macro="" textlink="">
      <xdr:nvSpPr>
        <xdr:cNvPr id="223" name="扶助費最小値テキスト"/>
        <xdr:cNvSpPr txBox="1"/>
      </xdr:nvSpPr>
      <xdr:spPr>
        <a:xfrm>
          <a:off x="4686300" y="169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24" name="直線コネクタ 223"/>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156753</xdr:rowOff>
    </xdr:from>
    <xdr:ext cx="534377" cy="259045"/>
    <xdr:sp macro="" textlink="">
      <xdr:nvSpPr>
        <xdr:cNvPr id="225" name="扶助費最大値テキスト"/>
        <xdr:cNvSpPr txBox="1"/>
      </xdr:nvSpPr>
      <xdr:spPr>
        <a:xfrm>
          <a:off x="4686300" y="15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38626</xdr:rowOff>
    </xdr:from>
    <xdr:to>
      <xdr:col>24</xdr:col>
      <xdr:colOff>152400</xdr:colOff>
      <xdr:row>90</xdr:row>
      <xdr:rowOff>38626</xdr:rowOff>
    </xdr:to>
    <xdr:cxnSp macro="">
      <xdr:nvCxnSpPr>
        <xdr:cNvPr id="226" name="直線コネクタ 225"/>
        <xdr:cNvCxnSpPr/>
      </xdr:nvCxnSpPr>
      <xdr:spPr>
        <a:xfrm>
          <a:off x="4546600" y="15469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38136</xdr:rowOff>
    </xdr:from>
    <xdr:to>
      <xdr:col>24</xdr:col>
      <xdr:colOff>63500</xdr:colOff>
      <xdr:row>98</xdr:row>
      <xdr:rowOff>66548</xdr:rowOff>
    </xdr:to>
    <xdr:cxnSp macro="">
      <xdr:nvCxnSpPr>
        <xdr:cNvPr id="227" name="直線コネクタ 226"/>
        <xdr:cNvCxnSpPr/>
      </xdr:nvCxnSpPr>
      <xdr:spPr>
        <a:xfrm flipV="1">
          <a:off x="3797300" y="16840236"/>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107368</xdr:rowOff>
    </xdr:from>
    <xdr:ext cx="469744" cy="259045"/>
    <xdr:sp macro="" textlink="">
      <xdr:nvSpPr>
        <xdr:cNvPr id="228" name="扶助費平均値テキスト"/>
        <xdr:cNvSpPr txBox="1"/>
      </xdr:nvSpPr>
      <xdr:spPr>
        <a:xfrm>
          <a:off x="4686300" y="16395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84491</xdr:rowOff>
    </xdr:from>
    <xdr:to>
      <xdr:col>24</xdr:col>
      <xdr:colOff>114300</xdr:colOff>
      <xdr:row>97</xdr:row>
      <xdr:rowOff>14641</xdr:rowOff>
    </xdr:to>
    <xdr:sp macro="" textlink="">
      <xdr:nvSpPr>
        <xdr:cNvPr id="229" name="フローチャート: 判断 228"/>
        <xdr:cNvSpPr/>
      </xdr:nvSpPr>
      <xdr:spPr>
        <a:xfrm>
          <a:off x="4584700" y="1654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66548</xdr:rowOff>
    </xdr:from>
    <xdr:to>
      <xdr:col>19</xdr:col>
      <xdr:colOff>177800</xdr:colOff>
      <xdr:row>98</xdr:row>
      <xdr:rowOff>98225</xdr:rowOff>
    </xdr:to>
    <xdr:cxnSp macro="">
      <xdr:nvCxnSpPr>
        <xdr:cNvPr id="230" name="直線コネクタ 229"/>
        <xdr:cNvCxnSpPr/>
      </xdr:nvCxnSpPr>
      <xdr:spPr>
        <a:xfrm flipV="1">
          <a:off x="2908300" y="16868648"/>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116658</xdr:rowOff>
    </xdr:from>
    <xdr:to>
      <xdr:col>20</xdr:col>
      <xdr:colOff>38100</xdr:colOff>
      <xdr:row>97</xdr:row>
      <xdr:rowOff>46808</xdr:rowOff>
    </xdr:to>
    <xdr:sp macro="" textlink="">
      <xdr:nvSpPr>
        <xdr:cNvPr id="231" name="フローチャート: 判断 230"/>
        <xdr:cNvSpPr/>
      </xdr:nvSpPr>
      <xdr:spPr>
        <a:xfrm>
          <a:off x="37465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63335</xdr:rowOff>
    </xdr:from>
    <xdr:ext cx="469744" cy="259045"/>
    <xdr:sp macro="" textlink="">
      <xdr:nvSpPr>
        <xdr:cNvPr id="232" name="テキスト ボックス 231"/>
        <xdr:cNvSpPr txBox="1"/>
      </xdr:nvSpPr>
      <xdr:spPr>
        <a:xfrm>
          <a:off x="3549728" y="163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98225</xdr:rowOff>
    </xdr:from>
    <xdr:to>
      <xdr:col>15</xdr:col>
      <xdr:colOff>50800</xdr:colOff>
      <xdr:row>98</xdr:row>
      <xdr:rowOff>131372</xdr:rowOff>
    </xdr:to>
    <xdr:cxnSp macro="">
      <xdr:nvCxnSpPr>
        <xdr:cNvPr id="233" name="直線コネクタ 232"/>
        <xdr:cNvCxnSpPr/>
      </xdr:nvCxnSpPr>
      <xdr:spPr>
        <a:xfrm flipV="1">
          <a:off x="2019300" y="1690032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153398</xdr:rowOff>
    </xdr:from>
    <xdr:to>
      <xdr:col>15</xdr:col>
      <xdr:colOff>101600</xdr:colOff>
      <xdr:row>97</xdr:row>
      <xdr:rowOff>83548</xdr:rowOff>
    </xdr:to>
    <xdr:sp macro="" textlink="">
      <xdr:nvSpPr>
        <xdr:cNvPr id="234" name="フローチャート: 判断 233"/>
        <xdr:cNvSpPr/>
      </xdr:nvSpPr>
      <xdr:spPr>
        <a:xfrm>
          <a:off x="2857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100075</xdr:rowOff>
    </xdr:from>
    <xdr:ext cx="469744" cy="259045"/>
    <xdr:sp macro="" textlink="">
      <xdr:nvSpPr>
        <xdr:cNvPr id="235" name="テキスト ボックス 234"/>
        <xdr:cNvSpPr txBox="1"/>
      </xdr:nvSpPr>
      <xdr:spPr>
        <a:xfrm>
          <a:off x="2673428"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131372</xdr:rowOff>
    </xdr:from>
    <xdr:to>
      <xdr:col>10</xdr:col>
      <xdr:colOff>114300</xdr:colOff>
      <xdr:row>98</xdr:row>
      <xdr:rowOff>153415</xdr:rowOff>
    </xdr:to>
    <xdr:cxnSp macro="">
      <xdr:nvCxnSpPr>
        <xdr:cNvPr id="236" name="直線コネクタ 235"/>
        <xdr:cNvCxnSpPr/>
      </xdr:nvCxnSpPr>
      <xdr:spPr>
        <a:xfrm flipV="1">
          <a:off x="1130300" y="1693347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xdr:rowOff>
    </xdr:from>
    <xdr:to>
      <xdr:col>10</xdr:col>
      <xdr:colOff>165100</xdr:colOff>
      <xdr:row>97</xdr:row>
      <xdr:rowOff>101673</xdr:rowOff>
    </xdr:to>
    <xdr:sp macro="" textlink="">
      <xdr:nvSpPr>
        <xdr:cNvPr id="237" name="フローチャート: 判断 236"/>
        <xdr:cNvSpPr/>
      </xdr:nvSpPr>
      <xdr:spPr>
        <a:xfrm>
          <a:off x="1968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118200</xdr:rowOff>
    </xdr:from>
    <xdr:ext cx="469744" cy="259045"/>
    <xdr:sp macro="" textlink="">
      <xdr:nvSpPr>
        <xdr:cNvPr id="238" name="テキスト ボックス 237"/>
        <xdr:cNvSpPr txBox="1"/>
      </xdr:nvSpPr>
      <xdr:spPr>
        <a:xfrm>
          <a:off x="1784428"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26361</xdr:rowOff>
    </xdr:from>
    <xdr:to>
      <xdr:col>6</xdr:col>
      <xdr:colOff>38100</xdr:colOff>
      <xdr:row>97</xdr:row>
      <xdr:rowOff>127961</xdr:rowOff>
    </xdr:to>
    <xdr:sp macro="" textlink="">
      <xdr:nvSpPr>
        <xdr:cNvPr id="239" name="フローチャート: 判断 238"/>
        <xdr:cNvSpPr/>
      </xdr:nvSpPr>
      <xdr:spPr>
        <a:xfrm>
          <a:off x="1079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144488</xdr:rowOff>
    </xdr:from>
    <xdr:ext cx="469744" cy="259045"/>
    <xdr:sp macro="" textlink="">
      <xdr:nvSpPr>
        <xdr:cNvPr id="240" name="テキスト ボックス 239"/>
        <xdr:cNvSpPr txBox="1"/>
      </xdr:nvSpPr>
      <xdr:spPr>
        <a:xfrm>
          <a:off x="895428"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158786</xdr:rowOff>
    </xdr:from>
    <xdr:to>
      <xdr:col>24</xdr:col>
      <xdr:colOff>114300</xdr:colOff>
      <xdr:row>98</xdr:row>
      <xdr:rowOff>88936</xdr:rowOff>
    </xdr:to>
    <xdr:sp macro="" textlink="">
      <xdr:nvSpPr>
        <xdr:cNvPr id="246" name="楕円 245"/>
        <xdr:cNvSpPr/>
      </xdr:nvSpPr>
      <xdr:spPr>
        <a:xfrm>
          <a:off x="4584700" y="167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73713</xdr:rowOff>
    </xdr:from>
    <xdr:ext cx="469744" cy="259045"/>
    <xdr:sp macro="" textlink="">
      <xdr:nvSpPr>
        <xdr:cNvPr id="247" name="扶助費該当値テキスト"/>
        <xdr:cNvSpPr txBox="1"/>
      </xdr:nvSpPr>
      <xdr:spPr>
        <a:xfrm>
          <a:off x="4686300" y="167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15748</xdr:rowOff>
    </xdr:from>
    <xdr:to>
      <xdr:col>20</xdr:col>
      <xdr:colOff>38100</xdr:colOff>
      <xdr:row>98</xdr:row>
      <xdr:rowOff>117348</xdr:rowOff>
    </xdr:to>
    <xdr:sp macro="" textlink="">
      <xdr:nvSpPr>
        <xdr:cNvPr id="248" name="楕円 247"/>
        <xdr:cNvSpPr/>
      </xdr:nvSpPr>
      <xdr:spPr>
        <a:xfrm>
          <a:off x="37465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108475</xdr:rowOff>
    </xdr:from>
    <xdr:ext cx="469744" cy="259045"/>
    <xdr:sp macro="" textlink="">
      <xdr:nvSpPr>
        <xdr:cNvPr id="249" name="テキスト ボックス 248"/>
        <xdr:cNvSpPr txBox="1"/>
      </xdr:nvSpPr>
      <xdr:spPr>
        <a:xfrm>
          <a:off x="3549728" y="1691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47425</xdr:rowOff>
    </xdr:from>
    <xdr:to>
      <xdr:col>15</xdr:col>
      <xdr:colOff>101600</xdr:colOff>
      <xdr:row>98</xdr:row>
      <xdr:rowOff>149025</xdr:rowOff>
    </xdr:to>
    <xdr:sp macro="" textlink="">
      <xdr:nvSpPr>
        <xdr:cNvPr id="250" name="楕円 249"/>
        <xdr:cNvSpPr/>
      </xdr:nvSpPr>
      <xdr:spPr>
        <a:xfrm>
          <a:off x="2857500" y="168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140152</xdr:rowOff>
    </xdr:from>
    <xdr:ext cx="469744" cy="259045"/>
    <xdr:sp macro="" textlink="">
      <xdr:nvSpPr>
        <xdr:cNvPr id="251" name="テキスト ボックス 250"/>
        <xdr:cNvSpPr txBox="1"/>
      </xdr:nvSpPr>
      <xdr:spPr>
        <a:xfrm>
          <a:off x="2673428" y="1694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80572</xdr:rowOff>
    </xdr:from>
    <xdr:to>
      <xdr:col>10</xdr:col>
      <xdr:colOff>165100</xdr:colOff>
      <xdr:row>99</xdr:row>
      <xdr:rowOff>10722</xdr:rowOff>
    </xdr:to>
    <xdr:sp macro="" textlink="">
      <xdr:nvSpPr>
        <xdr:cNvPr id="252" name="楕円 251"/>
        <xdr:cNvSpPr/>
      </xdr:nvSpPr>
      <xdr:spPr>
        <a:xfrm>
          <a:off x="19685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1849</xdr:rowOff>
    </xdr:from>
    <xdr:ext cx="469744" cy="259045"/>
    <xdr:sp macro="" textlink="">
      <xdr:nvSpPr>
        <xdr:cNvPr id="253" name="テキスト ボックス 252"/>
        <xdr:cNvSpPr txBox="1"/>
      </xdr:nvSpPr>
      <xdr:spPr>
        <a:xfrm>
          <a:off x="1784428" y="1697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102615</xdr:rowOff>
    </xdr:from>
    <xdr:to>
      <xdr:col>6</xdr:col>
      <xdr:colOff>38100</xdr:colOff>
      <xdr:row>99</xdr:row>
      <xdr:rowOff>32765</xdr:rowOff>
    </xdr:to>
    <xdr:sp macro="" textlink="">
      <xdr:nvSpPr>
        <xdr:cNvPr id="254" name="楕円 253"/>
        <xdr:cNvSpPr/>
      </xdr:nvSpPr>
      <xdr:spPr>
        <a:xfrm>
          <a:off x="1079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23892</xdr:rowOff>
    </xdr:from>
    <xdr:ext cx="469744" cy="259045"/>
    <xdr:sp macro="" textlink="">
      <xdr:nvSpPr>
        <xdr:cNvPr id="255" name="テキスト ボックス 254"/>
        <xdr:cNvSpPr txBox="1"/>
      </xdr:nvSpPr>
      <xdr:spPr>
        <a:xfrm>
          <a:off x="895428"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6" name="テキスト ボックス 26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107740</xdr:rowOff>
    </xdr:from>
    <xdr:to>
      <xdr:col>54</xdr:col>
      <xdr:colOff>189865</xdr:colOff>
      <xdr:row>38</xdr:row>
      <xdr:rowOff>62226</xdr:rowOff>
    </xdr:to>
    <xdr:cxnSp macro="">
      <xdr:nvCxnSpPr>
        <xdr:cNvPr id="280" name="直線コネクタ 279"/>
        <xdr:cNvCxnSpPr/>
      </xdr:nvCxnSpPr>
      <xdr:spPr>
        <a:xfrm flipV="1">
          <a:off x="10475595" y="5251240"/>
          <a:ext cx="1270" cy="132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66053</xdr:rowOff>
    </xdr:from>
    <xdr:ext cx="534377" cy="259045"/>
    <xdr:sp macro="" textlink="">
      <xdr:nvSpPr>
        <xdr:cNvPr id="281" name="補助費等最小値テキスト"/>
        <xdr:cNvSpPr txBox="1"/>
      </xdr:nvSpPr>
      <xdr:spPr>
        <a:xfrm>
          <a:off x="10528300" y="65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62226</xdr:rowOff>
    </xdr:from>
    <xdr:to>
      <xdr:col>55</xdr:col>
      <xdr:colOff>88900</xdr:colOff>
      <xdr:row>38</xdr:row>
      <xdr:rowOff>62226</xdr:rowOff>
    </xdr:to>
    <xdr:cxnSp macro="">
      <xdr:nvCxnSpPr>
        <xdr:cNvPr id="282" name="直線コネクタ 281"/>
        <xdr:cNvCxnSpPr/>
      </xdr:nvCxnSpPr>
      <xdr:spPr>
        <a:xfrm>
          <a:off x="10388600" y="657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54417</xdr:rowOff>
    </xdr:from>
    <xdr:ext cx="599010" cy="259045"/>
    <xdr:sp macro="" textlink="">
      <xdr:nvSpPr>
        <xdr:cNvPr id="283" name="補助費等最大値テキスト"/>
        <xdr:cNvSpPr txBox="1"/>
      </xdr:nvSpPr>
      <xdr:spPr>
        <a:xfrm>
          <a:off x="10528300" y="50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107740</xdr:rowOff>
    </xdr:from>
    <xdr:to>
      <xdr:col>55</xdr:col>
      <xdr:colOff>88900</xdr:colOff>
      <xdr:row>30</xdr:row>
      <xdr:rowOff>107740</xdr:rowOff>
    </xdr:to>
    <xdr:cxnSp macro="">
      <xdr:nvCxnSpPr>
        <xdr:cNvPr id="284" name="直線コネクタ 283"/>
        <xdr:cNvCxnSpPr/>
      </xdr:nvCxnSpPr>
      <xdr:spPr>
        <a:xfrm>
          <a:off x="10388600" y="525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43459</xdr:rowOff>
    </xdr:from>
    <xdr:to>
      <xdr:col>55</xdr:col>
      <xdr:colOff>0</xdr:colOff>
      <xdr:row>37</xdr:row>
      <xdr:rowOff>120672</xdr:rowOff>
    </xdr:to>
    <xdr:cxnSp macro="">
      <xdr:nvCxnSpPr>
        <xdr:cNvPr id="285" name="直線コネクタ 284"/>
        <xdr:cNvCxnSpPr/>
      </xdr:nvCxnSpPr>
      <xdr:spPr>
        <a:xfrm flipV="1">
          <a:off x="9639300" y="6387109"/>
          <a:ext cx="838200" cy="7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142776</xdr:rowOff>
    </xdr:from>
    <xdr:ext cx="534377" cy="259045"/>
    <xdr:sp macro="" textlink="">
      <xdr:nvSpPr>
        <xdr:cNvPr id="286" name="補助費等平均値テキスト"/>
        <xdr:cNvSpPr txBox="1"/>
      </xdr:nvSpPr>
      <xdr:spPr>
        <a:xfrm>
          <a:off x="10528300" y="6314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164349</xdr:rowOff>
    </xdr:from>
    <xdr:to>
      <xdr:col>55</xdr:col>
      <xdr:colOff>50800</xdr:colOff>
      <xdr:row>37</xdr:row>
      <xdr:rowOff>94499</xdr:rowOff>
    </xdr:to>
    <xdr:sp macro="" textlink="">
      <xdr:nvSpPr>
        <xdr:cNvPr id="287" name="フローチャート: 判断 286"/>
        <xdr:cNvSpPr/>
      </xdr:nvSpPr>
      <xdr:spPr>
        <a:xfrm>
          <a:off x="10426700" y="633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112518</xdr:rowOff>
    </xdr:from>
    <xdr:to>
      <xdr:col>50</xdr:col>
      <xdr:colOff>114300</xdr:colOff>
      <xdr:row>37</xdr:row>
      <xdr:rowOff>120672</xdr:rowOff>
    </xdr:to>
    <xdr:cxnSp macro="">
      <xdr:nvCxnSpPr>
        <xdr:cNvPr id="288" name="直線コネクタ 287"/>
        <xdr:cNvCxnSpPr/>
      </xdr:nvCxnSpPr>
      <xdr:spPr>
        <a:xfrm>
          <a:off x="8750300" y="645616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63645</xdr:rowOff>
    </xdr:from>
    <xdr:to>
      <xdr:col>50</xdr:col>
      <xdr:colOff>165100</xdr:colOff>
      <xdr:row>37</xdr:row>
      <xdr:rowOff>165245</xdr:rowOff>
    </xdr:to>
    <xdr:sp macro="" textlink="">
      <xdr:nvSpPr>
        <xdr:cNvPr id="289" name="フローチャート: 判断 288"/>
        <xdr:cNvSpPr/>
      </xdr:nvSpPr>
      <xdr:spPr>
        <a:xfrm>
          <a:off x="9588500" y="64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10322</xdr:rowOff>
    </xdr:from>
    <xdr:ext cx="534377" cy="259045"/>
    <xdr:sp macro="" textlink="">
      <xdr:nvSpPr>
        <xdr:cNvPr id="290" name="テキスト ボックス 289"/>
        <xdr:cNvSpPr txBox="1"/>
      </xdr:nvSpPr>
      <xdr:spPr>
        <a:xfrm>
          <a:off x="9359411" y="61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112518</xdr:rowOff>
    </xdr:from>
    <xdr:to>
      <xdr:col>45</xdr:col>
      <xdr:colOff>177800</xdr:colOff>
      <xdr:row>38</xdr:row>
      <xdr:rowOff>65155</xdr:rowOff>
    </xdr:to>
    <xdr:cxnSp macro="">
      <xdr:nvCxnSpPr>
        <xdr:cNvPr id="291" name="直線コネクタ 290"/>
        <xdr:cNvCxnSpPr/>
      </xdr:nvCxnSpPr>
      <xdr:spPr>
        <a:xfrm flipV="1">
          <a:off x="7861300" y="6456168"/>
          <a:ext cx="889000" cy="12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34156</xdr:rowOff>
    </xdr:from>
    <xdr:to>
      <xdr:col>46</xdr:col>
      <xdr:colOff>38100</xdr:colOff>
      <xdr:row>37</xdr:row>
      <xdr:rowOff>135756</xdr:rowOff>
    </xdr:to>
    <xdr:sp macro="" textlink="">
      <xdr:nvSpPr>
        <xdr:cNvPr id="292" name="フローチャート: 判断 291"/>
        <xdr:cNvSpPr/>
      </xdr:nvSpPr>
      <xdr:spPr>
        <a:xfrm>
          <a:off x="8699500" y="637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152283</xdr:rowOff>
    </xdr:from>
    <xdr:ext cx="534377" cy="259045"/>
    <xdr:sp macro="" textlink="">
      <xdr:nvSpPr>
        <xdr:cNvPr id="293" name="テキスト ボックス 292"/>
        <xdr:cNvSpPr txBox="1"/>
      </xdr:nvSpPr>
      <xdr:spPr>
        <a:xfrm>
          <a:off x="8483111" y="6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65155</xdr:rowOff>
    </xdr:from>
    <xdr:to>
      <xdr:col>41</xdr:col>
      <xdr:colOff>50800</xdr:colOff>
      <xdr:row>38</xdr:row>
      <xdr:rowOff>96756</xdr:rowOff>
    </xdr:to>
    <xdr:cxnSp macro="">
      <xdr:nvCxnSpPr>
        <xdr:cNvPr id="294" name="直線コネクタ 293"/>
        <xdr:cNvCxnSpPr/>
      </xdr:nvCxnSpPr>
      <xdr:spPr>
        <a:xfrm flipV="1">
          <a:off x="6972300" y="6580255"/>
          <a:ext cx="889000" cy="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39054</xdr:rowOff>
    </xdr:from>
    <xdr:to>
      <xdr:col>41</xdr:col>
      <xdr:colOff>101600</xdr:colOff>
      <xdr:row>38</xdr:row>
      <xdr:rowOff>140654</xdr:rowOff>
    </xdr:to>
    <xdr:sp macro="" textlink="">
      <xdr:nvSpPr>
        <xdr:cNvPr id="295" name="フローチャート: 判断 294"/>
        <xdr:cNvSpPr/>
      </xdr:nvSpPr>
      <xdr:spPr>
        <a:xfrm>
          <a:off x="7810500" y="655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131781</xdr:rowOff>
    </xdr:from>
    <xdr:ext cx="534377" cy="259045"/>
    <xdr:sp macro="" textlink="">
      <xdr:nvSpPr>
        <xdr:cNvPr id="296" name="テキスト ボックス 295"/>
        <xdr:cNvSpPr txBox="1"/>
      </xdr:nvSpPr>
      <xdr:spPr>
        <a:xfrm>
          <a:off x="7594111" y="664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62197</xdr:rowOff>
    </xdr:from>
    <xdr:to>
      <xdr:col>36</xdr:col>
      <xdr:colOff>165100</xdr:colOff>
      <xdr:row>38</xdr:row>
      <xdr:rowOff>163797</xdr:rowOff>
    </xdr:to>
    <xdr:sp macro="" textlink="">
      <xdr:nvSpPr>
        <xdr:cNvPr id="297" name="フローチャート: 判断 296"/>
        <xdr:cNvSpPr/>
      </xdr:nvSpPr>
      <xdr:spPr>
        <a:xfrm>
          <a:off x="6921500" y="657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154924</xdr:rowOff>
    </xdr:from>
    <xdr:ext cx="534377" cy="259045"/>
    <xdr:sp macro="" textlink="">
      <xdr:nvSpPr>
        <xdr:cNvPr id="298" name="テキスト ボックス 297"/>
        <xdr:cNvSpPr txBox="1"/>
      </xdr:nvSpPr>
      <xdr:spPr>
        <a:xfrm>
          <a:off x="6705111" y="667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164109</xdr:rowOff>
    </xdr:from>
    <xdr:to>
      <xdr:col>55</xdr:col>
      <xdr:colOff>50800</xdr:colOff>
      <xdr:row>37</xdr:row>
      <xdr:rowOff>94259</xdr:rowOff>
    </xdr:to>
    <xdr:sp macro="" textlink="">
      <xdr:nvSpPr>
        <xdr:cNvPr id="304" name="楕円 303"/>
        <xdr:cNvSpPr/>
      </xdr:nvSpPr>
      <xdr:spPr>
        <a:xfrm>
          <a:off x="104267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15536</xdr:rowOff>
    </xdr:from>
    <xdr:ext cx="534377" cy="259045"/>
    <xdr:sp macro="" textlink="">
      <xdr:nvSpPr>
        <xdr:cNvPr id="305" name="補助費等該当値テキスト"/>
        <xdr:cNvSpPr txBox="1"/>
      </xdr:nvSpPr>
      <xdr:spPr>
        <a:xfrm>
          <a:off x="10528300" y="61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69872</xdr:rowOff>
    </xdr:from>
    <xdr:to>
      <xdr:col>50</xdr:col>
      <xdr:colOff>165100</xdr:colOff>
      <xdr:row>38</xdr:row>
      <xdr:rowOff>22</xdr:rowOff>
    </xdr:to>
    <xdr:sp macro="" textlink="">
      <xdr:nvSpPr>
        <xdr:cNvPr id="306" name="楕円 305"/>
        <xdr:cNvSpPr/>
      </xdr:nvSpPr>
      <xdr:spPr>
        <a:xfrm>
          <a:off x="9588500" y="64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162599</xdr:rowOff>
    </xdr:from>
    <xdr:ext cx="534377" cy="259045"/>
    <xdr:sp macro="" textlink="">
      <xdr:nvSpPr>
        <xdr:cNvPr id="307" name="テキスト ボックス 306"/>
        <xdr:cNvSpPr txBox="1"/>
      </xdr:nvSpPr>
      <xdr:spPr>
        <a:xfrm>
          <a:off x="9359411" y="65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61718</xdr:rowOff>
    </xdr:from>
    <xdr:to>
      <xdr:col>46</xdr:col>
      <xdr:colOff>38100</xdr:colOff>
      <xdr:row>37</xdr:row>
      <xdr:rowOff>163319</xdr:rowOff>
    </xdr:to>
    <xdr:sp macro="" textlink="">
      <xdr:nvSpPr>
        <xdr:cNvPr id="308" name="楕円 307"/>
        <xdr:cNvSpPr/>
      </xdr:nvSpPr>
      <xdr:spPr>
        <a:xfrm>
          <a:off x="8699500" y="6405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154446</xdr:rowOff>
    </xdr:from>
    <xdr:ext cx="534377" cy="259045"/>
    <xdr:sp macro="" textlink="">
      <xdr:nvSpPr>
        <xdr:cNvPr id="309" name="テキスト ボックス 308"/>
        <xdr:cNvSpPr txBox="1"/>
      </xdr:nvSpPr>
      <xdr:spPr>
        <a:xfrm>
          <a:off x="8483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14355</xdr:rowOff>
    </xdr:from>
    <xdr:to>
      <xdr:col>41</xdr:col>
      <xdr:colOff>101600</xdr:colOff>
      <xdr:row>38</xdr:row>
      <xdr:rowOff>115955</xdr:rowOff>
    </xdr:to>
    <xdr:sp macro="" textlink="">
      <xdr:nvSpPr>
        <xdr:cNvPr id="310" name="楕円 309"/>
        <xdr:cNvSpPr/>
      </xdr:nvSpPr>
      <xdr:spPr>
        <a:xfrm>
          <a:off x="7810500" y="65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132482</xdr:rowOff>
    </xdr:from>
    <xdr:ext cx="534377" cy="259045"/>
    <xdr:sp macro="" textlink="">
      <xdr:nvSpPr>
        <xdr:cNvPr id="311" name="テキスト ボックス 310"/>
        <xdr:cNvSpPr txBox="1"/>
      </xdr:nvSpPr>
      <xdr:spPr>
        <a:xfrm>
          <a:off x="7594111" y="63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45956</xdr:rowOff>
    </xdr:from>
    <xdr:to>
      <xdr:col>36</xdr:col>
      <xdr:colOff>165100</xdr:colOff>
      <xdr:row>38</xdr:row>
      <xdr:rowOff>147556</xdr:rowOff>
    </xdr:to>
    <xdr:sp macro="" textlink="">
      <xdr:nvSpPr>
        <xdr:cNvPr id="312" name="楕円 311"/>
        <xdr:cNvSpPr/>
      </xdr:nvSpPr>
      <xdr:spPr>
        <a:xfrm>
          <a:off x="6921500" y="65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164083</xdr:rowOff>
    </xdr:from>
    <xdr:ext cx="534377" cy="259045"/>
    <xdr:sp macro="" textlink="">
      <xdr:nvSpPr>
        <xdr:cNvPr id="313" name="テキスト ボックス 312"/>
        <xdr:cNvSpPr txBox="1"/>
      </xdr:nvSpPr>
      <xdr:spPr>
        <a:xfrm>
          <a:off x="6705111" y="63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143184</xdr:rowOff>
    </xdr:from>
    <xdr:to>
      <xdr:col>54</xdr:col>
      <xdr:colOff>189865</xdr:colOff>
      <xdr:row>58</xdr:row>
      <xdr:rowOff>101687</xdr:rowOff>
    </xdr:to>
    <xdr:cxnSp macro="">
      <xdr:nvCxnSpPr>
        <xdr:cNvPr id="337" name="直線コネクタ 336"/>
        <xdr:cNvCxnSpPr/>
      </xdr:nvCxnSpPr>
      <xdr:spPr>
        <a:xfrm flipV="1">
          <a:off x="10475595" y="8544234"/>
          <a:ext cx="1270" cy="1501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105514</xdr:rowOff>
    </xdr:from>
    <xdr:ext cx="534377" cy="259045"/>
    <xdr:sp macro="" textlink="">
      <xdr:nvSpPr>
        <xdr:cNvPr id="338" name="普通建設事業費最小値テキスト"/>
        <xdr:cNvSpPr txBox="1"/>
      </xdr:nvSpPr>
      <xdr:spPr>
        <a:xfrm>
          <a:off x="10528300" y="100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101687</xdr:rowOff>
    </xdr:from>
    <xdr:to>
      <xdr:col>55</xdr:col>
      <xdr:colOff>88900</xdr:colOff>
      <xdr:row>58</xdr:row>
      <xdr:rowOff>101687</xdr:rowOff>
    </xdr:to>
    <xdr:cxnSp macro="">
      <xdr:nvCxnSpPr>
        <xdr:cNvPr id="339" name="直線コネクタ 338"/>
        <xdr:cNvCxnSpPr/>
      </xdr:nvCxnSpPr>
      <xdr:spPr>
        <a:xfrm>
          <a:off x="10388600" y="100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89861</xdr:rowOff>
    </xdr:from>
    <xdr:ext cx="599010" cy="259045"/>
    <xdr:sp macro="" textlink="">
      <xdr:nvSpPr>
        <xdr:cNvPr id="340" name="普通建設事業費最大値テキスト"/>
        <xdr:cNvSpPr txBox="1"/>
      </xdr:nvSpPr>
      <xdr:spPr>
        <a:xfrm>
          <a:off x="10528300" y="8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143184</xdr:rowOff>
    </xdr:from>
    <xdr:to>
      <xdr:col>55</xdr:col>
      <xdr:colOff>88900</xdr:colOff>
      <xdr:row>49</xdr:row>
      <xdr:rowOff>143184</xdr:rowOff>
    </xdr:to>
    <xdr:cxnSp macro="">
      <xdr:nvCxnSpPr>
        <xdr:cNvPr id="341" name="直線コネクタ 340"/>
        <xdr:cNvCxnSpPr/>
      </xdr:nvCxnSpPr>
      <xdr:spPr>
        <a:xfrm>
          <a:off x="10388600" y="8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124438</xdr:rowOff>
    </xdr:from>
    <xdr:to>
      <xdr:col>55</xdr:col>
      <xdr:colOff>0</xdr:colOff>
      <xdr:row>56</xdr:row>
      <xdr:rowOff>166250</xdr:rowOff>
    </xdr:to>
    <xdr:cxnSp macro="">
      <xdr:nvCxnSpPr>
        <xdr:cNvPr id="342" name="直線コネクタ 341"/>
        <xdr:cNvCxnSpPr/>
      </xdr:nvCxnSpPr>
      <xdr:spPr>
        <a:xfrm>
          <a:off x="9639300" y="9725638"/>
          <a:ext cx="8382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115496</xdr:rowOff>
    </xdr:from>
    <xdr:ext cx="534377" cy="259045"/>
    <xdr:sp macro="" textlink="">
      <xdr:nvSpPr>
        <xdr:cNvPr id="343" name="普通建設事業費平均値テキスト"/>
        <xdr:cNvSpPr txBox="1"/>
      </xdr:nvSpPr>
      <xdr:spPr>
        <a:xfrm>
          <a:off x="10528300" y="9716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137069</xdr:rowOff>
    </xdr:from>
    <xdr:to>
      <xdr:col>55</xdr:col>
      <xdr:colOff>50800</xdr:colOff>
      <xdr:row>57</xdr:row>
      <xdr:rowOff>67219</xdr:rowOff>
    </xdr:to>
    <xdr:sp macro="" textlink="">
      <xdr:nvSpPr>
        <xdr:cNvPr id="344" name="フローチャート: 判断 343"/>
        <xdr:cNvSpPr/>
      </xdr:nvSpPr>
      <xdr:spPr>
        <a:xfrm>
          <a:off x="104267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124438</xdr:rowOff>
    </xdr:from>
    <xdr:to>
      <xdr:col>50</xdr:col>
      <xdr:colOff>114300</xdr:colOff>
      <xdr:row>57</xdr:row>
      <xdr:rowOff>17878</xdr:rowOff>
    </xdr:to>
    <xdr:cxnSp macro="">
      <xdr:nvCxnSpPr>
        <xdr:cNvPr id="345" name="直線コネクタ 344"/>
        <xdr:cNvCxnSpPr/>
      </xdr:nvCxnSpPr>
      <xdr:spPr>
        <a:xfrm flipV="1">
          <a:off x="8750300" y="9725638"/>
          <a:ext cx="8890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145952</xdr:rowOff>
    </xdr:from>
    <xdr:to>
      <xdr:col>50</xdr:col>
      <xdr:colOff>165100</xdr:colOff>
      <xdr:row>57</xdr:row>
      <xdr:rowOff>76102</xdr:rowOff>
    </xdr:to>
    <xdr:sp macro="" textlink="">
      <xdr:nvSpPr>
        <xdr:cNvPr id="346" name="フローチャート: 判断 345"/>
        <xdr:cNvSpPr/>
      </xdr:nvSpPr>
      <xdr:spPr>
        <a:xfrm>
          <a:off x="9588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67229</xdr:rowOff>
    </xdr:from>
    <xdr:ext cx="534377" cy="259045"/>
    <xdr:sp macro="" textlink="">
      <xdr:nvSpPr>
        <xdr:cNvPr id="347" name="テキスト ボックス 346"/>
        <xdr:cNvSpPr txBox="1"/>
      </xdr:nvSpPr>
      <xdr:spPr>
        <a:xfrm>
          <a:off x="9359411" y="98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14319</xdr:rowOff>
    </xdr:from>
    <xdr:to>
      <xdr:col>45</xdr:col>
      <xdr:colOff>177800</xdr:colOff>
      <xdr:row>57</xdr:row>
      <xdr:rowOff>17878</xdr:rowOff>
    </xdr:to>
    <xdr:cxnSp macro="">
      <xdr:nvCxnSpPr>
        <xdr:cNvPr id="348" name="直線コネクタ 347"/>
        <xdr:cNvCxnSpPr/>
      </xdr:nvCxnSpPr>
      <xdr:spPr>
        <a:xfrm>
          <a:off x="7861300" y="9786969"/>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162531</xdr:rowOff>
    </xdr:from>
    <xdr:to>
      <xdr:col>46</xdr:col>
      <xdr:colOff>38100</xdr:colOff>
      <xdr:row>57</xdr:row>
      <xdr:rowOff>92681</xdr:rowOff>
    </xdr:to>
    <xdr:sp macro="" textlink="">
      <xdr:nvSpPr>
        <xdr:cNvPr id="349" name="フローチャート: 判断 348"/>
        <xdr:cNvSpPr/>
      </xdr:nvSpPr>
      <xdr:spPr>
        <a:xfrm>
          <a:off x="8699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83808</xdr:rowOff>
    </xdr:from>
    <xdr:ext cx="534377" cy="259045"/>
    <xdr:sp macro="" textlink="">
      <xdr:nvSpPr>
        <xdr:cNvPr id="350" name="テキスト ボックス 349"/>
        <xdr:cNvSpPr txBox="1"/>
      </xdr:nvSpPr>
      <xdr:spPr>
        <a:xfrm>
          <a:off x="8483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159490</xdr:rowOff>
    </xdr:from>
    <xdr:to>
      <xdr:col>41</xdr:col>
      <xdr:colOff>50800</xdr:colOff>
      <xdr:row>57</xdr:row>
      <xdr:rowOff>14319</xdr:rowOff>
    </xdr:to>
    <xdr:cxnSp macro="">
      <xdr:nvCxnSpPr>
        <xdr:cNvPr id="351" name="直線コネクタ 350"/>
        <xdr:cNvCxnSpPr/>
      </xdr:nvCxnSpPr>
      <xdr:spPr>
        <a:xfrm>
          <a:off x="6972300" y="9760690"/>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7627</xdr:rowOff>
    </xdr:from>
    <xdr:to>
      <xdr:col>41</xdr:col>
      <xdr:colOff>101600</xdr:colOff>
      <xdr:row>57</xdr:row>
      <xdr:rowOff>109227</xdr:rowOff>
    </xdr:to>
    <xdr:sp macro="" textlink="">
      <xdr:nvSpPr>
        <xdr:cNvPr id="352" name="フローチャート: 判断 351"/>
        <xdr:cNvSpPr/>
      </xdr:nvSpPr>
      <xdr:spPr>
        <a:xfrm>
          <a:off x="7810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100354</xdr:rowOff>
    </xdr:from>
    <xdr:ext cx="534377" cy="259045"/>
    <xdr:sp macro="" textlink="">
      <xdr:nvSpPr>
        <xdr:cNvPr id="353" name="テキスト ボックス 352"/>
        <xdr:cNvSpPr txBox="1"/>
      </xdr:nvSpPr>
      <xdr:spPr>
        <a:xfrm>
          <a:off x="7594111" y="98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16793</xdr:rowOff>
    </xdr:from>
    <xdr:to>
      <xdr:col>36</xdr:col>
      <xdr:colOff>165100</xdr:colOff>
      <xdr:row>57</xdr:row>
      <xdr:rowOff>118393</xdr:rowOff>
    </xdr:to>
    <xdr:sp macro="" textlink="">
      <xdr:nvSpPr>
        <xdr:cNvPr id="354" name="フローチャート: 判断 353"/>
        <xdr:cNvSpPr/>
      </xdr:nvSpPr>
      <xdr:spPr>
        <a:xfrm>
          <a:off x="6921500" y="97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109520</xdr:rowOff>
    </xdr:from>
    <xdr:ext cx="534377" cy="259045"/>
    <xdr:sp macro="" textlink="">
      <xdr:nvSpPr>
        <xdr:cNvPr id="355" name="テキスト ボックス 354"/>
        <xdr:cNvSpPr txBox="1"/>
      </xdr:nvSpPr>
      <xdr:spPr>
        <a:xfrm>
          <a:off x="6705111" y="98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115450</xdr:rowOff>
    </xdr:from>
    <xdr:to>
      <xdr:col>55</xdr:col>
      <xdr:colOff>50800</xdr:colOff>
      <xdr:row>57</xdr:row>
      <xdr:rowOff>45600</xdr:rowOff>
    </xdr:to>
    <xdr:sp macro="" textlink="">
      <xdr:nvSpPr>
        <xdr:cNvPr id="361" name="楕円 360"/>
        <xdr:cNvSpPr/>
      </xdr:nvSpPr>
      <xdr:spPr>
        <a:xfrm>
          <a:off x="104267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138327</xdr:rowOff>
    </xdr:from>
    <xdr:ext cx="534377" cy="259045"/>
    <xdr:sp macro="" textlink="">
      <xdr:nvSpPr>
        <xdr:cNvPr id="362" name="普通建設事業費該当値テキスト"/>
        <xdr:cNvSpPr txBox="1"/>
      </xdr:nvSpPr>
      <xdr:spPr>
        <a:xfrm>
          <a:off x="10528300" y="956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73638</xdr:rowOff>
    </xdr:from>
    <xdr:to>
      <xdr:col>50</xdr:col>
      <xdr:colOff>165100</xdr:colOff>
      <xdr:row>57</xdr:row>
      <xdr:rowOff>3788</xdr:rowOff>
    </xdr:to>
    <xdr:sp macro="" textlink="">
      <xdr:nvSpPr>
        <xdr:cNvPr id="363" name="楕円 362"/>
        <xdr:cNvSpPr/>
      </xdr:nvSpPr>
      <xdr:spPr>
        <a:xfrm>
          <a:off x="9588500" y="96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20315</xdr:rowOff>
    </xdr:from>
    <xdr:ext cx="534377" cy="259045"/>
    <xdr:sp macro="" textlink="">
      <xdr:nvSpPr>
        <xdr:cNvPr id="364" name="テキスト ボックス 363"/>
        <xdr:cNvSpPr txBox="1"/>
      </xdr:nvSpPr>
      <xdr:spPr>
        <a:xfrm>
          <a:off x="9359411" y="94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138528</xdr:rowOff>
    </xdr:from>
    <xdr:to>
      <xdr:col>46</xdr:col>
      <xdr:colOff>38100</xdr:colOff>
      <xdr:row>57</xdr:row>
      <xdr:rowOff>68678</xdr:rowOff>
    </xdr:to>
    <xdr:sp macro="" textlink="">
      <xdr:nvSpPr>
        <xdr:cNvPr id="365" name="楕円 364"/>
        <xdr:cNvSpPr/>
      </xdr:nvSpPr>
      <xdr:spPr>
        <a:xfrm>
          <a:off x="8699500" y="97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85205</xdr:rowOff>
    </xdr:from>
    <xdr:ext cx="534377" cy="259045"/>
    <xdr:sp macro="" textlink="">
      <xdr:nvSpPr>
        <xdr:cNvPr id="366" name="テキスト ボックス 365"/>
        <xdr:cNvSpPr txBox="1"/>
      </xdr:nvSpPr>
      <xdr:spPr>
        <a:xfrm>
          <a:off x="8483111" y="95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134969</xdr:rowOff>
    </xdr:from>
    <xdr:to>
      <xdr:col>41</xdr:col>
      <xdr:colOff>101600</xdr:colOff>
      <xdr:row>57</xdr:row>
      <xdr:rowOff>65119</xdr:rowOff>
    </xdr:to>
    <xdr:sp macro="" textlink="">
      <xdr:nvSpPr>
        <xdr:cNvPr id="367" name="楕円 366"/>
        <xdr:cNvSpPr/>
      </xdr:nvSpPr>
      <xdr:spPr>
        <a:xfrm>
          <a:off x="7810500" y="97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81646</xdr:rowOff>
    </xdr:from>
    <xdr:ext cx="534377" cy="259045"/>
    <xdr:sp macro="" textlink="">
      <xdr:nvSpPr>
        <xdr:cNvPr id="368" name="テキスト ボックス 367"/>
        <xdr:cNvSpPr txBox="1"/>
      </xdr:nvSpPr>
      <xdr:spPr>
        <a:xfrm>
          <a:off x="7594111" y="95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108690</xdr:rowOff>
    </xdr:from>
    <xdr:to>
      <xdr:col>36</xdr:col>
      <xdr:colOff>165100</xdr:colOff>
      <xdr:row>57</xdr:row>
      <xdr:rowOff>38840</xdr:rowOff>
    </xdr:to>
    <xdr:sp macro="" textlink="">
      <xdr:nvSpPr>
        <xdr:cNvPr id="369" name="楕円 368"/>
        <xdr:cNvSpPr/>
      </xdr:nvSpPr>
      <xdr:spPr>
        <a:xfrm>
          <a:off x="6921500" y="97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55367</xdr:rowOff>
    </xdr:from>
    <xdr:ext cx="534377" cy="259045"/>
    <xdr:sp macro="" textlink="">
      <xdr:nvSpPr>
        <xdr:cNvPr id="370" name="テキスト ボックス 369"/>
        <xdr:cNvSpPr txBox="1"/>
      </xdr:nvSpPr>
      <xdr:spPr>
        <a:xfrm>
          <a:off x="6705111" y="94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77112</xdr:rowOff>
    </xdr:from>
    <xdr:to>
      <xdr:col>54</xdr:col>
      <xdr:colOff>189865</xdr:colOff>
      <xdr:row>79</xdr:row>
      <xdr:rowOff>29139</xdr:rowOff>
    </xdr:to>
    <xdr:cxnSp macro="">
      <xdr:nvCxnSpPr>
        <xdr:cNvPr id="394" name="直線コネクタ 393"/>
        <xdr:cNvCxnSpPr/>
      </xdr:nvCxnSpPr>
      <xdr:spPr>
        <a:xfrm flipV="1">
          <a:off x="10475595" y="12078612"/>
          <a:ext cx="1270" cy="149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32966</xdr:rowOff>
    </xdr:from>
    <xdr:ext cx="469744" cy="259045"/>
    <xdr:sp macro="" textlink="">
      <xdr:nvSpPr>
        <xdr:cNvPr id="395" name="普通建設事業費 （ うち新規整備　）最小値テキスト"/>
        <xdr:cNvSpPr txBox="1"/>
      </xdr:nvSpPr>
      <xdr:spPr>
        <a:xfrm>
          <a:off x="10528300" y="135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29139</xdr:rowOff>
    </xdr:from>
    <xdr:to>
      <xdr:col>55</xdr:col>
      <xdr:colOff>88900</xdr:colOff>
      <xdr:row>79</xdr:row>
      <xdr:rowOff>29139</xdr:rowOff>
    </xdr:to>
    <xdr:cxnSp macro="">
      <xdr:nvCxnSpPr>
        <xdr:cNvPr id="396" name="直線コネクタ 395"/>
        <xdr:cNvCxnSpPr/>
      </xdr:nvCxnSpPr>
      <xdr:spPr>
        <a:xfrm>
          <a:off x="10388600" y="1357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23789</xdr:rowOff>
    </xdr:from>
    <xdr:ext cx="534377" cy="259045"/>
    <xdr:sp macro="" textlink="">
      <xdr:nvSpPr>
        <xdr:cNvPr id="397" name="普通建設事業費 （ うち新規整備　）最大値テキスト"/>
        <xdr:cNvSpPr txBox="1"/>
      </xdr:nvSpPr>
      <xdr:spPr>
        <a:xfrm>
          <a:off x="10528300" y="118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77112</xdr:rowOff>
    </xdr:from>
    <xdr:to>
      <xdr:col>55</xdr:col>
      <xdr:colOff>88900</xdr:colOff>
      <xdr:row>70</xdr:row>
      <xdr:rowOff>77112</xdr:rowOff>
    </xdr:to>
    <xdr:cxnSp macro="">
      <xdr:nvCxnSpPr>
        <xdr:cNvPr id="398" name="直線コネクタ 397"/>
        <xdr:cNvCxnSpPr/>
      </xdr:nvCxnSpPr>
      <xdr:spPr>
        <a:xfrm>
          <a:off x="10388600" y="120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170807</xdr:rowOff>
    </xdr:from>
    <xdr:to>
      <xdr:col>55</xdr:col>
      <xdr:colOff>0</xdr:colOff>
      <xdr:row>78</xdr:row>
      <xdr:rowOff>53208</xdr:rowOff>
    </xdr:to>
    <xdr:cxnSp macro="">
      <xdr:nvCxnSpPr>
        <xdr:cNvPr id="399" name="直線コネクタ 398"/>
        <xdr:cNvCxnSpPr/>
      </xdr:nvCxnSpPr>
      <xdr:spPr>
        <a:xfrm>
          <a:off x="9639300" y="13372457"/>
          <a:ext cx="8382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21203</xdr:rowOff>
    </xdr:from>
    <xdr:ext cx="534377" cy="259045"/>
    <xdr:sp macro="" textlink="">
      <xdr:nvSpPr>
        <xdr:cNvPr id="400" name="普通建設事業費 （ うち新規整備　）平均値テキスト"/>
        <xdr:cNvSpPr txBox="1"/>
      </xdr:nvSpPr>
      <xdr:spPr>
        <a:xfrm>
          <a:off x="10528300" y="13222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169776</xdr:rowOff>
    </xdr:from>
    <xdr:to>
      <xdr:col>55</xdr:col>
      <xdr:colOff>50800</xdr:colOff>
      <xdr:row>78</xdr:row>
      <xdr:rowOff>99926</xdr:rowOff>
    </xdr:to>
    <xdr:sp macro="" textlink="">
      <xdr:nvSpPr>
        <xdr:cNvPr id="401" name="フローチャート: 判断 400"/>
        <xdr:cNvSpPr/>
      </xdr:nvSpPr>
      <xdr:spPr>
        <a:xfrm>
          <a:off x="104267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170807</xdr:rowOff>
    </xdr:from>
    <xdr:to>
      <xdr:col>50</xdr:col>
      <xdr:colOff>114300</xdr:colOff>
      <xdr:row>78</xdr:row>
      <xdr:rowOff>33581</xdr:rowOff>
    </xdr:to>
    <xdr:cxnSp macro="">
      <xdr:nvCxnSpPr>
        <xdr:cNvPr id="402" name="直線コネクタ 401"/>
        <xdr:cNvCxnSpPr/>
      </xdr:nvCxnSpPr>
      <xdr:spPr>
        <a:xfrm flipV="1">
          <a:off x="8750300" y="13372457"/>
          <a:ext cx="8890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6017</xdr:rowOff>
    </xdr:from>
    <xdr:to>
      <xdr:col>50</xdr:col>
      <xdr:colOff>165100</xdr:colOff>
      <xdr:row>78</xdr:row>
      <xdr:rowOff>107617</xdr:rowOff>
    </xdr:to>
    <xdr:sp macro="" textlink="">
      <xdr:nvSpPr>
        <xdr:cNvPr id="403" name="フローチャート: 判断 402"/>
        <xdr:cNvSpPr/>
      </xdr:nvSpPr>
      <xdr:spPr>
        <a:xfrm>
          <a:off x="9588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98744</xdr:rowOff>
    </xdr:from>
    <xdr:ext cx="534377" cy="259045"/>
    <xdr:sp macro="" textlink="">
      <xdr:nvSpPr>
        <xdr:cNvPr id="404" name="テキスト ボックス 403"/>
        <xdr:cNvSpPr txBox="1"/>
      </xdr:nvSpPr>
      <xdr:spPr>
        <a:xfrm>
          <a:off x="93594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14052</xdr:rowOff>
    </xdr:from>
    <xdr:to>
      <xdr:col>45</xdr:col>
      <xdr:colOff>177800</xdr:colOff>
      <xdr:row>78</xdr:row>
      <xdr:rowOff>33581</xdr:rowOff>
    </xdr:to>
    <xdr:cxnSp macro="">
      <xdr:nvCxnSpPr>
        <xdr:cNvPr id="405" name="直線コネクタ 404"/>
        <xdr:cNvCxnSpPr/>
      </xdr:nvCxnSpPr>
      <xdr:spPr>
        <a:xfrm>
          <a:off x="7861300" y="13387152"/>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13331</xdr:rowOff>
    </xdr:from>
    <xdr:to>
      <xdr:col>46</xdr:col>
      <xdr:colOff>38100</xdr:colOff>
      <xdr:row>78</xdr:row>
      <xdr:rowOff>114931</xdr:rowOff>
    </xdr:to>
    <xdr:sp macro="" textlink="">
      <xdr:nvSpPr>
        <xdr:cNvPr id="406" name="フローチャート: 判断 405"/>
        <xdr:cNvSpPr/>
      </xdr:nvSpPr>
      <xdr:spPr>
        <a:xfrm>
          <a:off x="8699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106058</xdr:rowOff>
    </xdr:from>
    <xdr:ext cx="534377" cy="259045"/>
    <xdr:sp macro="" textlink="">
      <xdr:nvSpPr>
        <xdr:cNvPr id="407" name="テキスト ボックス 406"/>
        <xdr:cNvSpPr txBox="1"/>
      </xdr:nvSpPr>
      <xdr:spPr>
        <a:xfrm>
          <a:off x="84831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32567</xdr:rowOff>
    </xdr:from>
    <xdr:to>
      <xdr:col>41</xdr:col>
      <xdr:colOff>101600</xdr:colOff>
      <xdr:row>78</xdr:row>
      <xdr:rowOff>134167</xdr:rowOff>
    </xdr:to>
    <xdr:sp macro="" textlink="">
      <xdr:nvSpPr>
        <xdr:cNvPr id="408" name="フローチャート: 判断 407"/>
        <xdr:cNvSpPr/>
      </xdr:nvSpPr>
      <xdr:spPr>
        <a:xfrm>
          <a:off x="7810500" y="1340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125294</xdr:rowOff>
    </xdr:from>
    <xdr:ext cx="534377" cy="259045"/>
    <xdr:sp macro="" textlink="">
      <xdr:nvSpPr>
        <xdr:cNvPr id="409" name="テキスト ボックス 408"/>
        <xdr:cNvSpPr txBox="1"/>
      </xdr:nvSpPr>
      <xdr:spPr>
        <a:xfrm>
          <a:off x="7594111" y="134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2408</xdr:rowOff>
    </xdr:from>
    <xdr:to>
      <xdr:col>55</xdr:col>
      <xdr:colOff>50800</xdr:colOff>
      <xdr:row>78</xdr:row>
      <xdr:rowOff>104008</xdr:rowOff>
    </xdr:to>
    <xdr:sp macro="" textlink="">
      <xdr:nvSpPr>
        <xdr:cNvPr id="415" name="楕円 414"/>
        <xdr:cNvSpPr/>
      </xdr:nvSpPr>
      <xdr:spPr>
        <a:xfrm>
          <a:off x="10426700" y="133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152285</xdr:rowOff>
    </xdr:from>
    <xdr:ext cx="534377" cy="259045"/>
    <xdr:sp macro="" textlink="">
      <xdr:nvSpPr>
        <xdr:cNvPr id="416" name="普通建設事業費 （ うち新規整備　）該当値テキスト"/>
        <xdr:cNvSpPr txBox="1"/>
      </xdr:nvSpPr>
      <xdr:spPr>
        <a:xfrm>
          <a:off x="10528300" y="133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120007</xdr:rowOff>
    </xdr:from>
    <xdr:to>
      <xdr:col>50</xdr:col>
      <xdr:colOff>165100</xdr:colOff>
      <xdr:row>78</xdr:row>
      <xdr:rowOff>50157</xdr:rowOff>
    </xdr:to>
    <xdr:sp macro="" textlink="">
      <xdr:nvSpPr>
        <xdr:cNvPr id="417" name="楕円 416"/>
        <xdr:cNvSpPr/>
      </xdr:nvSpPr>
      <xdr:spPr>
        <a:xfrm>
          <a:off x="9588500" y="133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66684</xdr:rowOff>
    </xdr:from>
    <xdr:ext cx="534377" cy="259045"/>
    <xdr:sp macro="" textlink="">
      <xdr:nvSpPr>
        <xdr:cNvPr id="418" name="テキスト ボックス 417"/>
        <xdr:cNvSpPr txBox="1"/>
      </xdr:nvSpPr>
      <xdr:spPr>
        <a:xfrm>
          <a:off x="9359411" y="130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154231</xdr:rowOff>
    </xdr:from>
    <xdr:to>
      <xdr:col>46</xdr:col>
      <xdr:colOff>38100</xdr:colOff>
      <xdr:row>78</xdr:row>
      <xdr:rowOff>84381</xdr:rowOff>
    </xdr:to>
    <xdr:sp macro="" textlink="">
      <xdr:nvSpPr>
        <xdr:cNvPr id="419" name="楕円 418"/>
        <xdr:cNvSpPr/>
      </xdr:nvSpPr>
      <xdr:spPr>
        <a:xfrm>
          <a:off x="8699500" y="133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100908</xdr:rowOff>
    </xdr:from>
    <xdr:ext cx="534377" cy="259045"/>
    <xdr:sp macro="" textlink="">
      <xdr:nvSpPr>
        <xdr:cNvPr id="420" name="テキスト ボックス 419"/>
        <xdr:cNvSpPr txBox="1"/>
      </xdr:nvSpPr>
      <xdr:spPr>
        <a:xfrm>
          <a:off x="8483111" y="131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134702</xdr:rowOff>
    </xdr:from>
    <xdr:to>
      <xdr:col>41</xdr:col>
      <xdr:colOff>101600</xdr:colOff>
      <xdr:row>78</xdr:row>
      <xdr:rowOff>64852</xdr:rowOff>
    </xdr:to>
    <xdr:sp macro="" textlink="">
      <xdr:nvSpPr>
        <xdr:cNvPr id="421" name="楕円 420"/>
        <xdr:cNvSpPr/>
      </xdr:nvSpPr>
      <xdr:spPr>
        <a:xfrm>
          <a:off x="7810500" y="133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81379</xdr:rowOff>
    </xdr:from>
    <xdr:ext cx="534377" cy="259045"/>
    <xdr:sp macro="" textlink="">
      <xdr:nvSpPr>
        <xdr:cNvPr id="422" name="テキスト ボックス 421"/>
        <xdr:cNvSpPr txBox="1"/>
      </xdr:nvSpPr>
      <xdr:spPr>
        <a:xfrm>
          <a:off x="7594111" y="131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2" name="テキスト ボックス 44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1887</xdr:rowOff>
    </xdr:from>
    <xdr:to>
      <xdr:col>54</xdr:col>
      <xdr:colOff>189865</xdr:colOff>
      <xdr:row>98</xdr:row>
      <xdr:rowOff>60212</xdr:rowOff>
    </xdr:to>
    <xdr:cxnSp macro="">
      <xdr:nvCxnSpPr>
        <xdr:cNvPr id="446" name="直線コネクタ 445"/>
        <xdr:cNvCxnSpPr/>
      </xdr:nvCxnSpPr>
      <xdr:spPr>
        <a:xfrm flipV="1">
          <a:off x="10475595" y="15603837"/>
          <a:ext cx="1270" cy="1258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64039</xdr:rowOff>
    </xdr:from>
    <xdr:ext cx="469744" cy="259045"/>
    <xdr:sp macro="" textlink="">
      <xdr:nvSpPr>
        <xdr:cNvPr id="447" name="普通建設事業費 （ うち更新整備　）最小値テキスト"/>
        <xdr:cNvSpPr txBox="1"/>
      </xdr:nvSpPr>
      <xdr:spPr>
        <a:xfrm>
          <a:off x="10528300" y="168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60212</xdr:rowOff>
    </xdr:from>
    <xdr:to>
      <xdr:col>55</xdr:col>
      <xdr:colOff>88900</xdr:colOff>
      <xdr:row>98</xdr:row>
      <xdr:rowOff>60212</xdr:rowOff>
    </xdr:to>
    <xdr:cxnSp macro="">
      <xdr:nvCxnSpPr>
        <xdr:cNvPr id="448" name="直線コネクタ 447"/>
        <xdr:cNvCxnSpPr/>
      </xdr:nvCxnSpPr>
      <xdr:spPr>
        <a:xfrm>
          <a:off x="10388600" y="1686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120014</xdr:rowOff>
    </xdr:from>
    <xdr:ext cx="534377" cy="259045"/>
    <xdr:sp macro="" textlink="">
      <xdr:nvSpPr>
        <xdr:cNvPr id="449" name="普通建設事業費 （ うち更新整備　）最大値テキスト"/>
        <xdr:cNvSpPr txBox="1"/>
      </xdr:nvSpPr>
      <xdr:spPr>
        <a:xfrm>
          <a:off x="10528300" y="153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1887</xdr:rowOff>
    </xdr:from>
    <xdr:to>
      <xdr:col>55</xdr:col>
      <xdr:colOff>88900</xdr:colOff>
      <xdr:row>91</xdr:row>
      <xdr:rowOff>1887</xdr:rowOff>
    </xdr:to>
    <xdr:cxnSp macro="">
      <xdr:nvCxnSpPr>
        <xdr:cNvPr id="450" name="直線コネクタ 449"/>
        <xdr:cNvCxnSpPr/>
      </xdr:nvCxnSpPr>
      <xdr:spPr>
        <a:xfrm>
          <a:off x="10388600" y="156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37156</xdr:rowOff>
    </xdr:from>
    <xdr:to>
      <xdr:col>55</xdr:col>
      <xdr:colOff>0</xdr:colOff>
      <xdr:row>96</xdr:row>
      <xdr:rowOff>37516</xdr:rowOff>
    </xdr:to>
    <xdr:cxnSp macro="">
      <xdr:nvCxnSpPr>
        <xdr:cNvPr id="451" name="直線コネクタ 450"/>
        <xdr:cNvCxnSpPr/>
      </xdr:nvCxnSpPr>
      <xdr:spPr>
        <a:xfrm flipV="1">
          <a:off x="9639300" y="16496356"/>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86039</xdr:rowOff>
    </xdr:from>
    <xdr:ext cx="534377" cy="259045"/>
    <xdr:sp macro="" textlink="">
      <xdr:nvSpPr>
        <xdr:cNvPr id="452" name="普通建設事業費 （ うち更新整備　）平均値テキスト"/>
        <xdr:cNvSpPr txBox="1"/>
      </xdr:nvSpPr>
      <xdr:spPr>
        <a:xfrm>
          <a:off x="10528300" y="165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107612</xdr:rowOff>
    </xdr:from>
    <xdr:to>
      <xdr:col>55</xdr:col>
      <xdr:colOff>50800</xdr:colOff>
      <xdr:row>97</xdr:row>
      <xdr:rowOff>37762</xdr:rowOff>
    </xdr:to>
    <xdr:sp macro="" textlink="">
      <xdr:nvSpPr>
        <xdr:cNvPr id="453" name="フローチャート: 判断 452"/>
        <xdr:cNvSpPr/>
      </xdr:nvSpPr>
      <xdr:spPr>
        <a:xfrm>
          <a:off x="104267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37516</xdr:rowOff>
    </xdr:from>
    <xdr:to>
      <xdr:col>50</xdr:col>
      <xdr:colOff>114300</xdr:colOff>
      <xdr:row>96</xdr:row>
      <xdr:rowOff>90323</xdr:rowOff>
    </xdr:to>
    <xdr:cxnSp macro="">
      <xdr:nvCxnSpPr>
        <xdr:cNvPr id="454" name="直線コネクタ 453"/>
        <xdr:cNvCxnSpPr/>
      </xdr:nvCxnSpPr>
      <xdr:spPr>
        <a:xfrm flipV="1">
          <a:off x="8750300" y="16496716"/>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125149</xdr:rowOff>
    </xdr:from>
    <xdr:to>
      <xdr:col>50</xdr:col>
      <xdr:colOff>165100</xdr:colOff>
      <xdr:row>97</xdr:row>
      <xdr:rowOff>55299</xdr:rowOff>
    </xdr:to>
    <xdr:sp macro="" textlink="">
      <xdr:nvSpPr>
        <xdr:cNvPr id="455" name="フローチャート: 判断 454"/>
        <xdr:cNvSpPr/>
      </xdr:nvSpPr>
      <xdr:spPr>
        <a:xfrm>
          <a:off x="9588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46426</xdr:rowOff>
    </xdr:from>
    <xdr:ext cx="534377" cy="259045"/>
    <xdr:sp macro="" textlink="">
      <xdr:nvSpPr>
        <xdr:cNvPr id="456" name="テキスト ボックス 455"/>
        <xdr:cNvSpPr txBox="1"/>
      </xdr:nvSpPr>
      <xdr:spPr>
        <a:xfrm>
          <a:off x="9359411" y="166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90323</xdr:rowOff>
    </xdr:from>
    <xdr:to>
      <xdr:col>45</xdr:col>
      <xdr:colOff>177800</xdr:colOff>
      <xdr:row>96</xdr:row>
      <xdr:rowOff>109165</xdr:rowOff>
    </xdr:to>
    <xdr:cxnSp macro="">
      <xdr:nvCxnSpPr>
        <xdr:cNvPr id="457" name="直線コネクタ 456"/>
        <xdr:cNvCxnSpPr/>
      </xdr:nvCxnSpPr>
      <xdr:spPr>
        <a:xfrm flipV="1">
          <a:off x="7861300" y="16549523"/>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xdr:rowOff>
    </xdr:from>
    <xdr:to>
      <xdr:col>46</xdr:col>
      <xdr:colOff>38100</xdr:colOff>
      <xdr:row>97</xdr:row>
      <xdr:rowOff>106897</xdr:rowOff>
    </xdr:to>
    <xdr:sp macro="" textlink="">
      <xdr:nvSpPr>
        <xdr:cNvPr id="458" name="フローチャート: 判断 457"/>
        <xdr:cNvSpPr/>
      </xdr:nvSpPr>
      <xdr:spPr>
        <a:xfrm>
          <a:off x="86995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98024</xdr:rowOff>
    </xdr:from>
    <xdr:ext cx="534377" cy="259045"/>
    <xdr:sp macro="" textlink="">
      <xdr:nvSpPr>
        <xdr:cNvPr id="459" name="テキスト ボックス 458"/>
        <xdr:cNvSpPr txBox="1"/>
      </xdr:nvSpPr>
      <xdr:spPr>
        <a:xfrm>
          <a:off x="8483111" y="167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7355</xdr:rowOff>
    </xdr:from>
    <xdr:to>
      <xdr:col>41</xdr:col>
      <xdr:colOff>101600</xdr:colOff>
      <xdr:row>97</xdr:row>
      <xdr:rowOff>108955</xdr:rowOff>
    </xdr:to>
    <xdr:sp macro="" textlink="">
      <xdr:nvSpPr>
        <xdr:cNvPr id="460" name="フローチャート: 判断 459"/>
        <xdr:cNvSpPr/>
      </xdr:nvSpPr>
      <xdr:spPr>
        <a:xfrm>
          <a:off x="7810500" y="166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100082</xdr:rowOff>
    </xdr:from>
    <xdr:ext cx="534377" cy="259045"/>
    <xdr:sp macro="" textlink="">
      <xdr:nvSpPr>
        <xdr:cNvPr id="461" name="テキスト ボックス 460"/>
        <xdr:cNvSpPr txBox="1"/>
      </xdr:nvSpPr>
      <xdr:spPr>
        <a:xfrm>
          <a:off x="7594111" y="167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157806</xdr:rowOff>
    </xdr:from>
    <xdr:to>
      <xdr:col>55</xdr:col>
      <xdr:colOff>50800</xdr:colOff>
      <xdr:row>96</xdr:row>
      <xdr:rowOff>87956</xdr:rowOff>
    </xdr:to>
    <xdr:sp macro="" textlink="">
      <xdr:nvSpPr>
        <xdr:cNvPr id="467" name="楕円 466"/>
        <xdr:cNvSpPr/>
      </xdr:nvSpPr>
      <xdr:spPr>
        <a:xfrm>
          <a:off x="10426700" y="164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9233</xdr:rowOff>
    </xdr:from>
    <xdr:ext cx="534377" cy="259045"/>
    <xdr:sp macro="" textlink="">
      <xdr:nvSpPr>
        <xdr:cNvPr id="468" name="普通建設事業費 （ うち更新整備　）該当値テキスト"/>
        <xdr:cNvSpPr txBox="1"/>
      </xdr:nvSpPr>
      <xdr:spPr>
        <a:xfrm>
          <a:off x="10528300" y="162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158166</xdr:rowOff>
    </xdr:from>
    <xdr:to>
      <xdr:col>50</xdr:col>
      <xdr:colOff>165100</xdr:colOff>
      <xdr:row>96</xdr:row>
      <xdr:rowOff>88316</xdr:rowOff>
    </xdr:to>
    <xdr:sp macro="" textlink="">
      <xdr:nvSpPr>
        <xdr:cNvPr id="469" name="楕円 468"/>
        <xdr:cNvSpPr/>
      </xdr:nvSpPr>
      <xdr:spPr>
        <a:xfrm>
          <a:off x="9588500" y="16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104843</xdr:rowOff>
    </xdr:from>
    <xdr:ext cx="534377" cy="259045"/>
    <xdr:sp macro="" textlink="">
      <xdr:nvSpPr>
        <xdr:cNvPr id="470" name="テキスト ボックス 469"/>
        <xdr:cNvSpPr txBox="1"/>
      </xdr:nvSpPr>
      <xdr:spPr>
        <a:xfrm>
          <a:off x="9359411" y="1622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39523</xdr:rowOff>
    </xdr:from>
    <xdr:to>
      <xdr:col>46</xdr:col>
      <xdr:colOff>38100</xdr:colOff>
      <xdr:row>96</xdr:row>
      <xdr:rowOff>141123</xdr:rowOff>
    </xdr:to>
    <xdr:sp macro="" textlink="">
      <xdr:nvSpPr>
        <xdr:cNvPr id="471" name="楕円 470"/>
        <xdr:cNvSpPr/>
      </xdr:nvSpPr>
      <xdr:spPr>
        <a:xfrm>
          <a:off x="8699500" y="164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157650</xdr:rowOff>
    </xdr:from>
    <xdr:ext cx="534377" cy="259045"/>
    <xdr:sp macro="" textlink="">
      <xdr:nvSpPr>
        <xdr:cNvPr id="472" name="テキスト ボックス 471"/>
        <xdr:cNvSpPr txBox="1"/>
      </xdr:nvSpPr>
      <xdr:spPr>
        <a:xfrm>
          <a:off x="8483111" y="162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58365</xdr:rowOff>
    </xdr:from>
    <xdr:to>
      <xdr:col>41</xdr:col>
      <xdr:colOff>101600</xdr:colOff>
      <xdr:row>96</xdr:row>
      <xdr:rowOff>159965</xdr:rowOff>
    </xdr:to>
    <xdr:sp macro="" textlink="">
      <xdr:nvSpPr>
        <xdr:cNvPr id="473" name="楕円 472"/>
        <xdr:cNvSpPr/>
      </xdr:nvSpPr>
      <xdr:spPr>
        <a:xfrm>
          <a:off x="7810500" y="165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5042</xdr:rowOff>
    </xdr:from>
    <xdr:ext cx="534377" cy="259045"/>
    <xdr:sp macro="" textlink="">
      <xdr:nvSpPr>
        <xdr:cNvPr id="474" name="テキスト ボックス 473"/>
        <xdr:cNvSpPr txBox="1"/>
      </xdr:nvSpPr>
      <xdr:spPr>
        <a:xfrm>
          <a:off x="7594111" y="162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2" name="テキスト ボックス 49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1625</xdr:rowOff>
    </xdr:from>
    <xdr:to>
      <xdr:col>85</xdr:col>
      <xdr:colOff>126364</xdr:colOff>
      <xdr:row>39</xdr:row>
      <xdr:rowOff>43879</xdr:rowOff>
    </xdr:to>
    <xdr:cxnSp macro="">
      <xdr:nvCxnSpPr>
        <xdr:cNvPr id="496" name="直線コネクタ 495"/>
        <xdr:cNvCxnSpPr/>
      </xdr:nvCxnSpPr>
      <xdr:spPr>
        <a:xfrm flipV="1">
          <a:off x="16317595" y="5316575"/>
          <a:ext cx="1269" cy="1413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47706</xdr:rowOff>
    </xdr:from>
    <xdr:ext cx="313932" cy="259045"/>
    <xdr:sp macro="" textlink="">
      <xdr:nvSpPr>
        <xdr:cNvPr id="497" name="災害復旧事業費最小値テキスト"/>
        <xdr:cNvSpPr txBox="1"/>
      </xdr:nvSpPr>
      <xdr:spPr>
        <a:xfrm>
          <a:off x="16370300" y="6734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43879</xdr:rowOff>
    </xdr:from>
    <xdr:to>
      <xdr:col>86</xdr:col>
      <xdr:colOff>25400</xdr:colOff>
      <xdr:row>39</xdr:row>
      <xdr:rowOff>43879</xdr:rowOff>
    </xdr:to>
    <xdr:cxnSp macro="">
      <xdr:nvCxnSpPr>
        <xdr:cNvPr id="498" name="直線コネクタ 497"/>
        <xdr:cNvCxnSpPr/>
      </xdr:nvCxnSpPr>
      <xdr:spPr>
        <a:xfrm>
          <a:off x="16230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119752</xdr:rowOff>
    </xdr:from>
    <xdr:ext cx="534377" cy="259045"/>
    <xdr:sp macro="" textlink="">
      <xdr:nvSpPr>
        <xdr:cNvPr id="499" name="災害復旧事業費最大値テキスト"/>
        <xdr:cNvSpPr txBox="1"/>
      </xdr:nvSpPr>
      <xdr:spPr>
        <a:xfrm>
          <a:off x="16370300" y="50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1625</xdr:rowOff>
    </xdr:from>
    <xdr:to>
      <xdr:col>86</xdr:col>
      <xdr:colOff>25400</xdr:colOff>
      <xdr:row>31</xdr:row>
      <xdr:rowOff>1625</xdr:rowOff>
    </xdr:to>
    <xdr:cxnSp macro="">
      <xdr:nvCxnSpPr>
        <xdr:cNvPr id="500" name="直線コネクタ 499"/>
        <xdr:cNvCxnSpPr/>
      </xdr:nvCxnSpPr>
      <xdr:spPr>
        <a:xfrm>
          <a:off x="16230600" y="531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31439</xdr:rowOff>
    </xdr:from>
    <xdr:to>
      <xdr:col>85</xdr:col>
      <xdr:colOff>127000</xdr:colOff>
      <xdr:row>39</xdr:row>
      <xdr:rowOff>33954</xdr:rowOff>
    </xdr:to>
    <xdr:cxnSp macro="">
      <xdr:nvCxnSpPr>
        <xdr:cNvPr id="501" name="直線コネクタ 500"/>
        <xdr:cNvCxnSpPr/>
      </xdr:nvCxnSpPr>
      <xdr:spPr>
        <a:xfrm>
          <a:off x="15481300" y="6717989"/>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123607</xdr:rowOff>
    </xdr:from>
    <xdr:ext cx="469744" cy="259045"/>
    <xdr:sp macro="" textlink="">
      <xdr:nvSpPr>
        <xdr:cNvPr id="502" name="災害復旧事業費平均値テキスト"/>
        <xdr:cNvSpPr txBox="1"/>
      </xdr:nvSpPr>
      <xdr:spPr>
        <a:xfrm>
          <a:off x="16370300" y="646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100730</xdr:rowOff>
    </xdr:from>
    <xdr:to>
      <xdr:col>85</xdr:col>
      <xdr:colOff>177800</xdr:colOff>
      <xdr:row>39</xdr:row>
      <xdr:rowOff>30880</xdr:rowOff>
    </xdr:to>
    <xdr:sp macro="" textlink="">
      <xdr:nvSpPr>
        <xdr:cNvPr id="503" name="フローチャート: 判断 502"/>
        <xdr:cNvSpPr/>
      </xdr:nvSpPr>
      <xdr:spPr>
        <a:xfrm>
          <a:off x="16268700" y="66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2540</xdr:rowOff>
    </xdr:from>
    <xdr:to>
      <xdr:col>81</xdr:col>
      <xdr:colOff>50800</xdr:colOff>
      <xdr:row>39</xdr:row>
      <xdr:rowOff>31439</xdr:rowOff>
    </xdr:to>
    <xdr:cxnSp macro="">
      <xdr:nvCxnSpPr>
        <xdr:cNvPr id="504" name="直線コネクタ 503"/>
        <xdr:cNvCxnSpPr/>
      </xdr:nvCxnSpPr>
      <xdr:spPr>
        <a:xfrm>
          <a:off x="14592300" y="6689090"/>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90386</xdr:rowOff>
    </xdr:from>
    <xdr:to>
      <xdr:col>81</xdr:col>
      <xdr:colOff>101600</xdr:colOff>
      <xdr:row>39</xdr:row>
      <xdr:rowOff>20536</xdr:rowOff>
    </xdr:to>
    <xdr:sp macro="" textlink="">
      <xdr:nvSpPr>
        <xdr:cNvPr id="505" name="フローチャート: 判断 504"/>
        <xdr:cNvSpPr/>
      </xdr:nvSpPr>
      <xdr:spPr>
        <a:xfrm>
          <a:off x="15430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37063</xdr:rowOff>
    </xdr:from>
    <xdr:ext cx="469744" cy="259045"/>
    <xdr:sp macro="" textlink="">
      <xdr:nvSpPr>
        <xdr:cNvPr id="506" name="テキスト ボックス 505"/>
        <xdr:cNvSpPr txBox="1"/>
      </xdr:nvSpPr>
      <xdr:spPr>
        <a:xfrm>
          <a:off x="15233728"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2540</xdr:rowOff>
    </xdr:from>
    <xdr:to>
      <xdr:col>76</xdr:col>
      <xdr:colOff>114300</xdr:colOff>
      <xdr:row>39</xdr:row>
      <xdr:rowOff>10808</xdr:rowOff>
    </xdr:to>
    <xdr:cxnSp macro="">
      <xdr:nvCxnSpPr>
        <xdr:cNvPr id="507" name="直線コネクタ 506"/>
        <xdr:cNvCxnSpPr/>
      </xdr:nvCxnSpPr>
      <xdr:spPr>
        <a:xfrm flipV="1">
          <a:off x="13703300" y="6689090"/>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92843</xdr:rowOff>
    </xdr:from>
    <xdr:to>
      <xdr:col>76</xdr:col>
      <xdr:colOff>165100</xdr:colOff>
      <xdr:row>39</xdr:row>
      <xdr:rowOff>22993</xdr:rowOff>
    </xdr:to>
    <xdr:sp macro="" textlink="">
      <xdr:nvSpPr>
        <xdr:cNvPr id="508" name="フローチャート: 判断 507"/>
        <xdr:cNvSpPr/>
      </xdr:nvSpPr>
      <xdr:spPr>
        <a:xfrm>
          <a:off x="14541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39520</xdr:rowOff>
    </xdr:from>
    <xdr:ext cx="469744" cy="259045"/>
    <xdr:sp macro="" textlink="">
      <xdr:nvSpPr>
        <xdr:cNvPr id="509" name="テキスト ボックス 508"/>
        <xdr:cNvSpPr txBox="1"/>
      </xdr:nvSpPr>
      <xdr:spPr>
        <a:xfrm>
          <a:off x="14357428"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10808</xdr:rowOff>
    </xdr:from>
    <xdr:to>
      <xdr:col>71</xdr:col>
      <xdr:colOff>177800</xdr:colOff>
      <xdr:row>39</xdr:row>
      <xdr:rowOff>24543</xdr:rowOff>
    </xdr:to>
    <xdr:cxnSp macro="">
      <xdr:nvCxnSpPr>
        <xdr:cNvPr id="510" name="直線コネクタ 509"/>
        <xdr:cNvCxnSpPr/>
      </xdr:nvCxnSpPr>
      <xdr:spPr>
        <a:xfrm flipV="1">
          <a:off x="12814300" y="6697358"/>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117018</xdr:rowOff>
    </xdr:from>
    <xdr:to>
      <xdr:col>72</xdr:col>
      <xdr:colOff>38100</xdr:colOff>
      <xdr:row>39</xdr:row>
      <xdr:rowOff>47168</xdr:rowOff>
    </xdr:to>
    <xdr:sp macro="" textlink="">
      <xdr:nvSpPr>
        <xdr:cNvPr id="511" name="フローチャート: 判断 510"/>
        <xdr:cNvSpPr/>
      </xdr:nvSpPr>
      <xdr:spPr>
        <a:xfrm>
          <a:off x="13652500" y="66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63695</xdr:rowOff>
    </xdr:from>
    <xdr:ext cx="469744" cy="259045"/>
    <xdr:sp macro="" textlink="">
      <xdr:nvSpPr>
        <xdr:cNvPr id="512" name="テキスト ボックス 511"/>
        <xdr:cNvSpPr txBox="1"/>
      </xdr:nvSpPr>
      <xdr:spPr>
        <a:xfrm>
          <a:off x="13468428" y="64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114065</xdr:rowOff>
    </xdr:from>
    <xdr:to>
      <xdr:col>67</xdr:col>
      <xdr:colOff>101600</xdr:colOff>
      <xdr:row>39</xdr:row>
      <xdr:rowOff>44215</xdr:rowOff>
    </xdr:to>
    <xdr:sp macro="" textlink="">
      <xdr:nvSpPr>
        <xdr:cNvPr id="513" name="フローチャート: 判断 512"/>
        <xdr:cNvSpPr/>
      </xdr:nvSpPr>
      <xdr:spPr>
        <a:xfrm>
          <a:off x="12763500" y="66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60742</xdr:rowOff>
    </xdr:from>
    <xdr:ext cx="469744" cy="259045"/>
    <xdr:sp macro="" textlink="">
      <xdr:nvSpPr>
        <xdr:cNvPr id="514" name="テキスト ボックス 513"/>
        <xdr:cNvSpPr txBox="1"/>
      </xdr:nvSpPr>
      <xdr:spPr>
        <a:xfrm>
          <a:off x="12579428" y="640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154604</xdr:rowOff>
    </xdr:from>
    <xdr:to>
      <xdr:col>85</xdr:col>
      <xdr:colOff>177800</xdr:colOff>
      <xdr:row>39</xdr:row>
      <xdr:rowOff>84754</xdr:rowOff>
    </xdr:to>
    <xdr:sp macro="" textlink="">
      <xdr:nvSpPr>
        <xdr:cNvPr id="520" name="楕円 519"/>
        <xdr:cNvSpPr/>
      </xdr:nvSpPr>
      <xdr:spPr>
        <a:xfrm>
          <a:off x="16268700" y="66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79158</xdr:rowOff>
    </xdr:from>
    <xdr:ext cx="378565" cy="259045"/>
    <xdr:sp macro="" textlink="">
      <xdr:nvSpPr>
        <xdr:cNvPr id="521" name="災害復旧事業費該当値テキスト"/>
        <xdr:cNvSpPr txBox="1"/>
      </xdr:nvSpPr>
      <xdr:spPr>
        <a:xfrm>
          <a:off x="16370300" y="659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152089</xdr:rowOff>
    </xdr:from>
    <xdr:to>
      <xdr:col>81</xdr:col>
      <xdr:colOff>101600</xdr:colOff>
      <xdr:row>39</xdr:row>
      <xdr:rowOff>82239</xdr:rowOff>
    </xdr:to>
    <xdr:sp macro="" textlink="">
      <xdr:nvSpPr>
        <xdr:cNvPr id="522" name="楕円 521"/>
        <xdr:cNvSpPr/>
      </xdr:nvSpPr>
      <xdr:spPr>
        <a:xfrm>
          <a:off x="15430500" y="66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73366</xdr:rowOff>
    </xdr:from>
    <xdr:ext cx="378565" cy="259045"/>
    <xdr:sp macro="" textlink="">
      <xdr:nvSpPr>
        <xdr:cNvPr id="523" name="テキスト ボックス 522"/>
        <xdr:cNvSpPr txBox="1"/>
      </xdr:nvSpPr>
      <xdr:spPr>
        <a:xfrm>
          <a:off x="15279317" y="6759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123190</xdr:rowOff>
    </xdr:from>
    <xdr:to>
      <xdr:col>76</xdr:col>
      <xdr:colOff>165100</xdr:colOff>
      <xdr:row>39</xdr:row>
      <xdr:rowOff>53340</xdr:rowOff>
    </xdr:to>
    <xdr:sp macro="" textlink="">
      <xdr:nvSpPr>
        <xdr:cNvPr id="524" name="楕円 523"/>
        <xdr:cNvSpPr/>
      </xdr:nvSpPr>
      <xdr:spPr>
        <a:xfrm>
          <a:off x="14541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44467</xdr:rowOff>
    </xdr:from>
    <xdr:ext cx="469744" cy="259045"/>
    <xdr:sp macro="" textlink="">
      <xdr:nvSpPr>
        <xdr:cNvPr id="525" name="テキスト ボックス 524"/>
        <xdr:cNvSpPr txBox="1"/>
      </xdr:nvSpPr>
      <xdr:spPr>
        <a:xfrm>
          <a:off x="14357428"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131458</xdr:rowOff>
    </xdr:from>
    <xdr:to>
      <xdr:col>72</xdr:col>
      <xdr:colOff>38100</xdr:colOff>
      <xdr:row>39</xdr:row>
      <xdr:rowOff>61608</xdr:rowOff>
    </xdr:to>
    <xdr:sp macro="" textlink="">
      <xdr:nvSpPr>
        <xdr:cNvPr id="526" name="楕円 525"/>
        <xdr:cNvSpPr/>
      </xdr:nvSpPr>
      <xdr:spPr>
        <a:xfrm>
          <a:off x="13652500" y="66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52735</xdr:rowOff>
    </xdr:from>
    <xdr:ext cx="469744" cy="259045"/>
    <xdr:sp macro="" textlink="">
      <xdr:nvSpPr>
        <xdr:cNvPr id="527" name="テキスト ボックス 526"/>
        <xdr:cNvSpPr txBox="1"/>
      </xdr:nvSpPr>
      <xdr:spPr>
        <a:xfrm>
          <a:off x="13468428" y="673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145193</xdr:rowOff>
    </xdr:from>
    <xdr:to>
      <xdr:col>67</xdr:col>
      <xdr:colOff>101600</xdr:colOff>
      <xdr:row>39</xdr:row>
      <xdr:rowOff>75343</xdr:rowOff>
    </xdr:to>
    <xdr:sp macro="" textlink="">
      <xdr:nvSpPr>
        <xdr:cNvPr id="528" name="楕円 527"/>
        <xdr:cNvSpPr/>
      </xdr:nvSpPr>
      <xdr:spPr>
        <a:xfrm>
          <a:off x="12763500" y="66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66470</xdr:rowOff>
    </xdr:from>
    <xdr:ext cx="469744" cy="259045"/>
    <xdr:sp macro="" textlink="">
      <xdr:nvSpPr>
        <xdr:cNvPr id="529" name="テキスト ボックス 528"/>
        <xdr:cNvSpPr txBox="1"/>
      </xdr:nvSpPr>
      <xdr:spPr>
        <a:xfrm>
          <a:off x="12579428" y="675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6" name="直線コネクタ 58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7" name="テキスト ボックス 58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8" name="直線コネクタ 58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89" name="テキスト ボックス 58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0" name="直線コネクタ 58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1" name="テキスト ボックス 59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2" name="直線コネクタ 59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3" name="テキスト ボックス 59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4" name="直線コネクタ 59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5" name="テキスト ボックス 59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6" name="直線コネクタ 59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597" name="テキスト ボックス 59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9" name="テキスト ボックス 59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91008</xdr:rowOff>
    </xdr:from>
    <xdr:to>
      <xdr:col>85</xdr:col>
      <xdr:colOff>126364</xdr:colOff>
      <xdr:row>79</xdr:row>
      <xdr:rowOff>4728</xdr:rowOff>
    </xdr:to>
    <xdr:cxnSp macro="">
      <xdr:nvCxnSpPr>
        <xdr:cNvPr id="601" name="直線コネクタ 600"/>
        <xdr:cNvCxnSpPr/>
      </xdr:nvCxnSpPr>
      <xdr:spPr>
        <a:xfrm flipV="1">
          <a:off x="16317595" y="11921058"/>
          <a:ext cx="1269" cy="16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8555</xdr:rowOff>
    </xdr:from>
    <xdr:ext cx="534377" cy="259045"/>
    <xdr:sp macro="" textlink="">
      <xdr:nvSpPr>
        <xdr:cNvPr id="602" name="公債費最小値テキスト"/>
        <xdr:cNvSpPr txBox="1"/>
      </xdr:nvSpPr>
      <xdr:spPr>
        <a:xfrm>
          <a:off x="16370300" y="135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4728</xdr:rowOff>
    </xdr:from>
    <xdr:to>
      <xdr:col>86</xdr:col>
      <xdr:colOff>25400</xdr:colOff>
      <xdr:row>79</xdr:row>
      <xdr:rowOff>4728</xdr:rowOff>
    </xdr:to>
    <xdr:cxnSp macro="">
      <xdr:nvCxnSpPr>
        <xdr:cNvPr id="603" name="直線コネクタ 602"/>
        <xdr:cNvCxnSpPr/>
      </xdr:nvCxnSpPr>
      <xdr:spPr>
        <a:xfrm>
          <a:off x="16230600" y="13549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37685</xdr:rowOff>
    </xdr:from>
    <xdr:ext cx="534377" cy="259045"/>
    <xdr:sp macro="" textlink="">
      <xdr:nvSpPr>
        <xdr:cNvPr id="604" name="公債費最大値テキスト"/>
        <xdr:cNvSpPr txBox="1"/>
      </xdr:nvSpPr>
      <xdr:spPr>
        <a:xfrm>
          <a:off x="16370300" y="116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91008</xdr:rowOff>
    </xdr:from>
    <xdr:to>
      <xdr:col>86</xdr:col>
      <xdr:colOff>25400</xdr:colOff>
      <xdr:row>69</xdr:row>
      <xdr:rowOff>91008</xdr:rowOff>
    </xdr:to>
    <xdr:cxnSp macro="">
      <xdr:nvCxnSpPr>
        <xdr:cNvPr id="605" name="直線コネクタ 604"/>
        <xdr:cNvCxnSpPr/>
      </xdr:nvCxnSpPr>
      <xdr:spPr>
        <a:xfrm>
          <a:off x="16230600" y="119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123763</xdr:rowOff>
    </xdr:from>
    <xdr:to>
      <xdr:col>85</xdr:col>
      <xdr:colOff>127000</xdr:colOff>
      <xdr:row>75</xdr:row>
      <xdr:rowOff>13937</xdr:rowOff>
    </xdr:to>
    <xdr:cxnSp macro="">
      <xdr:nvCxnSpPr>
        <xdr:cNvPr id="606" name="直線コネクタ 605"/>
        <xdr:cNvCxnSpPr/>
      </xdr:nvCxnSpPr>
      <xdr:spPr>
        <a:xfrm flipV="1">
          <a:off x="15481300" y="12639613"/>
          <a:ext cx="838200" cy="2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144626</xdr:rowOff>
    </xdr:from>
    <xdr:ext cx="534377" cy="259045"/>
    <xdr:sp macro="" textlink="">
      <xdr:nvSpPr>
        <xdr:cNvPr id="607" name="公債費平均値テキスト"/>
        <xdr:cNvSpPr txBox="1"/>
      </xdr:nvSpPr>
      <xdr:spPr>
        <a:xfrm>
          <a:off x="16370300" y="13003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166199</xdr:rowOff>
    </xdr:from>
    <xdr:to>
      <xdr:col>85</xdr:col>
      <xdr:colOff>177800</xdr:colOff>
      <xdr:row>76</xdr:row>
      <xdr:rowOff>96349</xdr:rowOff>
    </xdr:to>
    <xdr:sp macro="" textlink="">
      <xdr:nvSpPr>
        <xdr:cNvPr id="608" name="フローチャート: 判断 607"/>
        <xdr:cNvSpPr/>
      </xdr:nvSpPr>
      <xdr:spPr>
        <a:xfrm>
          <a:off x="162687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49664</xdr:rowOff>
    </xdr:from>
    <xdr:to>
      <xdr:col>81</xdr:col>
      <xdr:colOff>50800</xdr:colOff>
      <xdr:row>75</xdr:row>
      <xdr:rowOff>13937</xdr:rowOff>
    </xdr:to>
    <xdr:cxnSp macro="">
      <xdr:nvCxnSpPr>
        <xdr:cNvPr id="609" name="直線コネクタ 608"/>
        <xdr:cNvCxnSpPr/>
      </xdr:nvCxnSpPr>
      <xdr:spPr>
        <a:xfrm>
          <a:off x="14592300" y="12736964"/>
          <a:ext cx="889000" cy="1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64407</xdr:rowOff>
    </xdr:from>
    <xdr:to>
      <xdr:col>81</xdr:col>
      <xdr:colOff>101600</xdr:colOff>
      <xdr:row>76</xdr:row>
      <xdr:rowOff>166007</xdr:rowOff>
    </xdr:to>
    <xdr:sp macro="" textlink="">
      <xdr:nvSpPr>
        <xdr:cNvPr id="610" name="フローチャート: 判断 609"/>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157134</xdr:rowOff>
    </xdr:from>
    <xdr:ext cx="534377" cy="259045"/>
    <xdr:sp macro="" textlink="">
      <xdr:nvSpPr>
        <xdr:cNvPr id="611" name="テキスト ボックス 610"/>
        <xdr:cNvSpPr txBox="1"/>
      </xdr:nvSpPr>
      <xdr:spPr>
        <a:xfrm>
          <a:off x="152014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112399</xdr:rowOff>
    </xdr:from>
    <xdr:to>
      <xdr:col>76</xdr:col>
      <xdr:colOff>114300</xdr:colOff>
      <xdr:row>74</xdr:row>
      <xdr:rowOff>49664</xdr:rowOff>
    </xdr:to>
    <xdr:cxnSp macro="">
      <xdr:nvCxnSpPr>
        <xdr:cNvPr id="612" name="直線コネクタ 611"/>
        <xdr:cNvCxnSpPr/>
      </xdr:nvCxnSpPr>
      <xdr:spPr>
        <a:xfrm>
          <a:off x="13703300" y="12628249"/>
          <a:ext cx="889000" cy="10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44323</xdr:rowOff>
    </xdr:from>
    <xdr:to>
      <xdr:col>76</xdr:col>
      <xdr:colOff>165100</xdr:colOff>
      <xdr:row>76</xdr:row>
      <xdr:rowOff>145923</xdr:rowOff>
    </xdr:to>
    <xdr:sp macro="" textlink="">
      <xdr:nvSpPr>
        <xdr:cNvPr id="613" name="フローチャート: 判断 612"/>
        <xdr:cNvSpPr/>
      </xdr:nvSpPr>
      <xdr:spPr>
        <a:xfrm>
          <a:off x="14541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137050</xdr:rowOff>
    </xdr:from>
    <xdr:ext cx="534377" cy="259045"/>
    <xdr:sp macro="" textlink="">
      <xdr:nvSpPr>
        <xdr:cNvPr id="614" name="テキスト ボックス 613"/>
        <xdr:cNvSpPr txBox="1"/>
      </xdr:nvSpPr>
      <xdr:spPr>
        <a:xfrm>
          <a:off x="14325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108741</xdr:rowOff>
    </xdr:from>
    <xdr:to>
      <xdr:col>71</xdr:col>
      <xdr:colOff>177800</xdr:colOff>
      <xdr:row>73</xdr:row>
      <xdr:rowOff>112399</xdr:rowOff>
    </xdr:to>
    <xdr:cxnSp macro="">
      <xdr:nvCxnSpPr>
        <xdr:cNvPr id="615" name="直線コネクタ 614"/>
        <xdr:cNvCxnSpPr/>
      </xdr:nvCxnSpPr>
      <xdr:spPr>
        <a:xfrm>
          <a:off x="12814300" y="1262459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60325</xdr:rowOff>
    </xdr:from>
    <xdr:to>
      <xdr:col>72</xdr:col>
      <xdr:colOff>38100</xdr:colOff>
      <xdr:row>76</xdr:row>
      <xdr:rowOff>161925</xdr:rowOff>
    </xdr:to>
    <xdr:sp macro="" textlink="">
      <xdr:nvSpPr>
        <xdr:cNvPr id="616" name="フローチャート: 判断 615"/>
        <xdr:cNvSpPr/>
      </xdr:nvSpPr>
      <xdr:spPr>
        <a:xfrm>
          <a:off x="1365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153052</xdr:rowOff>
    </xdr:from>
    <xdr:ext cx="534377" cy="259045"/>
    <xdr:sp macro="" textlink="">
      <xdr:nvSpPr>
        <xdr:cNvPr id="617" name="テキスト ボックス 616"/>
        <xdr:cNvSpPr txBox="1"/>
      </xdr:nvSpPr>
      <xdr:spPr>
        <a:xfrm>
          <a:off x="1343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84524</xdr:rowOff>
    </xdr:from>
    <xdr:to>
      <xdr:col>67</xdr:col>
      <xdr:colOff>101600</xdr:colOff>
      <xdr:row>77</xdr:row>
      <xdr:rowOff>14674</xdr:rowOff>
    </xdr:to>
    <xdr:sp macro="" textlink="">
      <xdr:nvSpPr>
        <xdr:cNvPr id="618" name="フローチャート: 判断 617"/>
        <xdr:cNvSpPr/>
      </xdr:nvSpPr>
      <xdr:spPr>
        <a:xfrm>
          <a:off x="12763500" y="1311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5801</xdr:rowOff>
    </xdr:from>
    <xdr:ext cx="534377" cy="259045"/>
    <xdr:sp macro="" textlink="">
      <xdr:nvSpPr>
        <xdr:cNvPr id="619" name="テキスト ボックス 618"/>
        <xdr:cNvSpPr txBox="1"/>
      </xdr:nvSpPr>
      <xdr:spPr>
        <a:xfrm>
          <a:off x="12547111" y="132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72963</xdr:rowOff>
    </xdr:from>
    <xdr:to>
      <xdr:col>85</xdr:col>
      <xdr:colOff>177800</xdr:colOff>
      <xdr:row>74</xdr:row>
      <xdr:rowOff>3113</xdr:rowOff>
    </xdr:to>
    <xdr:sp macro="" textlink="">
      <xdr:nvSpPr>
        <xdr:cNvPr id="625" name="楕円 624"/>
        <xdr:cNvSpPr/>
      </xdr:nvSpPr>
      <xdr:spPr>
        <a:xfrm>
          <a:off x="16268700" y="125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95840</xdr:rowOff>
    </xdr:from>
    <xdr:ext cx="534377" cy="259045"/>
    <xdr:sp macro="" textlink="">
      <xdr:nvSpPr>
        <xdr:cNvPr id="626" name="公債費該当値テキスト"/>
        <xdr:cNvSpPr txBox="1"/>
      </xdr:nvSpPr>
      <xdr:spPr>
        <a:xfrm>
          <a:off x="16370300" y="124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134587</xdr:rowOff>
    </xdr:from>
    <xdr:to>
      <xdr:col>81</xdr:col>
      <xdr:colOff>101600</xdr:colOff>
      <xdr:row>75</xdr:row>
      <xdr:rowOff>64737</xdr:rowOff>
    </xdr:to>
    <xdr:sp macro="" textlink="">
      <xdr:nvSpPr>
        <xdr:cNvPr id="627" name="楕円 626"/>
        <xdr:cNvSpPr/>
      </xdr:nvSpPr>
      <xdr:spPr>
        <a:xfrm>
          <a:off x="15430500" y="128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81264</xdr:rowOff>
    </xdr:from>
    <xdr:ext cx="534377" cy="259045"/>
    <xdr:sp macro="" textlink="">
      <xdr:nvSpPr>
        <xdr:cNvPr id="628" name="テキスト ボックス 627"/>
        <xdr:cNvSpPr txBox="1"/>
      </xdr:nvSpPr>
      <xdr:spPr>
        <a:xfrm>
          <a:off x="15201411" y="125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170314</xdr:rowOff>
    </xdr:from>
    <xdr:to>
      <xdr:col>76</xdr:col>
      <xdr:colOff>165100</xdr:colOff>
      <xdr:row>74</xdr:row>
      <xdr:rowOff>100464</xdr:rowOff>
    </xdr:to>
    <xdr:sp macro="" textlink="">
      <xdr:nvSpPr>
        <xdr:cNvPr id="629" name="楕円 628"/>
        <xdr:cNvSpPr/>
      </xdr:nvSpPr>
      <xdr:spPr>
        <a:xfrm>
          <a:off x="14541500" y="126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116991</xdr:rowOff>
    </xdr:from>
    <xdr:ext cx="534377" cy="259045"/>
    <xdr:sp macro="" textlink="">
      <xdr:nvSpPr>
        <xdr:cNvPr id="630" name="テキスト ボックス 629"/>
        <xdr:cNvSpPr txBox="1"/>
      </xdr:nvSpPr>
      <xdr:spPr>
        <a:xfrm>
          <a:off x="14325111" y="124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61599</xdr:rowOff>
    </xdr:from>
    <xdr:to>
      <xdr:col>72</xdr:col>
      <xdr:colOff>38100</xdr:colOff>
      <xdr:row>73</xdr:row>
      <xdr:rowOff>163199</xdr:rowOff>
    </xdr:to>
    <xdr:sp macro="" textlink="">
      <xdr:nvSpPr>
        <xdr:cNvPr id="631" name="楕円 630"/>
        <xdr:cNvSpPr/>
      </xdr:nvSpPr>
      <xdr:spPr>
        <a:xfrm>
          <a:off x="13652500" y="125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8276</xdr:rowOff>
    </xdr:from>
    <xdr:ext cx="534377" cy="259045"/>
    <xdr:sp macro="" textlink="">
      <xdr:nvSpPr>
        <xdr:cNvPr id="632" name="テキスト ボックス 631"/>
        <xdr:cNvSpPr txBox="1"/>
      </xdr:nvSpPr>
      <xdr:spPr>
        <a:xfrm>
          <a:off x="13436111" y="123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57941</xdr:rowOff>
    </xdr:from>
    <xdr:to>
      <xdr:col>67</xdr:col>
      <xdr:colOff>101600</xdr:colOff>
      <xdr:row>73</xdr:row>
      <xdr:rowOff>159541</xdr:rowOff>
    </xdr:to>
    <xdr:sp macro="" textlink="">
      <xdr:nvSpPr>
        <xdr:cNvPr id="633" name="楕円 632"/>
        <xdr:cNvSpPr/>
      </xdr:nvSpPr>
      <xdr:spPr>
        <a:xfrm>
          <a:off x="12763500" y="125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4618</xdr:rowOff>
    </xdr:from>
    <xdr:ext cx="534377" cy="259045"/>
    <xdr:sp macro="" textlink="">
      <xdr:nvSpPr>
        <xdr:cNvPr id="634" name="テキスト ボックス 633"/>
        <xdr:cNvSpPr txBox="1"/>
      </xdr:nvSpPr>
      <xdr:spPr>
        <a:xfrm>
          <a:off x="12547111" y="1234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6" name="テキスト ボックス 64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8" name="テキスト ボックス 64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0" name="テキスト ボックス 64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2" name="テキスト ボックス 65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13106</xdr:rowOff>
    </xdr:from>
    <xdr:to>
      <xdr:col>85</xdr:col>
      <xdr:colOff>126364</xdr:colOff>
      <xdr:row>99</xdr:row>
      <xdr:rowOff>5677</xdr:rowOff>
    </xdr:to>
    <xdr:cxnSp macro="">
      <xdr:nvCxnSpPr>
        <xdr:cNvPr id="656" name="直線コネクタ 655"/>
        <xdr:cNvCxnSpPr/>
      </xdr:nvCxnSpPr>
      <xdr:spPr>
        <a:xfrm flipV="1">
          <a:off x="16317595" y="15615056"/>
          <a:ext cx="1269" cy="136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9504</xdr:rowOff>
    </xdr:from>
    <xdr:ext cx="469744" cy="259045"/>
    <xdr:sp macro="" textlink="">
      <xdr:nvSpPr>
        <xdr:cNvPr id="657" name="積立金最小値テキスト"/>
        <xdr:cNvSpPr txBox="1"/>
      </xdr:nvSpPr>
      <xdr:spPr>
        <a:xfrm>
          <a:off x="16370300" y="169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5677</xdr:rowOff>
    </xdr:from>
    <xdr:to>
      <xdr:col>86</xdr:col>
      <xdr:colOff>25400</xdr:colOff>
      <xdr:row>99</xdr:row>
      <xdr:rowOff>5677</xdr:rowOff>
    </xdr:to>
    <xdr:cxnSp macro="">
      <xdr:nvCxnSpPr>
        <xdr:cNvPr id="658" name="直線コネクタ 657"/>
        <xdr:cNvCxnSpPr/>
      </xdr:nvCxnSpPr>
      <xdr:spPr>
        <a:xfrm>
          <a:off x="16230600" y="169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131233</xdr:rowOff>
    </xdr:from>
    <xdr:ext cx="599010" cy="259045"/>
    <xdr:sp macro="" textlink="">
      <xdr:nvSpPr>
        <xdr:cNvPr id="659" name="積立金最大値テキスト"/>
        <xdr:cNvSpPr txBox="1"/>
      </xdr:nvSpPr>
      <xdr:spPr>
        <a:xfrm>
          <a:off x="16370300" y="1539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13106</xdr:rowOff>
    </xdr:from>
    <xdr:to>
      <xdr:col>86</xdr:col>
      <xdr:colOff>25400</xdr:colOff>
      <xdr:row>91</xdr:row>
      <xdr:rowOff>13106</xdr:rowOff>
    </xdr:to>
    <xdr:cxnSp macro="">
      <xdr:nvCxnSpPr>
        <xdr:cNvPr id="660" name="直線コネクタ 659"/>
        <xdr:cNvCxnSpPr/>
      </xdr:nvCxnSpPr>
      <xdr:spPr>
        <a:xfrm>
          <a:off x="16230600" y="1561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80239</xdr:rowOff>
    </xdr:from>
    <xdr:to>
      <xdr:col>85</xdr:col>
      <xdr:colOff>127000</xdr:colOff>
      <xdr:row>99</xdr:row>
      <xdr:rowOff>5207</xdr:rowOff>
    </xdr:to>
    <xdr:cxnSp macro="">
      <xdr:nvCxnSpPr>
        <xdr:cNvPr id="661" name="直線コネクタ 660"/>
        <xdr:cNvCxnSpPr/>
      </xdr:nvCxnSpPr>
      <xdr:spPr>
        <a:xfrm flipV="1">
          <a:off x="15481300" y="16882339"/>
          <a:ext cx="838200" cy="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41406</xdr:rowOff>
    </xdr:from>
    <xdr:ext cx="469744" cy="259045"/>
    <xdr:sp macro="" textlink="">
      <xdr:nvSpPr>
        <xdr:cNvPr id="662" name="積立金平均値テキスト"/>
        <xdr:cNvSpPr txBox="1"/>
      </xdr:nvSpPr>
      <xdr:spPr>
        <a:xfrm>
          <a:off x="16370300" y="1684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62979</xdr:rowOff>
    </xdr:from>
    <xdr:to>
      <xdr:col>85</xdr:col>
      <xdr:colOff>177800</xdr:colOff>
      <xdr:row>98</xdr:row>
      <xdr:rowOff>164579</xdr:rowOff>
    </xdr:to>
    <xdr:sp macro="" textlink="">
      <xdr:nvSpPr>
        <xdr:cNvPr id="663" name="フローチャート: 判断 662"/>
        <xdr:cNvSpPr/>
      </xdr:nvSpPr>
      <xdr:spPr>
        <a:xfrm>
          <a:off x="16268700" y="1686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141745</xdr:rowOff>
    </xdr:from>
    <xdr:to>
      <xdr:col>81</xdr:col>
      <xdr:colOff>50800</xdr:colOff>
      <xdr:row>99</xdr:row>
      <xdr:rowOff>5207</xdr:rowOff>
    </xdr:to>
    <xdr:cxnSp macro="">
      <xdr:nvCxnSpPr>
        <xdr:cNvPr id="664" name="直線コネクタ 663"/>
        <xdr:cNvCxnSpPr/>
      </xdr:nvCxnSpPr>
      <xdr:spPr>
        <a:xfrm>
          <a:off x="14592300" y="16943845"/>
          <a:ext cx="889000" cy="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29451</xdr:rowOff>
    </xdr:from>
    <xdr:to>
      <xdr:col>81</xdr:col>
      <xdr:colOff>101600</xdr:colOff>
      <xdr:row>98</xdr:row>
      <xdr:rowOff>131051</xdr:rowOff>
    </xdr:to>
    <xdr:sp macro="" textlink="">
      <xdr:nvSpPr>
        <xdr:cNvPr id="665" name="フローチャート: 判断 664"/>
        <xdr:cNvSpPr/>
      </xdr:nvSpPr>
      <xdr:spPr>
        <a:xfrm>
          <a:off x="15430500" y="1683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147578</xdr:rowOff>
    </xdr:from>
    <xdr:ext cx="534377" cy="259045"/>
    <xdr:sp macro="" textlink="">
      <xdr:nvSpPr>
        <xdr:cNvPr id="666" name="テキスト ボックス 665"/>
        <xdr:cNvSpPr txBox="1"/>
      </xdr:nvSpPr>
      <xdr:spPr>
        <a:xfrm>
          <a:off x="15201411"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130708</xdr:rowOff>
    </xdr:from>
    <xdr:to>
      <xdr:col>76</xdr:col>
      <xdr:colOff>114300</xdr:colOff>
      <xdr:row>98</xdr:row>
      <xdr:rowOff>141745</xdr:rowOff>
    </xdr:to>
    <xdr:cxnSp macro="">
      <xdr:nvCxnSpPr>
        <xdr:cNvPr id="667" name="直線コネクタ 666"/>
        <xdr:cNvCxnSpPr/>
      </xdr:nvCxnSpPr>
      <xdr:spPr>
        <a:xfrm>
          <a:off x="13703300" y="16932808"/>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22898</xdr:rowOff>
    </xdr:from>
    <xdr:to>
      <xdr:col>76</xdr:col>
      <xdr:colOff>165100</xdr:colOff>
      <xdr:row>98</xdr:row>
      <xdr:rowOff>124498</xdr:rowOff>
    </xdr:to>
    <xdr:sp macro="" textlink="">
      <xdr:nvSpPr>
        <xdr:cNvPr id="668" name="フローチャート: 判断 667"/>
        <xdr:cNvSpPr/>
      </xdr:nvSpPr>
      <xdr:spPr>
        <a:xfrm>
          <a:off x="14541500" y="168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141025</xdr:rowOff>
    </xdr:from>
    <xdr:ext cx="534377" cy="259045"/>
    <xdr:sp macro="" textlink="">
      <xdr:nvSpPr>
        <xdr:cNvPr id="669" name="テキスト ボックス 668"/>
        <xdr:cNvSpPr txBox="1"/>
      </xdr:nvSpPr>
      <xdr:spPr>
        <a:xfrm>
          <a:off x="14325111" y="166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58713</xdr:rowOff>
    </xdr:from>
    <xdr:to>
      <xdr:col>71</xdr:col>
      <xdr:colOff>177800</xdr:colOff>
      <xdr:row>98</xdr:row>
      <xdr:rowOff>130708</xdr:rowOff>
    </xdr:to>
    <xdr:cxnSp macro="">
      <xdr:nvCxnSpPr>
        <xdr:cNvPr id="670" name="直線コネクタ 669"/>
        <xdr:cNvCxnSpPr/>
      </xdr:nvCxnSpPr>
      <xdr:spPr>
        <a:xfrm>
          <a:off x="12814300" y="16860813"/>
          <a:ext cx="889000" cy="7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34747</xdr:rowOff>
    </xdr:from>
    <xdr:to>
      <xdr:col>72</xdr:col>
      <xdr:colOff>38100</xdr:colOff>
      <xdr:row>98</xdr:row>
      <xdr:rowOff>136347</xdr:rowOff>
    </xdr:to>
    <xdr:sp macro="" textlink="">
      <xdr:nvSpPr>
        <xdr:cNvPr id="671" name="フローチャート: 判断 670"/>
        <xdr:cNvSpPr/>
      </xdr:nvSpPr>
      <xdr:spPr>
        <a:xfrm>
          <a:off x="13652500" y="1683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152874</xdr:rowOff>
    </xdr:from>
    <xdr:ext cx="534377" cy="259045"/>
    <xdr:sp macro="" textlink="">
      <xdr:nvSpPr>
        <xdr:cNvPr id="672" name="テキスト ボックス 671"/>
        <xdr:cNvSpPr txBox="1"/>
      </xdr:nvSpPr>
      <xdr:spPr>
        <a:xfrm>
          <a:off x="13436111" y="166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24955</xdr:rowOff>
    </xdr:from>
    <xdr:to>
      <xdr:col>67</xdr:col>
      <xdr:colOff>101600</xdr:colOff>
      <xdr:row>98</xdr:row>
      <xdr:rowOff>126555</xdr:rowOff>
    </xdr:to>
    <xdr:sp macro="" textlink="">
      <xdr:nvSpPr>
        <xdr:cNvPr id="673" name="フローチャート: 判断 672"/>
        <xdr:cNvSpPr/>
      </xdr:nvSpPr>
      <xdr:spPr>
        <a:xfrm>
          <a:off x="12763500" y="1682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117682</xdr:rowOff>
    </xdr:from>
    <xdr:ext cx="534377" cy="259045"/>
    <xdr:sp macro="" textlink="">
      <xdr:nvSpPr>
        <xdr:cNvPr id="674" name="テキスト ボックス 673"/>
        <xdr:cNvSpPr txBox="1"/>
      </xdr:nvSpPr>
      <xdr:spPr>
        <a:xfrm>
          <a:off x="12547111" y="169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29439</xdr:rowOff>
    </xdr:from>
    <xdr:to>
      <xdr:col>85</xdr:col>
      <xdr:colOff>177800</xdr:colOff>
      <xdr:row>98</xdr:row>
      <xdr:rowOff>131039</xdr:rowOff>
    </xdr:to>
    <xdr:sp macro="" textlink="">
      <xdr:nvSpPr>
        <xdr:cNvPr id="680" name="楕円 679"/>
        <xdr:cNvSpPr/>
      </xdr:nvSpPr>
      <xdr:spPr>
        <a:xfrm>
          <a:off x="16268700" y="168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160266</xdr:rowOff>
    </xdr:from>
    <xdr:ext cx="534377" cy="259045"/>
    <xdr:sp macro="" textlink="">
      <xdr:nvSpPr>
        <xdr:cNvPr id="681" name="積立金該当値テキスト"/>
        <xdr:cNvSpPr txBox="1"/>
      </xdr:nvSpPr>
      <xdr:spPr>
        <a:xfrm>
          <a:off x="16370300" y="166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125857</xdr:rowOff>
    </xdr:from>
    <xdr:to>
      <xdr:col>81</xdr:col>
      <xdr:colOff>101600</xdr:colOff>
      <xdr:row>99</xdr:row>
      <xdr:rowOff>56007</xdr:rowOff>
    </xdr:to>
    <xdr:sp macro="" textlink="">
      <xdr:nvSpPr>
        <xdr:cNvPr id="682" name="楕円 681"/>
        <xdr:cNvSpPr/>
      </xdr:nvSpPr>
      <xdr:spPr>
        <a:xfrm>
          <a:off x="15430500" y="169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47134</xdr:rowOff>
    </xdr:from>
    <xdr:ext cx="469744" cy="259045"/>
    <xdr:sp macro="" textlink="">
      <xdr:nvSpPr>
        <xdr:cNvPr id="683" name="テキスト ボックス 682"/>
        <xdr:cNvSpPr txBox="1"/>
      </xdr:nvSpPr>
      <xdr:spPr>
        <a:xfrm>
          <a:off x="15233728" y="170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90945</xdr:rowOff>
    </xdr:from>
    <xdr:to>
      <xdr:col>76</xdr:col>
      <xdr:colOff>165100</xdr:colOff>
      <xdr:row>99</xdr:row>
      <xdr:rowOff>21095</xdr:rowOff>
    </xdr:to>
    <xdr:sp macro="" textlink="">
      <xdr:nvSpPr>
        <xdr:cNvPr id="684" name="楕円 683"/>
        <xdr:cNvSpPr/>
      </xdr:nvSpPr>
      <xdr:spPr>
        <a:xfrm>
          <a:off x="14541500" y="168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12222</xdr:rowOff>
    </xdr:from>
    <xdr:ext cx="469744" cy="259045"/>
    <xdr:sp macro="" textlink="">
      <xdr:nvSpPr>
        <xdr:cNvPr id="685" name="テキスト ボックス 684"/>
        <xdr:cNvSpPr txBox="1"/>
      </xdr:nvSpPr>
      <xdr:spPr>
        <a:xfrm>
          <a:off x="14357428" y="169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79908</xdr:rowOff>
    </xdr:from>
    <xdr:to>
      <xdr:col>72</xdr:col>
      <xdr:colOff>38100</xdr:colOff>
      <xdr:row>99</xdr:row>
      <xdr:rowOff>10058</xdr:rowOff>
    </xdr:to>
    <xdr:sp macro="" textlink="">
      <xdr:nvSpPr>
        <xdr:cNvPr id="686" name="楕円 685"/>
        <xdr:cNvSpPr/>
      </xdr:nvSpPr>
      <xdr:spPr>
        <a:xfrm>
          <a:off x="13652500" y="168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1185</xdr:rowOff>
    </xdr:from>
    <xdr:ext cx="469744" cy="259045"/>
    <xdr:sp macro="" textlink="">
      <xdr:nvSpPr>
        <xdr:cNvPr id="687" name="テキスト ボックス 686"/>
        <xdr:cNvSpPr txBox="1"/>
      </xdr:nvSpPr>
      <xdr:spPr>
        <a:xfrm>
          <a:off x="13468428" y="169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7913</xdr:rowOff>
    </xdr:from>
    <xdr:to>
      <xdr:col>67</xdr:col>
      <xdr:colOff>101600</xdr:colOff>
      <xdr:row>98</xdr:row>
      <xdr:rowOff>109513</xdr:rowOff>
    </xdr:to>
    <xdr:sp macro="" textlink="">
      <xdr:nvSpPr>
        <xdr:cNvPr id="688" name="楕円 687"/>
        <xdr:cNvSpPr/>
      </xdr:nvSpPr>
      <xdr:spPr>
        <a:xfrm>
          <a:off x="12763500" y="168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126040</xdr:rowOff>
    </xdr:from>
    <xdr:ext cx="534377" cy="259045"/>
    <xdr:sp macro="" textlink="">
      <xdr:nvSpPr>
        <xdr:cNvPr id="689" name="テキスト ボックス 688"/>
        <xdr:cNvSpPr txBox="1"/>
      </xdr:nvSpPr>
      <xdr:spPr>
        <a:xfrm>
          <a:off x="12547111" y="165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01" name="テキスト ボックス 70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03" name="テキスト ボックス 70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05" name="テキスト ボックス 70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09" name="テキスト ボックス 70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136434</xdr:rowOff>
    </xdr:from>
    <xdr:to>
      <xdr:col>116</xdr:col>
      <xdr:colOff>62864</xdr:colOff>
      <xdr:row>39</xdr:row>
      <xdr:rowOff>92347</xdr:rowOff>
    </xdr:to>
    <xdr:cxnSp macro="">
      <xdr:nvCxnSpPr>
        <xdr:cNvPr id="713" name="直線コネクタ 712"/>
        <xdr:cNvCxnSpPr/>
      </xdr:nvCxnSpPr>
      <xdr:spPr>
        <a:xfrm flipV="1">
          <a:off x="22159595" y="5622834"/>
          <a:ext cx="1269"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96174</xdr:rowOff>
    </xdr:from>
    <xdr:ext cx="249299" cy="259045"/>
    <xdr:sp macro="" textlink="">
      <xdr:nvSpPr>
        <xdr:cNvPr id="714" name="投資及び出資金最小値テキスト"/>
        <xdr:cNvSpPr txBox="1"/>
      </xdr:nvSpPr>
      <xdr:spPr>
        <a:xfrm>
          <a:off x="22212300" y="67827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92347</xdr:rowOff>
    </xdr:from>
    <xdr:to>
      <xdr:col>116</xdr:col>
      <xdr:colOff>152400</xdr:colOff>
      <xdr:row>39</xdr:row>
      <xdr:rowOff>92347</xdr:rowOff>
    </xdr:to>
    <xdr:cxnSp macro="">
      <xdr:nvCxnSpPr>
        <xdr:cNvPr id="715" name="直線コネクタ 714"/>
        <xdr:cNvCxnSpPr/>
      </xdr:nvCxnSpPr>
      <xdr:spPr>
        <a:xfrm>
          <a:off x="22072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83111</xdr:rowOff>
    </xdr:from>
    <xdr:ext cx="469744" cy="259045"/>
    <xdr:sp macro="" textlink="">
      <xdr:nvSpPr>
        <xdr:cNvPr id="716" name="投資及び出資金最大値テキスト"/>
        <xdr:cNvSpPr txBox="1"/>
      </xdr:nvSpPr>
      <xdr:spPr>
        <a:xfrm>
          <a:off x="22212300" y="539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136434</xdr:rowOff>
    </xdr:from>
    <xdr:to>
      <xdr:col>116</xdr:col>
      <xdr:colOff>152400</xdr:colOff>
      <xdr:row>32</xdr:row>
      <xdr:rowOff>136434</xdr:rowOff>
    </xdr:to>
    <xdr:cxnSp macro="">
      <xdr:nvCxnSpPr>
        <xdr:cNvPr id="717" name="直線コネクタ 716"/>
        <xdr:cNvCxnSpPr/>
      </xdr:nvCxnSpPr>
      <xdr:spPr>
        <a:xfrm>
          <a:off x="22072600" y="5622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74930</xdr:rowOff>
    </xdr:from>
    <xdr:to>
      <xdr:col>116</xdr:col>
      <xdr:colOff>63500</xdr:colOff>
      <xdr:row>39</xdr:row>
      <xdr:rowOff>89081</xdr:rowOff>
    </xdr:to>
    <xdr:cxnSp macro="">
      <xdr:nvCxnSpPr>
        <xdr:cNvPr id="718" name="直線コネクタ 717"/>
        <xdr:cNvCxnSpPr/>
      </xdr:nvCxnSpPr>
      <xdr:spPr>
        <a:xfrm>
          <a:off x="21323300" y="6761480"/>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95993</xdr:rowOff>
    </xdr:from>
    <xdr:ext cx="378565" cy="259045"/>
    <xdr:sp macro="" textlink="">
      <xdr:nvSpPr>
        <xdr:cNvPr id="719" name="投資及び出資金平均値テキスト"/>
        <xdr:cNvSpPr txBox="1"/>
      </xdr:nvSpPr>
      <xdr:spPr>
        <a:xfrm>
          <a:off x="22212300" y="62681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73116</xdr:rowOff>
    </xdr:from>
    <xdr:to>
      <xdr:col>116</xdr:col>
      <xdr:colOff>114300</xdr:colOff>
      <xdr:row>38</xdr:row>
      <xdr:rowOff>3266</xdr:rowOff>
    </xdr:to>
    <xdr:sp macro="" textlink="">
      <xdr:nvSpPr>
        <xdr:cNvPr id="720" name="フローチャート: 判断 719"/>
        <xdr:cNvSpPr/>
      </xdr:nvSpPr>
      <xdr:spPr>
        <a:xfrm>
          <a:off x="22110700" y="641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74930</xdr:rowOff>
    </xdr:from>
    <xdr:to>
      <xdr:col>111</xdr:col>
      <xdr:colOff>177800</xdr:colOff>
      <xdr:row>39</xdr:row>
      <xdr:rowOff>81462</xdr:rowOff>
    </xdr:to>
    <xdr:cxnSp macro="">
      <xdr:nvCxnSpPr>
        <xdr:cNvPr id="721" name="直線コネクタ 720"/>
        <xdr:cNvCxnSpPr/>
      </xdr:nvCxnSpPr>
      <xdr:spPr>
        <a:xfrm flipV="1">
          <a:off x="20434300" y="6761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149860</xdr:rowOff>
    </xdr:from>
    <xdr:to>
      <xdr:col>112</xdr:col>
      <xdr:colOff>38100</xdr:colOff>
      <xdr:row>37</xdr:row>
      <xdr:rowOff>80010</xdr:rowOff>
    </xdr:to>
    <xdr:sp macro="" textlink="">
      <xdr:nvSpPr>
        <xdr:cNvPr id="722" name="フローチャート: 判断 721"/>
        <xdr:cNvSpPr/>
      </xdr:nvSpPr>
      <xdr:spPr>
        <a:xfrm>
          <a:off x="2127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96537</xdr:rowOff>
    </xdr:from>
    <xdr:ext cx="378565" cy="259045"/>
    <xdr:sp macro="" textlink="">
      <xdr:nvSpPr>
        <xdr:cNvPr id="723" name="テキスト ボックス 722"/>
        <xdr:cNvSpPr txBox="1"/>
      </xdr:nvSpPr>
      <xdr:spPr>
        <a:xfrm>
          <a:off x="21121317" y="60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61867</xdr:rowOff>
    </xdr:from>
    <xdr:to>
      <xdr:col>107</xdr:col>
      <xdr:colOff>50800</xdr:colOff>
      <xdr:row>39</xdr:row>
      <xdr:rowOff>81462</xdr:rowOff>
    </xdr:to>
    <xdr:cxnSp macro="">
      <xdr:nvCxnSpPr>
        <xdr:cNvPr id="724" name="直線コネクタ 723"/>
        <xdr:cNvCxnSpPr/>
      </xdr:nvCxnSpPr>
      <xdr:spPr>
        <a:xfrm>
          <a:off x="19545300" y="5376817"/>
          <a:ext cx="889000" cy="139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153126</xdr:rowOff>
    </xdr:from>
    <xdr:to>
      <xdr:col>107</xdr:col>
      <xdr:colOff>101600</xdr:colOff>
      <xdr:row>37</xdr:row>
      <xdr:rowOff>83276</xdr:rowOff>
    </xdr:to>
    <xdr:sp macro="" textlink="">
      <xdr:nvSpPr>
        <xdr:cNvPr id="725" name="フローチャート: 判断 724"/>
        <xdr:cNvSpPr/>
      </xdr:nvSpPr>
      <xdr:spPr>
        <a:xfrm>
          <a:off x="203835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99803</xdr:rowOff>
    </xdr:from>
    <xdr:ext cx="378565" cy="259045"/>
    <xdr:sp macro="" textlink="">
      <xdr:nvSpPr>
        <xdr:cNvPr id="726" name="テキスト ボックス 725"/>
        <xdr:cNvSpPr txBox="1"/>
      </xdr:nvSpPr>
      <xdr:spPr>
        <a:xfrm>
          <a:off x="20245017" y="610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61867</xdr:rowOff>
    </xdr:from>
    <xdr:to>
      <xdr:col>102</xdr:col>
      <xdr:colOff>114300</xdr:colOff>
      <xdr:row>32</xdr:row>
      <xdr:rowOff>151674</xdr:rowOff>
    </xdr:to>
    <xdr:cxnSp macro="">
      <xdr:nvCxnSpPr>
        <xdr:cNvPr id="727" name="直線コネクタ 726"/>
        <xdr:cNvCxnSpPr/>
      </xdr:nvCxnSpPr>
      <xdr:spPr>
        <a:xfrm flipV="1">
          <a:off x="18656300" y="537681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55154</xdr:rowOff>
    </xdr:from>
    <xdr:to>
      <xdr:col>102</xdr:col>
      <xdr:colOff>165100</xdr:colOff>
      <xdr:row>36</xdr:row>
      <xdr:rowOff>156754</xdr:rowOff>
    </xdr:to>
    <xdr:sp macro="" textlink="">
      <xdr:nvSpPr>
        <xdr:cNvPr id="728" name="フローチャート: 判断 727"/>
        <xdr:cNvSpPr/>
      </xdr:nvSpPr>
      <xdr:spPr>
        <a:xfrm>
          <a:off x="19494500" y="62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147881</xdr:rowOff>
    </xdr:from>
    <xdr:ext cx="378565" cy="259045"/>
    <xdr:sp macro="" textlink="">
      <xdr:nvSpPr>
        <xdr:cNvPr id="729" name="テキスト ボックス 728"/>
        <xdr:cNvSpPr txBox="1"/>
      </xdr:nvSpPr>
      <xdr:spPr>
        <a:xfrm>
          <a:off x="19356017" y="632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131899</xdr:rowOff>
    </xdr:from>
    <xdr:to>
      <xdr:col>98</xdr:col>
      <xdr:colOff>38100</xdr:colOff>
      <xdr:row>36</xdr:row>
      <xdr:rowOff>62049</xdr:rowOff>
    </xdr:to>
    <xdr:sp macro="" textlink="">
      <xdr:nvSpPr>
        <xdr:cNvPr id="730" name="フローチャート: 判断 729"/>
        <xdr:cNvSpPr/>
      </xdr:nvSpPr>
      <xdr:spPr>
        <a:xfrm>
          <a:off x="18605500" y="613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53176</xdr:rowOff>
    </xdr:from>
    <xdr:ext cx="378565" cy="259045"/>
    <xdr:sp macro="" textlink="">
      <xdr:nvSpPr>
        <xdr:cNvPr id="731" name="テキスト ボックス 730"/>
        <xdr:cNvSpPr txBox="1"/>
      </xdr:nvSpPr>
      <xdr:spPr>
        <a:xfrm>
          <a:off x="18467017" y="622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38281</xdr:rowOff>
    </xdr:from>
    <xdr:to>
      <xdr:col>116</xdr:col>
      <xdr:colOff>114300</xdr:colOff>
      <xdr:row>39</xdr:row>
      <xdr:rowOff>139881</xdr:rowOff>
    </xdr:to>
    <xdr:sp macro="" textlink="">
      <xdr:nvSpPr>
        <xdr:cNvPr id="737" name="楕円 736"/>
        <xdr:cNvSpPr/>
      </xdr:nvSpPr>
      <xdr:spPr>
        <a:xfrm>
          <a:off x="22110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124658</xdr:rowOff>
    </xdr:from>
    <xdr:ext cx="249299" cy="259045"/>
    <xdr:sp macro="" textlink="">
      <xdr:nvSpPr>
        <xdr:cNvPr id="738" name="投資及び出資金該当値テキスト"/>
        <xdr:cNvSpPr txBox="1"/>
      </xdr:nvSpPr>
      <xdr:spPr>
        <a:xfrm>
          <a:off x="22212300" y="663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24130</xdr:rowOff>
    </xdr:from>
    <xdr:to>
      <xdr:col>112</xdr:col>
      <xdr:colOff>38100</xdr:colOff>
      <xdr:row>39</xdr:row>
      <xdr:rowOff>125730</xdr:rowOff>
    </xdr:to>
    <xdr:sp macro="" textlink="">
      <xdr:nvSpPr>
        <xdr:cNvPr id="739" name="楕円 738"/>
        <xdr:cNvSpPr/>
      </xdr:nvSpPr>
      <xdr:spPr>
        <a:xfrm>
          <a:off x="21272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116857</xdr:rowOff>
    </xdr:from>
    <xdr:ext cx="313932" cy="259045"/>
    <xdr:sp macro="" textlink="">
      <xdr:nvSpPr>
        <xdr:cNvPr id="740" name="テキスト ボックス 739"/>
        <xdr:cNvSpPr txBox="1"/>
      </xdr:nvSpPr>
      <xdr:spPr>
        <a:xfrm>
          <a:off x="21153633" y="680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30662</xdr:rowOff>
    </xdr:from>
    <xdr:to>
      <xdr:col>107</xdr:col>
      <xdr:colOff>101600</xdr:colOff>
      <xdr:row>39</xdr:row>
      <xdr:rowOff>132262</xdr:rowOff>
    </xdr:to>
    <xdr:sp macro="" textlink="">
      <xdr:nvSpPr>
        <xdr:cNvPr id="741" name="楕円 740"/>
        <xdr:cNvSpPr/>
      </xdr:nvSpPr>
      <xdr:spPr>
        <a:xfrm>
          <a:off x="20383500" y="67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123389</xdr:rowOff>
    </xdr:from>
    <xdr:ext cx="313932" cy="259045"/>
    <xdr:sp macro="" textlink="">
      <xdr:nvSpPr>
        <xdr:cNvPr id="742" name="テキスト ボックス 741"/>
        <xdr:cNvSpPr txBox="1"/>
      </xdr:nvSpPr>
      <xdr:spPr>
        <a:xfrm>
          <a:off x="20277333" y="6809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11067</xdr:rowOff>
    </xdr:from>
    <xdr:to>
      <xdr:col>102</xdr:col>
      <xdr:colOff>165100</xdr:colOff>
      <xdr:row>31</xdr:row>
      <xdr:rowOff>112667</xdr:rowOff>
    </xdr:to>
    <xdr:sp macro="" textlink="">
      <xdr:nvSpPr>
        <xdr:cNvPr id="743" name="楕円 742"/>
        <xdr:cNvSpPr/>
      </xdr:nvSpPr>
      <xdr:spPr>
        <a:xfrm>
          <a:off x="19494500" y="53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129194</xdr:rowOff>
    </xdr:from>
    <xdr:ext cx="469744" cy="259045"/>
    <xdr:sp macro="" textlink="">
      <xdr:nvSpPr>
        <xdr:cNvPr id="744" name="テキスト ボックス 743"/>
        <xdr:cNvSpPr txBox="1"/>
      </xdr:nvSpPr>
      <xdr:spPr>
        <a:xfrm>
          <a:off x="19310428" y="510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100874</xdr:rowOff>
    </xdr:from>
    <xdr:to>
      <xdr:col>98</xdr:col>
      <xdr:colOff>38100</xdr:colOff>
      <xdr:row>33</xdr:row>
      <xdr:rowOff>31024</xdr:rowOff>
    </xdr:to>
    <xdr:sp macro="" textlink="">
      <xdr:nvSpPr>
        <xdr:cNvPr id="745" name="楕円 744"/>
        <xdr:cNvSpPr/>
      </xdr:nvSpPr>
      <xdr:spPr>
        <a:xfrm>
          <a:off x="18605500" y="55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47551</xdr:rowOff>
    </xdr:from>
    <xdr:ext cx="469744" cy="259045"/>
    <xdr:sp macro="" textlink="">
      <xdr:nvSpPr>
        <xdr:cNvPr id="746" name="テキスト ボックス 745"/>
        <xdr:cNvSpPr txBox="1"/>
      </xdr:nvSpPr>
      <xdr:spPr>
        <a:xfrm>
          <a:off x="18421428" y="53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5" name="直線コネクタ 75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6" name="テキスト ボックス 75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7" name="直線コネクタ 75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8" name="テキスト ボックス 75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9" name="直線コネクタ 75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0" name="テキスト ボックス 75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1" name="直線コネクタ 76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2" name="テキスト ボックス 76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137734</xdr:rowOff>
    </xdr:from>
    <xdr:to>
      <xdr:col>116</xdr:col>
      <xdr:colOff>62864</xdr:colOff>
      <xdr:row>58</xdr:row>
      <xdr:rowOff>123310</xdr:rowOff>
    </xdr:to>
    <xdr:cxnSp macro="">
      <xdr:nvCxnSpPr>
        <xdr:cNvPr id="766" name="直線コネクタ 765"/>
        <xdr:cNvCxnSpPr/>
      </xdr:nvCxnSpPr>
      <xdr:spPr>
        <a:xfrm flipV="1">
          <a:off x="22159595" y="9053134"/>
          <a:ext cx="1269" cy="101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127137</xdr:rowOff>
    </xdr:from>
    <xdr:ext cx="378565" cy="259045"/>
    <xdr:sp macro="" textlink="">
      <xdr:nvSpPr>
        <xdr:cNvPr id="767" name="貸付金最小値テキスト"/>
        <xdr:cNvSpPr txBox="1"/>
      </xdr:nvSpPr>
      <xdr:spPr>
        <a:xfrm>
          <a:off x="22212300" y="10071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123310</xdr:rowOff>
    </xdr:from>
    <xdr:to>
      <xdr:col>116</xdr:col>
      <xdr:colOff>152400</xdr:colOff>
      <xdr:row>58</xdr:row>
      <xdr:rowOff>123310</xdr:rowOff>
    </xdr:to>
    <xdr:cxnSp macro="">
      <xdr:nvCxnSpPr>
        <xdr:cNvPr id="768" name="直線コネクタ 767"/>
        <xdr:cNvCxnSpPr/>
      </xdr:nvCxnSpPr>
      <xdr:spPr>
        <a:xfrm>
          <a:off x="22072600" y="1006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84411</xdr:rowOff>
    </xdr:from>
    <xdr:ext cx="534377" cy="259045"/>
    <xdr:sp macro="" textlink="">
      <xdr:nvSpPr>
        <xdr:cNvPr id="769" name="貸付金最大値テキスト"/>
        <xdr:cNvSpPr txBox="1"/>
      </xdr:nvSpPr>
      <xdr:spPr>
        <a:xfrm>
          <a:off x="22212300" y="88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137734</xdr:rowOff>
    </xdr:from>
    <xdr:to>
      <xdr:col>116</xdr:col>
      <xdr:colOff>152400</xdr:colOff>
      <xdr:row>52</xdr:row>
      <xdr:rowOff>137734</xdr:rowOff>
    </xdr:to>
    <xdr:cxnSp macro="">
      <xdr:nvCxnSpPr>
        <xdr:cNvPr id="770" name="直線コネクタ 769"/>
        <xdr:cNvCxnSpPr/>
      </xdr:nvCxnSpPr>
      <xdr:spPr>
        <a:xfrm>
          <a:off x="22072600" y="905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69131</xdr:rowOff>
    </xdr:from>
    <xdr:to>
      <xdr:col>116</xdr:col>
      <xdr:colOff>63500</xdr:colOff>
      <xdr:row>53</xdr:row>
      <xdr:rowOff>157988</xdr:rowOff>
    </xdr:to>
    <xdr:cxnSp macro="">
      <xdr:nvCxnSpPr>
        <xdr:cNvPr id="771" name="直線コネクタ 770"/>
        <xdr:cNvCxnSpPr/>
      </xdr:nvCxnSpPr>
      <xdr:spPr>
        <a:xfrm>
          <a:off x="21323300" y="9155981"/>
          <a:ext cx="8382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140364</xdr:rowOff>
    </xdr:from>
    <xdr:ext cx="534377" cy="259045"/>
    <xdr:sp macro="" textlink="">
      <xdr:nvSpPr>
        <xdr:cNvPr id="772" name="貸付金平均値テキスト"/>
        <xdr:cNvSpPr txBox="1"/>
      </xdr:nvSpPr>
      <xdr:spPr>
        <a:xfrm>
          <a:off x="22212300" y="9570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161937</xdr:rowOff>
    </xdr:from>
    <xdr:to>
      <xdr:col>116</xdr:col>
      <xdr:colOff>114300</xdr:colOff>
      <xdr:row>56</xdr:row>
      <xdr:rowOff>92087</xdr:rowOff>
    </xdr:to>
    <xdr:sp macro="" textlink="">
      <xdr:nvSpPr>
        <xdr:cNvPr id="773" name="フローチャート: 判断 772"/>
        <xdr:cNvSpPr/>
      </xdr:nvSpPr>
      <xdr:spPr>
        <a:xfrm>
          <a:off x="221107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159954</xdr:rowOff>
    </xdr:from>
    <xdr:to>
      <xdr:col>111</xdr:col>
      <xdr:colOff>177800</xdr:colOff>
      <xdr:row>53</xdr:row>
      <xdr:rowOff>69131</xdr:rowOff>
    </xdr:to>
    <xdr:cxnSp macro="">
      <xdr:nvCxnSpPr>
        <xdr:cNvPr id="774" name="直線コネクタ 773"/>
        <xdr:cNvCxnSpPr/>
      </xdr:nvCxnSpPr>
      <xdr:spPr>
        <a:xfrm>
          <a:off x="20434300" y="9075354"/>
          <a:ext cx="889000" cy="8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125247</xdr:rowOff>
    </xdr:from>
    <xdr:to>
      <xdr:col>112</xdr:col>
      <xdr:colOff>38100</xdr:colOff>
      <xdr:row>56</xdr:row>
      <xdr:rowOff>55397</xdr:rowOff>
    </xdr:to>
    <xdr:sp macro="" textlink="">
      <xdr:nvSpPr>
        <xdr:cNvPr id="775" name="フローチャート: 判断 774"/>
        <xdr:cNvSpPr/>
      </xdr:nvSpPr>
      <xdr:spPr>
        <a:xfrm>
          <a:off x="21272500" y="955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46524</xdr:rowOff>
    </xdr:from>
    <xdr:ext cx="534377" cy="259045"/>
    <xdr:sp macro="" textlink="">
      <xdr:nvSpPr>
        <xdr:cNvPr id="776" name="テキスト ボックス 775"/>
        <xdr:cNvSpPr txBox="1"/>
      </xdr:nvSpPr>
      <xdr:spPr>
        <a:xfrm>
          <a:off x="21043411" y="96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82870</xdr:rowOff>
    </xdr:from>
    <xdr:to>
      <xdr:col>107</xdr:col>
      <xdr:colOff>50800</xdr:colOff>
      <xdr:row>52</xdr:row>
      <xdr:rowOff>159954</xdr:rowOff>
    </xdr:to>
    <xdr:cxnSp macro="">
      <xdr:nvCxnSpPr>
        <xdr:cNvPr id="777" name="直線コネクタ 776"/>
        <xdr:cNvCxnSpPr/>
      </xdr:nvCxnSpPr>
      <xdr:spPr>
        <a:xfrm>
          <a:off x="19545300" y="8826820"/>
          <a:ext cx="889000" cy="24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68714</xdr:rowOff>
    </xdr:from>
    <xdr:to>
      <xdr:col>107</xdr:col>
      <xdr:colOff>101600</xdr:colOff>
      <xdr:row>55</xdr:row>
      <xdr:rowOff>170314</xdr:rowOff>
    </xdr:to>
    <xdr:sp macro="" textlink="">
      <xdr:nvSpPr>
        <xdr:cNvPr id="778" name="フローチャート: 判断 777"/>
        <xdr:cNvSpPr/>
      </xdr:nvSpPr>
      <xdr:spPr>
        <a:xfrm>
          <a:off x="20383500" y="949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161441</xdr:rowOff>
    </xdr:from>
    <xdr:ext cx="534377" cy="259045"/>
    <xdr:sp macro="" textlink="">
      <xdr:nvSpPr>
        <xdr:cNvPr id="779" name="テキスト ボックス 778"/>
        <xdr:cNvSpPr txBox="1"/>
      </xdr:nvSpPr>
      <xdr:spPr>
        <a:xfrm>
          <a:off x="20167111" y="95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69634</xdr:rowOff>
    </xdr:from>
    <xdr:to>
      <xdr:col>102</xdr:col>
      <xdr:colOff>114300</xdr:colOff>
      <xdr:row>51</xdr:row>
      <xdr:rowOff>82870</xdr:rowOff>
    </xdr:to>
    <xdr:cxnSp macro="">
      <xdr:nvCxnSpPr>
        <xdr:cNvPr id="780" name="直線コネクタ 779"/>
        <xdr:cNvCxnSpPr/>
      </xdr:nvCxnSpPr>
      <xdr:spPr>
        <a:xfrm>
          <a:off x="18656300" y="8642134"/>
          <a:ext cx="889000" cy="18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67206</xdr:rowOff>
    </xdr:from>
    <xdr:to>
      <xdr:col>102</xdr:col>
      <xdr:colOff>165100</xdr:colOff>
      <xdr:row>55</xdr:row>
      <xdr:rowOff>168806</xdr:rowOff>
    </xdr:to>
    <xdr:sp macro="" textlink="">
      <xdr:nvSpPr>
        <xdr:cNvPr id="781" name="フローチャート: 判断 780"/>
        <xdr:cNvSpPr/>
      </xdr:nvSpPr>
      <xdr:spPr>
        <a:xfrm>
          <a:off x="19494500" y="94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159933</xdr:rowOff>
    </xdr:from>
    <xdr:ext cx="534377" cy="259045"/>
    <xdr:sp macro="" textlink="">
      <xdr:nvSpPr>
        <xdr:cNvPr id="782" name="テキスト ボックス 781"/>
        <xdr:cNvSpPr txBox="1"/>
      </xdr:nvSpPr>
      <xdr:spPr>
        <a:xfrm>
          <a:off x="19278111" y="95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523</xdr:rowOff>
    </xdr:from>
    <xdr:to>
      <xdr:col>98</xdr:col>
      <xdr:colOff>38100</xdr:colOff>
      <xdr:row>55</xdr:row>
      <xdr:rowOff>102123</xdr:rowOff>
    </xdr:to>
    <xdr:sp macro="" textlink="">
      <xdr:nvSpPr>
        <xdr:cNvPr id="783" name="フローチャート: 判断 782"/>
        <xdr:cNvSpPr/>
      </xdr:nvSpPr>
      <xdr:spPr>
        <a:xfrm>
          <a:off x="18605500" y="943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93250</xdr:rowOff>
    </xdr:from>
    <xdr:ext cx="534377" cy="259045"/>
    <xdr:sp macro="" textlink="">
      <xdr:nvSpPr>
        <xdr:cNvPr id="784" name="テキスト ボックス 783"/>
        <xdr:cNvSpPr txBox="1"/>
      </xdr:nvSpPr>
      <xdr:spPr>
        <a:xfrm>
          <a:off x="18389111" y="95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107188</xdr:rowOff>
    </xdr:from>
    <xdr:to>
      <xdr:col>116</xdr:col>
      <xdr:colOff>114300</xdr:colOff>
      <xdr:row>54</xdr:row>
      <xdr:rowOff>37338</xdr:rowOff>
    </xdr:to>
    <xdr:sp macro="" textlink="">
      <xdr:nvSpPr>
        <xdr:cNvPr id="790" name="楕円 789"/>
        <xdr:cNvSpPr/>
      </xdr:nvSpPr>
      <xdr:spPr>
        <a:xfrm>
          <a:off x="22110700" y="9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130065</xdr:rowOff>
    </xdr:from>
    <xdr:ext cx="534377" cy="259045"/>
    <xdr:sp macro="" textlink="">
      <xdr:nvSpPr>
        <xdr:cNvPr id="791" name="貸付金該当値テキスト"/>
        <xdr:cNvSpPr txBox="1"/>
      </xdr:nvSpPr>
      <xdr:spPr>
        <a:xfrm>
          <a:off x="22212300" y="90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18331</xdr:rowOff>
    </xdr:from>
    <xdr:to>
      <xdr:col>112</xdr:col>
      <xdr:colOff>38100</xdr:colOff>
      <xdr:row>53</xdr:row>
      <xdr:rowOff>119931</xdr:rowOff>
    </xdr:to>
    <xdr:sp macro="" textlink="">
      <xdr:nvSpPr>
        <xdr:cNvPr id="792" name="楕円 791"/>
        <xdr:cNvSpPr/>
      </xdr:nvSpPr>
      <xdr:spPr>
        <a:xfrm>
          <a:off x="21272500" y="91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136458</xdr:rowOff>
    </xdr:from>
    <xdr:ext cx="534377" cy="259045"/>
    <xdr:sp macro="" textlink="">
      <xdr:nvSpPr>
        <xdr:cNvPr id="793" name="テキスト ボックス 792"/>
        <xdr:cNvSpPr txBox="1"/>
      </xdr:nvSpPr>
      <xdr:spPr>
        <a:xfrm>
          <a:off x="21043411" y="88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109154</xdr:rowOff>
    </xdr:from>
    <xdr:to>
      <xdr:col>107</xdr:col>
      <xdr:colOff>101600</xdr:colOff>
      <xdr:row>53</xdr:row>
      <xdr:rowOff>39304</xdr:rowOff>
    </xdr:to>
    <xdr:sp macro="" textlink="">
      <xdr:nvSpPr>
        <xdr:cNvPr id="794" name="楕円 793"/>
        <xdr:cNvSpPr/>
      </xdr:nvSpPr>
      <xdr:spPr>
        <a:xfrm>
          <a:off x="20383500" y="90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55831</xdr:rowOff>
    </xdr:from>
    <xdr:ext cx="534377" cy="259045"/>
    <xdr:sp macro="" textlink="">
      <xdr:nvSpPr>
        <xdr:cNvPr id="795" name="テキスト ボックス 794"/>
        <xdr:cNvSpPr txBox="1"/>
      </xdr:nvSpPr>
      <xdr:spPr>
        <a:xfrm>
          <a:off x="20167111" y="87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32070</xdr:rowOff>
    </xdr:from>
    <xdr:to>
      <xdr:col>102</xdr:col>
      <xdr:colOff>165100</xdr:colOff>
      <xdr:row>51</xdr:row>
      <xdr:rowOff>133670</xdr:rowOff>
    </xdr:to>
    <xdr:sp macro="" textlink="">
      <xdr:nvSpPr>
        <xdr:cNvPr id="796" name="楕円 795"/>
        <xdr:cNvSpPr/>
      </xdr:nvSpPr>
      <xdr:spPr>
        <a:xfrm>
          <a:off x="19494500" y="87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150197</xdr:rowOff>
    </xdr:from>
    <xdr:ext cx="534377" cy="259045"/>
    <xdr:sp macro="" textlink="">
      <xdr:nvSpPr>
        <xdr:cNvPr id="797" name="テキスト ボックス 796"/>
        <xdr:cNvSpPr txBox="1"/>
      </xdr:nvSpPr>
      <xdr:spPr>
        <a:xfrm>
          <a:off x="19278111" y="85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18834</xdr:rowOff>
    </xdr:from>
    <xdr:to>
      <xdr:col>98</xdr:col>
      <xdr:colOff>38100</xdr:colOff>
      <xdr:row>50</xdr:row>
      <xdr:rowOff>120434</xdr:rowOff>
    </xdr:to>
    <xdr:sp macro="" textlink="">
      <xdr:nvSpPr>
        <xdr:cNvPr id="798" name="楕円 797"/>
        <xdr:cNvSpPr/>
      </xdr:nvSpPr>
      <xdr:spPr>
        <a:xfrm>
          <a:off x="18605500" y="859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136961</xdr:rowOff>
    </xdr:from>
    <xdr:ext cx="534377" cy="259045"/>
    <xdr:sp macro="" textlink="">
      <xdr:nvSpPr>
        <xdr:cNvPr id="799" name="テキスト ボックス 798"/>
        <xdr:cNvSpPr txBox="1"/>
      </xdr:nvSpPr>
      <xdr:spPr>
        <a:xfrm>
          <a:off x="18389111" y="836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1" name="正方形/長方形 800"/>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2" name="正方形/長方形 801"/>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3" name="正方形/長方形 802"/>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4" name="正方形/長方形 803"/>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08" name="直線コネクタ 807"/>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09" name="テキスト ボックス 808"/>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10" name="直線コネクタ 809"/>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54627</xdr:rowOff>
    </xdr:from>
    <xdr:ext cx="467179" cy="259045"/>
    <xdr:sp macro="" textlink="">
      <xdr:nvSpPr>
        <xdr:cNvPr id="811" name="テキスト ボックス 810"/>
        <xdr:cNvSpPr txBox="1"/>
      </xdr:nvSpPr>
      <xdr:spPr>
        <a:xfrm>
          <a:off x="17820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12" name="直線コネクタ 811"/>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111777</xdr:rowOff>
    </xdr:from>
    <xdr:ext cx="467179" cy="259045"/>
    <xdr:sp macro="" textlink="">
      <xdr:nvSpPr>
        <xdr:cNvPr id="813" name="テキスト ボックス 812"/>
        <xdr:cNvSpPr txBox="1"/>
      </xdr:nvSpPr>
      <xdr:spPr>
        <a:xfrm>
          <a:off x="17820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5" name="テキスト ボックス 814"/>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16" name="直線コネクタ 815"/>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54627</xdr:rowOff>
    </xdr:from>
    <xdr:ext cx="467179" cy="259045"/>
    <xdr:sp macro="" textlink="">
      <xdr:nvSpPr>
        <xdr:cNvPr id="817" name="テキスト ボックス 816"/>
        <xdr:cNvSpPr txBox="1"/>
      </xdr:nvSpPr>
      <xdr:spPr>
        <a:xfrm>
          <a:off x="17820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18" name="直線コネクタ 817"/>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70</xdr:row>
      <xdr:rowOff>111777</xdr:rowOff>
    </xdr:from>
    <xdr:ext cx="467179" cy="259045"/>
    <xdr:sp macro="" textlink="">
      <xdr:nvSpPr>
        <xdr:cNvPr id="819" name="テキスト ボックス 818"/>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20" name="直線コネクタ 819"/>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68</xdr:row>
      <xdr:rowOff>168927</xdr:rowOff>
    </xdr:from>
    <xdr:ext cx="467179" cy="259045"/>
    <xdr:sp macro="" textlink="">
      <xdr:nvSpPr>
        <xdr:cNvPr id="821" name="テキスト ボックス 820"/>
        <xdr:cNvSpPr txBox="1"/>
      </xdr:nvSpPr>
      <xdr:spPr>
        <a:xfrm>
          <a:off x="17820821" y="1182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3" name="テキスト ボックス 822"/>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158559</xdr:rowOff>
    </xdr:from>
    <xdr:to>
      <xdr:col>116</xdr:col>
      <xdr:colOff>62864</xdr:colOff>
      <xdr:row>79</xdr:row>
      <xdr:rowOff>25685</xdr:rowOff>
    </xdr:to>
    <xdr:cxnSp macro="">
      <xdr:nvCxnSpPr>
        <xdr:cNvPr id="825" name="直線コネクタ 824"/>
        <xdr:cNvCxnSpPr/>
      </xdr:nvCxnSpPr>
      <xdr:spPr>
        <a:xfrm flipV="1">
          <a:off x="22159595" y="12160059"/>
          <a:ext cx="1269"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29512</xdr:rowOff>
    </xdr:from>
    <xdr:ext cx="378565" cy="259045"/>
    <xdr:sp macro="" textlink="">
      <xdr:nvSpPr>
        <xdr:cNvPr id="826" name="繰出金最小値テキスト"/>
        <xdr:cNvSpPr txBox="1"/>
      </xdr:nvSpPr>
      <xdr:spPr>
        <a:xfrm>
          <a:off x="22212300" y="1357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25685</xdr:rowOff>
    </xdr:from>
    <xdr:to>
      <xdr:col>116</xdr:col>
      <xdr:colOff>152400</xdr:colOff>
      <xdr:row>79</xdr:row>
      <xdr:rowOff>25685</xdr:rowOff>
    </xdr:to>
    <xdr:cxnSp macro="">
      <xdr:nvCxnSpPr>
        <xdr:cNvPr id="827" name="直線コネクタ 826"/>
        <xdr:cNvCxnSpPr/>
      </xdr:nvCxnSpPr>
      <xdr:spPr>
        <a:xfrm>
          <a:off x="22072600" y="1357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105236</xdr:rowOff>
    </xdr:from>
    <xdr:ext cx="469744" cy="259045"/>
    <xdr:sp macro="" textlink="">
      <xdr:nvSpPr>
        <xdr:cNvPr id="828" name="繰出金最大値テキスト"/>
        <xdr:cNvSpPr txBox="1"/>
      </xdr:nvSpPr>
      <xdr:spPr>
        <a:xfrm>
          <a:off x="22212300" y="11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158559</xdr:rowOff>
    </xdr:from>
    <xdr:to>
      <xdr:col>116</xdr:col>
      <xdr:colOff>152400</xdr:colOff>
      <xdr:row>70</xdr:row>
      <xdr:rowOff>158559</xdr:rowOff>
    </xdr:to>
    <xdr:cxnSp macro="">
      <xdr:nvCxnSpPr>
        <xdr:cNvPr id="829" name="直線コネクタ 828"/>
        <xdr:cNvCxnSpPr/>
      </xdr:nvCxnSpPr>
      <xdr:spPr>
        <a:xfrm>
          <a:off x="22072600" y="1216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153130</xdr:rowOff>
    </xdr:from>
    <xdr:to>
      <xdr:col>116</xdr:col>
      <xdr:colOff>63500</xdr:colOff>
      <xdr:row>77</xdr:row>
      <xdr:rowOff>104553</xdr:rowOff>
    </xdr:to>
    <xdr:cxnSp macro="">
      <xdr:nvCxnSpPr>
        <xdr:cNvPr id="830" name="直線コネクタ 829"/>
        <xdr:cNvCxnSpPr/>
      </xdr:nvCxnSpPr>
      <xdr:spPr>
        <a:xfrm>
          <a:off x="21323300" y="13183330"/>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61898</xdr:rowOff>
    </xdr:from>
    <xdr:ext cx="469744" cy="259045"/>
    <xdr:sp macro="" textlink="">
      <xdr:nvSpPr>
        <xdr:cNvPr id="831" name="繰出金平均値テキスト"/>
        <xdr:cNvSpPr txBox="1"/>
      </xdr:nvSpPr>
      <xdr:spPr>
        <a:xfrm>
          <a:off x="22212300" y="1326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83471</xdr:rowOff>
    </xdr:from>
    <xdr:to>
      <xdr:col>116</xdr:col>
      <xdr:colOff>114300</xdr:colOff>
      <xdr:row>78</xdr:row>
      <xdr:rowOff>13621</xdr:rowOff>
    </xdr:to>
    <xdr:sp macro="" textlink="">
      <xdr:nvSpPr>
        <xdr:cNvPr id="832" name="フローチャート: 判断 831"/>
        <xdr:cNvSpPr/>
      </xdr:nvSpPr>
      <xdr:spPr>
        <a:xfrm>
          <a:off x="22110700" y="132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153130</xdr:rowOff>
    </xdr:from>
    <xdr:to>
      <xdr:col>111</xdr:col>
      <xdr:colOff>177800</xdr:colOff>
      <xdr:row>77</xdr:row>
      <xdr:rowOff>93123</xdr:rowOff>
    </xdr:to>
    <xdr:cxnSp macro="">
      <xdr:nvCxnSpPr>
        <xdr:cNvPr id="833" name="直線コネクタ 832"/>
        <xdr:cNvCxnSpPr/>
      </xdr:nvCxnSpPr>
      <xdr:spPr>
        <a:xfrm flipV="1">
          <a:off x="20434300" y="13183330"/>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66326</xdr:rowOff>
    </xdr:from>
    <xdr:to>
      <xdr:col>112</xdr:col>
      <xdr:colOff>38100</xdr:colOff>
      <xdr:row>77</xdr:row>
      <xdr:rowOff>167926</xdr:rowOff>
    </xdr:to>
    <xdr:sp macro="" textlink="">
      <xdr:nvSpPr>
        <xdr:cNvPr id="834" name="フローチャート: 判断 833"/>
        <xdr:cNvSpPr/>
      </xdr:nvSpPr>
      <xdr:spPr>
        <a:xfrm>
          <a:off x="21272500" y="132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159053</xdr:rowOff>
    </xdr:from>
    <xdr:ext cx="469744" cy="259045"/>
    <xdr:sp macro="" textlink="">
      <xdr:nvSpPr>
        <xdr:cNvPr id="835" name="テキスト ボックス 834"/>
        <xdr:cNvSpPr txBox="1"/>
      </xdr:nvSpPr>
      <xdr:spPr>
        <a:xfrm>
          <a:off x="21075728" y="133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93123</xdr:rowOff>
    </xdr:from>
    <xdr:to>
      <xdr:col>107</xdr:col>
      <xdr:colOff>50800</xdr:colOff>
      <xdr:row>77</xdr:row>
      <xdr:rowOff>111697</xdr:rowOff>
    </xdr:to>
    <xdr:cxnSp macro="">
      <xdr:nvCxnSpPr>
        <xdr:cNvPr id="836" name="直線コネクタ 835"/>
        <xdr:cNvCxnSpPr/>
      </xdr:nvCxnSpPr>
      <xdr:spPr>
        <a:xfrm flipV="1">
          <a:off x="19545300" y="13294773"/>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35750</xdr:rowOff>
    </xdr:from>
    <xdr:to>
      <xdr:col>107</xdr:col>
      <xdr:colOff>101600</xdr:colOff>
      <xdr:row>77</xdr:row>
      <xdr:rowOff>137350</xdr:rowOff>
    </xdr:to>
    <xdr:sp macro="" textlink="">
      <xdr:nvSpPr>
        <xdr:cNvPr id="837" name="フローチャート: 判断 836"/>
        <xdr:cNvSpPr/>
      </xdr:nvSpPr>
      <xdr:spPr>
        <a:xfrm>
          <a:off x="203835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153877</xdr:rowOff>
    </xdr:from>
    <xdr:ext cx="469744" cy="259045"/>
    <xdr:sp macro="" textlink="">
      <xdr:nvSpPr>
        <xdr:cNvPr id="838" name="テキスト ボックス 837"/>
        <xdr:cNvSpPr txBox="1"/>
      </xdr:nvSpPr>
      <xdr:spPr>
        <a:xfrm>
          <a:off x="20199428" y="130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33116</xdr:rowOff>
    </xdr:from>
    <xdr:to>
      <xdr:col>102</xdr:col>
      <xdr:colOff>114300</xdr:colOff>
      <xdr:row>77</xdr:row>
      <xdr:rowOff>111697</xdr:rowOff>
    </xdr:to>
    <xdr:cxnSp macro="">
      <xdr:nvCxnSpPr>
        <xdr:cNvPr id="839" name="直線コネクタ 838"/>
        <xdr:cNvCxnSpPr/>
      </xdr:nvCxnSpPr>
      <xdr:spPr>
        <a:xfrm>
          <a:off x="18656300" y="13234766"/>
          <a:ext cx="889000" cy="7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76612</xdr:rowOff>
    </xdr:from>
    <xdr:to>
      <xdr:col>102</xdr:col>
      <xdr:colOff>165100</xdr:colOff>
      <xdr:row>77</xdr:row>
      <xdr:rowOff>6762</xdr:rowOff>
    </xdr:to>
    <xdr:sp macro="" textlink="">
      <xdr:nvSpPr>
        <xdr:cNvPr id="840" name="フローチャート: 判断 839"/>
        <xdr:cNvSpPr/>
      </xdr:nvSpPr>
      <xdr:spPr>
        <a:xfrm>
          <a:off x="19494500" y="131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23289</xdr:rowOff>
    </xdr:from>
    <xdr:ext cx="469744" cy="259045"/>
    <xdr:sp macro="" textlink="">
      <xdr:nvSpPr>
        <xdr:cNvPr id="841" name="テキスト ボックス 840"/>
        <xdr:cNvSpPr txBox="1"/>
      </xdr:nvSpPr>
      <xdr:spPr>
        <a:xfrm>
          <a:off x="19310428" y="1288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147765</xdr:rowOff>
    </xdr:from>
    <xdr:to>
      <xdr:col>98</xdr:col>
      <xdr:colOff>38100</xdr:colOff>
      <xdr:row>77</xdr:row>
      <xdr:rowOff>77915</xdr:rowOff>
    </xdr:to>
    <xdr:sp macro="" textlink="">
      <xdr:nvSpPr>
        <xdr:cNvPr id="842" name="フローチャート: 判断 841"/>
        <xdr:cNvSpPr/>
      </xdr:nvSpPr>
      <xdr:spPr>
        <a:xfrm>
          <a:off x="18605500" y="131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94442</xdr:rowOff>
    </xdr:from>
    <xdr:ext cx="469744" cy="259045"/>
    <xdr:sp macro="" textlink="">
      <xdr:nvSpPr>
        <xdr:cNvPr id="843" name="テキスト ボックス 842"/>
        <xdr:cNvSpPr txBox="1"/>
      </xdr:nvSpPr>
      <xdr:spPr>
        <a:xfrm>
          <a:off x="18421428" y="129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53753</xdr:rowOff>
    </xdr:from>
    <xdr:to>
      <xdr:col>116</xdr:col>
      <xdr:colOff>114300</xdr:colOff>
      <xdr:row>77</xdr:row>
      <xdr:rowOff>155353</xdr:rowOff>
    </xdr:to>
    <xdr:sp macro="" textlink="">
      <xdr:nvSpPr>
        <xdr:cNvPr id="849" name="楕円 848"/>
        <xdr:cNvSpPr/>
      </xdr:nvSpPr>
      <xdr:spPr>
        <a:xfrm>
          <a:off x="22110700" y="132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76630</xdr:rowOff>
    </xdr:from>
    <xdr:ext cx="469744" cy="259045"/>
    <xdr:sp macro="" textlink="">
      <xdr:nvSpPr>
        <xdr:cNvPr id="850" name="繰出金該当値テキスト"/>
        <xdr:cNvSpPr txBox="1"/>
      </xdr:nvSpPr>
      <xdr:spPr>
        <a:xfrm>
          <a:off x="22212300" y="1310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102330</xdr:rowOff>
    </xdr:from>
    <xdr:to>
      <xdr:col>112</xdr:col>
      <xdr:colOff>38100</xdr:colOff>
      <xdr:row>77</xdr:row>
      <xdr:rowOff>32480</xdr:rowOff>
    </xdr:to>
    <xdr:sp macro="" textlink="">
      <xdr:nvSpPr>
        <xdr:cNvPr id="851" name="楕円 850"/>
        <xdr:cNvSpPr/>
      </xdr:nvSpPr>
      <xdr:spPr>
        <a:xfrm>
          <a:off x="21272500" y="131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49007</xdr:rowOff>
    </xdr:from>
    <xdr:ext cx="469744" cy="259045"/>
    <xdr:sp macro="" textlink="">
      <xdr:nvSpPr>
        <xdr:cNvPr id="852" name="テキスト ボックス 851"/>
        <xdr:cNvSpPr txBox="1"/>
      </xdr:nvSpPr>
      <xdr:spPr>
        <a:xfrm>
          <a:off x="21075728" y="1290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42323</xdr:rowOff>
    </xdr:from>
    <xdr:to>
      <xdr:col>107</xdr:col>
      <xdr:colOff>101600</xdr:colOff>
      <xdr:row>77</xdr:row>
      <xdr:rowOff>143923</xdr:rowOff>
    </xdr:to>
    <xdr:sp macro="" textlink="">
      <xdr:nvSpPr>
        <xdr:cNvPr id="853" name="楕円 852"/>
        <xdr:cNvSpPr/>
      </xdr:nvSpPr>
      <xdr:spPr>
        <a:xfrm>
          <a:off x="20383500" y="132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135050</xdr:rowOff>
    </xdr:from>
    <xdr:ext cx="469744" cy="259045"/>
    <xdr:sp macro="" textlink="">
      <xdr:nvSpPr>
        <xdr:cNvPr id="854" name="テキスト ボックス 853"/>
        <xdr:cNvSpPr txBox="1"/>
      </xdr:nvSpPr>
      <xdr:spPr>
        <a:xfrm>
          <a:off x="20199428" y="1333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60897</xdr:rowOff>
    </xdr:from>
    <xdr:to>
      <xdr:col>102</xdr:col>
      <xdr:colOff>165100</xdr:colOff>
      <xdr:row>77</xdr:row>
      <xdr:rowOff>162497</xdr:rowOff>
    </xdr:to>
    <xdr:sp macro="" textlink="">
      <xdr:nvSpPr>
        <xdr:cNvPr id="855" name="楕円 854"/>
        <xdr:cNvSpPr/>
      </xdr:nvSpPr>
      <xdr:spPr>
        <a:xfrm>
          <a:off x="19494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153624</xdr:rowOff>
    </xdr:from>
    <xdr:ext cx="469744" cy="259045"/>
    <xdr:sp macro="" textlink="">
      <xdr:nvSpPr>
        <xdr:cNvPr id="856" name="テキスト ボックス 855"/>
        <xdr:cNvSpPr txBox="1"/>
      </xdr:nvSpPr>
      <xdr:spPr>
        <a:xfrm>
          <a:off x="19310428"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153766</xdr:rowOff>
    </xdr:from>
    <xdr:to>
      <xdr:col>98</xdr:col>
      <xdr:colOff>38100</xdr:colOff>
      <xdr:row>77</xdr:row>
      <xdr:rowOff>83916</xdr:rowOff>
    </xdr:to>
    <xdr:sp macro="" textlink="">
      <xdr:nvSpPr>
        <xdr:cNvPr id="857" name="楕円 856"/>
        <xdr:cNvSpPr/>
      </xdr:nvSpPr>
      <xdr:spPr>
        <a:xfrm>
          <a:off x="18605500" y="131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75043</xdr:rowOff>
    </xdr:from>
    <xdr:ext cx="469744" cy="259045"/>
    <xdr:sp macro="" textlink="">
      <xdr:nvSpPr>
        <xdr:cNvPr id="858" name="テキスト ボックス 857"/>
        <xdr:cNvSpPr txBox="1"/>
      </xdr:nvSpPr>
      <xdr:spPr>
        <a:xfrm>
          <a:off x="18421428" y="1327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年度の歳出決算における住民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人あたりのコストは、前年度（</a:t>
          </a:r>
          <a:r>
            <a:rPr kumimoji="1" lang="en-US" altLang="ja-JP" sz="1300">
              <a:latin typeface="ＭＳ Ｐゴシック" panose="020B0600070205080204" pitchFamily="50" charset="-128"/>
              <a:ea typeface="ＭＳ Ｐゴシック" panose="020B0600070205080204" pitchFamily="50" charset="-128"/>
            </a:rPr>
            <a:t>342,878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2,598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345,476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このうち、補助費等は教職員給与負担事務の神戸市への移譲に伴う税交付金の増加等により、前年度から</a:t>
          </a:r>
          <a:r>
            <a:rPr kumimoji="1" lang="en-US" altLang="ja-JP" sz="1300">
              <a:latin typeface="ＭＳ Ｐゴシック" panose="020B0600070205080204" pitchFamily="50" charset="-128"/>
              <a:ea typeface="ＭＳ Ｐゴシック" panose="020B0600070205080204" pitchFamily="50" charset="-128"/>
            </a:rPr>
            <a:t>7,093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96,591</a:t>
          </a:r>
          <a:r>
            <a:rPr kumimoji="1" lang="ja-JP" altLang="en-US" sz="1300">
              <a:latin typeface="ＭＳ Ｐゴシック" panose="020B0600070205080204" pitchFamily="50" charset="-128"/>
              <a:ea typeface="ＭＳ Ｐゴシック" panose="020B0600070205080204" pitchFamily="50" charset="-128"/>
            </a:rPr>
            <a:t>円となる一方、同様の理由により、人件費は、前年度から</a:t>
          </a:r>
          <a:r>
            <a:rPr kumimoji="1" lang="en-US" altLang="ja-JP" sz="1300">
              <a:latin typeface="ＭＳ Ｐゴシック" panose="020B0600070205080204" pitchFamily="50" charset="-128"/>
              <a:ea typeface="ＭＳ Ｐゴシック" panose="020B0600070205080204" pitchFamily="50" charset="-128"/>
            </a:rPr>
            <a:t>11,066</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84,437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貸付金は、中小企業制度資金貸付金の過年度分の実績減により、前年度から</a:t>
          </a:r>
          <a:r>
            <a:rPr kumimoji="1" lang="en-US" altLang="ja-JP" sz="1300">
              <a:latin typeface="ＭＳ Ｐゴシック" panose="020B0600070205080204" pitchFamily="50" charset="-128"/>
              <a:ea typeface="ＭＳ Ｐゴシック" panose="020B0600070205080204" pitchFamily="50" charset="-128"/>
            </a:rPr>
            <a:t>3,887</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36,700</a:t>
          </a:r>
          <a:r>
            <a:rPr kumimoji="1" lang="ja-JP" altLang="en-US" sz="1300">
              <a:latin typeface="ＭＳ Ｐゴシック" panose="020B0600070205080204" pitchFamily="50" charset="-128"/>
              <a:ea typeface="ＭＳ Ｐゴシック" panose="020B0600070205080204" pitchFamily="50" charset="-128"/>
            </a:rPr>
            <a:t>円となり、普通建設事業費も、県有環境林取得事業費の減等により、前年度から</a:t>
          </a:r>
          <a:r>
            <a:rPr kumimoji="1" lang="en-US" altLang="ja-JP" sz="1300">
              <a:latin typeface="ＭＳ Ｐゴシック" panose="020B0600070205080204" pitchFamily="50" charset="-128"/>
              <a:ea typeface="ＭＳ Ｐゴシック" panose="020B0600070205080204" pitchFamily="50" charset="-128"/>
            </a:rPr>
            <a:t>3,841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41,061</a:t>
          </a:r>
          <a:r>
            <a:rPr kumimoji="1" lang="ja-JP" altLang="en-US" sz="1300">
              <a:latin typeface="ＭＳ Ｐゴシック" panose="020B0600070205080204" pitchFamily="50" charset="-128"/>
              <a:ea typeface="ＭＳ Ｐゴシック" panose="020B0600070205080204" pitchFamily="50" charset="-128"/>
            </a:rPr>
            <a:t>円となった。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一方で、積立金及び公債費については、基金の再編を実施したことから、積立金は前年度から</a:t>
          </a:r>
          <a:r>
            <a:rPr kumimoji="1" lang="en-US" altLang="ja-JP" sz="1300">
              <a:latin typeface="ＭＳ Ｐゴシック" panose="020B0600070205080204" pitchFamily="50" charset="-128"/>
              <a:ea typeface="ＭＳ Ｐゴシック" panose="020B0600070205080204" pitchFamily="50" charset="-128"/>
            </a:rPr>
            <a:t>7,592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10,682</a:t>
          </a:r>
          <a:r>
            <a:rPr kumimoji="1" lang="ja-JP" altLang="en-US" sz="1300">
              <a:latin typeface="ＭＳ Ｐゴシック" panose="020B0600070205080204" pitchFamily="50" charset="-128"/>
              <a:ea typeface="ＭＳ Ｐゴシック" panose="020B0600070205080204" pitchFamily="50" charset="-128"/>
            </a:rPr>
            <a:t>円、公債費は前年度から</a:t>
          </a:r>
          <a:r>
            <a:rPr kumimoji="1" lang="en-US" altLang="ja-JP" sz="1300">
              <a:latin typeface="ＭＳ Ｐゴシック" panose="020B0600070205080204" pitchFamily="50" charset="-128"/>
              <a:ea typeface="ＭＳ Ｐゴシック" panose="020B0600070205080204" pitchFamily="50" charset="-128"/>
            </a:rPr>
            <a:t>7,137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60,738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なお、公債費については、類似団体平均より高い水準となっているが、これは震災関連公債費（</a:t>
          </a:r>
          <a:r>
            <a:rPr kumimoji="1" lang="en-US" altLang="ja-JP" sz="1300">
              <a:latin typeface="ＭＳ Ｐゴシック" panose="020B0600070205080204" pitchFamily="50" charset="-128"/>
              <a:ea typeface="ＭＳ Ｐゴシック" panose="020B0600070205080204" pitchFamily="50" charset="-128"/>
            </a:rPr>
            <a:t>H29:489</a:t>
          </a:r>
          <a:r>
            <a:rPr kumimoji="1" lang="ja-JP" altLang="en-US" sz="1300">
              <a:latin typeface="ＭＳ Ｐゴシック" panose="020B0600070205080204" pitchFamily="50" charset="-128"/>
              <a:ea typeface="ＭＳ Ｐゴシック" panose="020B0600070205080204" pitchFamily="50" charset="-128"/>
            </a:rPr>
            <a:t>億円）という他府県にはない財政負担によるものである。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63500</xdr:rowOff>
    </xdr:to>
    <xdr:cxnSp macro="">
      <xdr:nvCxnSpPr>
        <xdr:cNvPr id="56" name="直線コネクタ 55"/>
        <xdr:cNvCxnSpPr/>
      </xdr:nvCxnSpPr>
      <xdr:spPr>
        <a:xfrm flipV="1">
          <a:off x="4633595" y="5304155"/>
          <a:ext cx="127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378565" cy="259045"/>
    <xdr:sp macro="" textlink="">
      <xdr:nvSpPr>
        <xdr:cNvPr id="57" name="議会費最小値テキスト"/>
        <xdr:cNvSpPr txBox="1"/>
      </xdr:nvSpPr>
      <xdr:spPr>
        <a:xfrm>
          <a:off x="4686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378565" cy="259045"/>
    <xdr:sp macro="" textlink="">
      <xdr:nvSpPr>
        <xdr:cNvPr id="59" name="議会費最大値テキスト"/>
        <xdr:cNvSpPr txBox="1"/>
      </xdr:nvSpPr>
      <xdr:spPr>
        <a:xfrm>
          <a:off x="4686300" y="507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111125</xdr:rowOff>
    </xdr:from>
    <xdr:to>
      <xdr:col>24</xdr:col>
      <xdr:colOff>63500</xdr:colOff>
      <xdr:row>36</xdr:row>
      <xdr:rowOff>135890</xdr:rowOff>
    </xdr:to>
    <xdr:cxnSp macro="">
      <xdr:nvCxnSpPr>
        <xdr:cNvPr id="61" name="直線コネクタ 60"/>
        <xdr:cNvCxnSpPr/>
      </xdr:nvCxnSpPr>
      <xdr:spPr>
        <a:xfrm flipV="1">
          <a:off x="3797300" y="62833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102252</xdr:rowOff>
    </xdr:from>
    <xdr:ext cx="378565" cy="259045"/>
    <xdr:sp macro="" textlink="">
      <xdr:nvSpPr>
        <xdr:cNvPr id="62" name="議会費平均値テキスト"/>
        <xdr:cNvSpPr txBox="1"/>
      </xdr:nvSpPr>
      <xdr:spPr>
        <a:xfrm>
          <a:off x="4686300" y="5931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63" name="フローチャート: 判断 62"/>
        <xdr:cNvSpPr/>
      </xdr:nvSpPr>
      <xdr:spPr>
        <a:xfrm>
          <a:off x="45847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135890</xdr:rowOff>
    </xdr:from>
    <xdr:to>
      <xdr:col>19</xdr:col>
      <xdr:colOff>177800</xdr:colOff>
      <xdr:row>36</xdr:row>
      <xdr:rowOff>143510</xdr:rowOff>
    </xdr:to>
    <xdr:cxnSp macro="">
      <xdr:nvCxnSpPr>
        <xdr:cNvPr id="64" name="直線コネクタ 63"/>
        <xdr:cNvCxnSpPr/>
      </xdr:nvCxnSpPr>
      <xdr:spPr>
        <a:xfrm flipV="1">
          <a:off x="2908300" y="6308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94615</xdr:rowOff>
    </xdr:from>
    <xdr:to>
      <xdr:col>20</xdr:col>
      <xdr:colOff>38100</xdr:colOff>
      <xdr:row>36</xdr:row>
      <xdr:rowOff>24765</xdr:rowOff>
    </xdr:to>
    <xdr:sp macro="" textlink="">
      <xdr:nvSpPr>
        <xdr:cNvPr id="65" name="フローチャート: 判断 64"/>
        <xdr:cNvSpPr/>
      </xdr:nvSpPr>
      <xdr:spPr>
        <a:xfrm>
          <a:off x="3746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41292</xdr:rowOff>
    </xdr:from>
    <xdr:ext cx="378565" cy="259045"/>
    <xdr:sp macro="" textlink="">
      <xdr:nvSpPr>
        <xdr:cNvPr id="66" name="テキスト ボックス 65"/>
        <xdr:cNvSpPr txBox="1"/>
      </xdr:nvSpPr>
      <xdr:spPr>
        <a:xfrm>
          <a:off x="35953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101600</xdr:rowOff>
    </xdr:from>
    <xdr:to>
      <xdr:col>15</xdr:col>
      <xdr:colOff>50800</xdr:colOff>
      <xdr:row>36</xdr:row>
      <xdr:rowOff>143510</xdr:rowOff>
    </xdr:to>
    <xdr:cxnSp macro="">
      <xdr:nvCxnSpPr>
        <xdr:cNvPr id="67" name="直線コネクタ 66"/>
        <xdr:cNvCxnSpPr/>
      </xdr:nvCxnSpPr>
      <xdr:spPr>
        <a:xfrm>
          <a:off x="2019300" y="6273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68" name="フローチャート: 判断 67"/>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50817</xdr:rowOff>
    </xdr:from>
    <xdr:ext cx="378565" cy="259045"/>
    <xdr:sp macro="" textlink="">
      <xdr:nvSpPr>
        <xdr:cNvPr id="69" name="テキスト ボックス 68"/>
        <xdr:cNvSpPr txBox="1"/>
      </xdr:nvSpPr>
      <xdr:spPr>
        <a:xfrm>
          <a:off x="2719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74930</xdr:rowOff>
    </xdr:from>
    <xdr:to>
      <xdr:col>10</xdr:col>
      <xdr:colOff>114300</xdr:colOff>
      <xdr:row>36</xdr:row>
      <xdr:rowOff>101600</xdr:rowOff>
    </xdr:to>
    <xdr:cxnSp macro="">
      <xdr:nvCxnSpPr>
        <xdr:cNvPr id="70" name="直線コネクタ 69"/>
        <xdr:cNvCxnSpPr/>
      </xdr:nvCxnSpPr>
      <xdr:spPr>
        <a:xfrm>
          <a:off x="1130300" y="6247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132715</xdr:rowOff>
    </xdr:from>
    <xdr:to>
      <xdr:col>10</xdr:col>
      <xdr:colOff>165100</xdr:colOff>
      <xdr:row>36</xdr:row>
      <xdr:rowOff>62865</xdr:rowOff>
    </xdr:to>
    <xdr:sp macro="" textlink="">
      <xdr:nvSpPr>
        <xdr:cNvPr id="71" name="フローチャート: 判断 70"/>
        <xdr:cNvSpPr/>
      </xdr:nvSpPr>
      <xdr:spPr>
        <a:xfrm>
          <a:off x="1968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79392</xdr:rowOff>
    </xdr:from>
    <xdr:ext cx="378565" cy="259045"/>
    <xdr:sp macro="" textlink="">
      <xdr:nvSpPr>
        <xdr:cNvPr id="72" name="テキスト ボックス 71"/>
        <xdr:cNvSpPr txBox="1"/>
      </xdr:nvSpPr>
      <xdr:spPr>
        <a:xfrm>
          <a:off x="1830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73" name="フローチャート: 判断 72"/>
        <xdr:cNvSpPr/>
      </xdr:nvSpPr>
      <xdr:spPr>
        <a:xfrm>
          <a:off x="1079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104157</xdr:rowOff>
    </xdr:from>
    <xdr:ext cx="378565" cy="259045"/>
    <xdr:sp macro="" textlink="">
      <xdr:nvSpPr>
        <xdr:cNvPr id="74" name="テキスト ボックス 73"/>
        <xdr:cNvSpPr txBox="1"/>
      </xdr:nvSpPr>
      <xdr:spPr>
        <a:xfrm>
          <a:off x="941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60325</xdr:rowOff>
    </xdr:from>
    <xdr:to>
      <xdr:col>24</xdr:col>
      <xdr:colOff>114300</xdr:colOff>
      <xdr:row>36</xdr:row>
      <xdr:rowOff>161925</xdr:rowOff>
    </xdr:to>
    <xdr:sp macro="" textlink="">
      <xdr:nvSpPr>
        <xdr:cNvPr id="80" name="楕円 79"/>
        <xdr:cNvSpPr/>
      </xdr:nvSpPr>
      <xdr:spPr>
        <a:xfrm>
          <a:off x="4584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38752</xdr:rowOff>
    </xdr:from>
    <xdr:ext cx="378565" cy="259045"/>
    <xdr:sp macro="" textlink="">
      <xdr:nvSpPr>
        <xdr:cNvPr id="81" name="議会費該当値テキスト"/>
        <xdr:cNvSpPr txBox="1"/>
      </xdr:nvSpPr>
      <xdr:spPr>
        <a:xfrm>
          <a:off x="4686300" y="6210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85090</xdr:rowOff>
    </xdr:from>
    <xdr:to>
      <xdr:col>20</xdr:col>
      <xdr:colOff>38100</xdr:colOff>
      <xdr:row>37</xdr:row>
      <xdr:rowOff>15240</xdr:rowOff>
    </xdr:to>
    <xdr:sp macro="" textlink="">
      <xdr:nvSpPr>
        <xdr:cNvPr id="82" name="楕円 81"/>
        <xdr:cNvSpPr/>
      </xdr:nvSpPr>
      <xdr:spPr>
        <a:xfrm>
          <a:off x="3746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6367</xdr:rowOff>
    </xdr:from>
    <xdr:ext cx="378565" cy="259045"/>
    <xdr:sp macro="" textlink="">
      <xdr:nvSpPr>
        <xdr:cNvPr id="83" name="テキスト ボックス 82"/>
        <xdr:cNvSpPr txBox="1"/>
      </xdr:nvSpPr>
      <xdr:spPr>
        <a:xfrm>
          <a:off x="3595317"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92710</xdr:rowOff>
    </xdr:from>
    <xdr:to>
      <xdr:col>15</xdr:col>
      <xdr:colOff>101600</xdr:colOff>
      <xdr:row>37</xdr:row>
      <xdr:rowOff>22860</xdr:rowOff>
    </xdr:to>
    <xdr:sp macro="" textlink="">
      <xdr:nvSpPr>
        <xdr:cNvPr id="84" name="楕円 83"/>
        <xdr:cNvSpPr/>
      </xdr:nvSpPr>
      <xdr:spPr>
        <a:xfrm>
          <a:off x="2857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13987</xdr:rowOff>
    </xdr:from>
    <xdr:ext cx="378565" cy="259045"/>
    <xdr:sp macro="" textlink="">
      <xdr:nvSpPr>
        <xdr:cNvPr id="85" name="テキスト ボックス 84"/>
        <xdr:cNvSpPr txBox="1"/>
      </xdr:nvSpPr>
      <xdr:spPr>
        <a:xfrm>
          <a:off x="27190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50800</xdr:rowOff>
    </xdr:from>
    <xdr:to>
      <xdr:col>10</xdr:col>
      <xdr:colOff>165100</xdr:colOff>
      <xdr:row>36</xdr:row>
      <xdr:rowOff>152400</xdr:rowOff>
    </xdr:to>
    <xdr:sp macro="" textlink="">
      <xdr:nvSpPr>
        <xdr:cNvPr id="86" name="楕円 85"/>
        <xdr:cNvSpPr/>
      </xdr:nvSpPr>
      <xdr:spPr>
        <a:xfrm>
          <a:off x="1968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143527</xdr:rowOff>
    </xdr:from>
    <xdr:ext cx="378565" cy="259045"/>
    <xdr:sp macro="" textlink="">
      <xdr:nvSpPr>
        <xdr:cNvPr id="87" name="テキスト ボックス 86"/>
        <xdr:cNvSpPr txBox="1"/>
      </xdr:nvSpPr>
      <xdr:spPr>
        <a:xfrm>
          <a:off x="1830017" y="631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24130</xdr:rowOff>
    </xdr:from>
    <xdr:to>
      <xdr:col>6</xdr:col>
      <xdr:colOff>38100</xdr:colOff>
      <xdr:row>36</xdr:row>
      <xdr:rowOff>125730</xdr:rowOff>
    </xdr:to>
    <xdr:sp macro="" textlink="">
      <xdr:nvSpPr>
        <xdr:cNvPr id="88" name="楕円 87"/>
        <xdr:cNvSpPr/>
      </xdr:nvSpPr>
      <xdr:spPr>
        <a:xfrm>
          <a:off x="1079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116857</xdr:rowOff>
    </xdr:from>
    <xdr:ext cx="378565" cy="259045"/>
    <xdr:sp macro="" textlink="">
      <xdr:nvSpPr>
        <xdr:cNvPr id="89" name="テキスト ボックス 88"/>
        <xdr:cNvSpPr txBox="1"/>
      </xdr:nvSpPr>
      <xdr:spPr>
        <a:xfrm>
          <a:off x="941017" y="628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113319</xdr:rowOff>
    </xdr:from>
    <xdr:to>
      <xdr:col>24</xdr:col>
      <xdr:colOff>62865</xdr:colOff>
      <xdr:row>57</xdr:row>
      <xdr:rowOff>125367</xdr:rowOff>
    </xdr:to>
    <xdr:cxnSp macro="">
      <xdr:nvCxnSpPr>
        <xdr:cNvPr id="109" name="直線コネクタ 108"/>
        <xdr:cNvCxnSpPr/>
      </xdr:nvCxnSpPr>
      <xdr:spPr>
        <a:xfrm flipV="1">
          <a:off x="4633595" y="8685819"/>
          <a:ext cx="1270" cy="121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129194</xdr:rowOff>
    </xdr:from>
    <xdr:ext cx="469744" cy="259045"/>
    <xdr:sp macro="" textlink="">
      <xdr:nvSpPr>
        <xdr:cNvPr id="110" name="総務費最小値テキスト"/>
        <xdr:cNvSpPr txBox="1"/>
      </xdr:nvSpPr>
      <xdr:spPr>
        <a:xfrm>
          <a:off x="4686300" y="99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125367</xdr:rowOff>
    </xdr:from>
    <xdr:to>
      <xdr:col>24</xdr:col>
      <xdr:colOff>152400</xdr:colOff>
      <xdr:row>57</xdr:row>
      <xdr:rowOff>125367</xdr:rowOff>
    </xdr:to>
    <xdr:cxnSp macro="">
      <xdr:nvCxnSpPr>
        <xdr:cNvPr id="111" name="直線コネクタ 110"/>
        <xdr:cNvCxnSpPr/>
      </xdr:nvCxnSpPr>
      <xdr:spPr>
        <a:xfrm>
          <a:off x="4546600" y="989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59996</xdr:rowOff>
    </xdr:from>
    <xdr:ext cx="534377" cy="259045"/>
    <xdr:sp macro="" textlink="">
      <xdr:nvSpPr>
        <xdr:cNvPr id="112" name="総務費最大値テキスト"/>
        <xdr:cNvSpPr txBox="1"/>
      </xdr:nvSpPr>
      <xdr:spPr>
        <a:xfrm>
          <a:off x="4686300" y="84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113319</xdr:rowOff>
    </xdr:from>
    <xdr:to>
      <xdr:col>24</xdr:col>
      <xdr:colOff>152400</xdr:colOff>
      <xdr:row>50</xdr:row>
      <xdr:rowOff>113319</xdr:rowOff>
    </xdr:to>
    <xdr:cxnSp macro="">
      <xdr:nvCxnSpPr>
        <xdr:cNvPr id="113" name="直線コネクタ 112"/>
        <xdr:cNvCxnSpPr/>
      </xdr:nvCxnSpPr>
      <xdr:spPr>
        <a:xfrm>
          <a:off x="4546600" y="868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45083</xdr:rowOff>
    </xdr:from>
    <xdr:to>
      <xdr:col>24</xdr:col>
      <xdr:colOff>63500</xdr:colOff>
      <xdr:row>56</xdr:row>
      <xdr:rowOff>141346</xdr:rowOff>
    </xdr:to>
    <xdr:cxnSp macro="">
      <xdr:nvCxnSpPr>
        <xdr:cNvPr id="114" name="直線コネクタ 113"/>
        <xdr:cNvCxnSpPr/>
      </xdr:nvCxnSpPr>
      <xdr:spPr>
        <a:xfrm flipV="1">
          <a:off x="3797300" y="9646283"/>
          <a:ext cx="8382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55371</xdr:rowOff>
    </xdr:from>
    <xdr:ext cx="534377" cy="259045"/>
    <xdr:sp macro="" textlink="">
      <xdr:nvSpPr>
        <xdr:cNvPr id="115" name="総務費平均値テキスト"/>
        <xdr:cNvSpPr txBox="1"/>
      </xdr:nvSpPr>
      <xdr:spPr>
        <a:xfrm>
          <a:off x="4686300" y="9656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76944</xdr:rowOff>
    </xdr:from>
    <xdr:to>
      <xdr:col>24</xdr:col>
      <xdr:colOff>114300</xdr:colOff>
      <xdr:row>57</xdr:row>
      <xdr:rowOff>7094</xdr:rowOff>
    </xdr:to>
    <xdr:sp macro="" textlink="">
      <xdr:nvSpPr>
        <xdr:cNvPr id="116" name="フローチャート: 判断 115"/>
        <xdr:cNvSpPr/>
      </xdr:nvSpPr>
      <xdr:spPr>
        <a:xfrm>
          <a:off x="4584700" y="967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141346</xdr:rowOff>
    </xdr:from>
    <xdr:to>
      <xdr:col>19</xdr:col>
      <xdr:colOff>177800</xdr:colOff>
      <xdr:row>57</xdr:row>
      <xdr:rowOff>20508</xdr:rowOff>
    </xdr:to>
    <xdr:cxnSp macro="">
      <xdr:nvCxnSpPr>
        <xdr:cNvPr id="117" name="直線コネクタ 116"/>
        <xdr:cNvCxnSpPr/>
      </xdr:nvCxnSpPr>
      <xdr:spPr>
        <a:xfrm flipV="1">
          <a:off x="2908300" y="9742546"/>
          <a:ext cx="8890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86226</xdr:rowOff>
    </xdr:from>
    <xdr:to>
      <xdr:col>20</xdr:col>
      <xdr:colOff>38100</xdr:colOff>
      <xdr:row>57</xdr:row>
      <xdr:rowOff>16376</xdr:rowOff>
    </xdr:to>
    <xdr:sp macro="" textlink="">
      <xdr:nvSpPr>
        <xdr:cNvPr id="118" name="フローチャート: 判断 117"/>
        <xdr:cNvSpPr/>
      </xdr:nvSpPr>
      <xdr:spPr>
        <a:xfrm>
          <a:off x="3746500" y="96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32903</xdr:rowOff>
    </xdr:from>
    <xdr:ext cx="534377" cy="259045"/>
    <xdr:sp macro="" textlink="">
      <xdr:nvSpPr>
        <xdr:cNvPr id="119" name="テキスト ボックス 118"/>
        <xdr:cNvSpPr txBox="1"/>
      </xdr:nvSpPr>
      <xdr:spPr>
        <a:xfrm>
          <a:off x="3517411" y="94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167177</xdr:rowOff>
    </xdr:from>
    <xdr:to>
      <xdr:col>15</xdr:col>
      <xdr:colOff>50800</xdr:colOff>
      <xdr:row>57</xdr:row>
      <xdr:rowOff>20508</xdr:rowOff>
    </xdr:to>
    <xdr:cxnSp macro="">
      <xdr:nvCxnSpPr>
        <xdr:cNvPr id="120" name="直線コネクタ 119"/>
        <xdr:cNvCxnSpPr/>
      </xdr:nvCxnSpPr>
      <xdr:spPr>
        <a:xfrm>
          <a:off x="2019300" y="9768377"/>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52232</xdr:rowOff>
    </xdr:from>
    <xdr:to>
      <xdr:col>15</xdr:col>
      <xdr:colOff>101600</xdr:colOff>
      <xdr:row>56</xdr:row>
      <xdr:rowOff>153832</xdr:rowOff>
    </xdr:to>
    <xdr:sp macro="" textlink="">
      <xdr:nvSpPr>
        <xdr:cNvPr id="121" name="フローチャート: 判断 120"/>
        <xdr:cNvSpPr/>
      </xdr:nvSpPr>
      <xdr:spPr>
        <a:xfrm>
          <a:off x="2857500" y="96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170359</xdr:rowOff>
    </xdr:from>
    <xdr:ext cx="534377" cy="259045"/>
    <xdr:sp macro="" textlink="">
      <xdr:nvSpPr>
        <xdr:cNvPr id="122" name="テキスト ボックス 121"/>
        <xdr:cNvSpPr txBox="1"/>
      </xdr:nvSpPr>
      <xdr:spPr>
        <a:xfrm>
          <a:off x="2641111" y="94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62113</xdr:rowOff>
    </xdr:from>
    <xdr:to>
      <xdr:col>10</xdr:col>
      <xdr:colOff>114300</xdr:colOff>
      <xdr:row>56</xdr:row>
      <xdr:rowOff>167177</xdr:rowOff>
    </xdr:to>
    <xdr:cxnSp macro="">
      <xdr:nvCxnSpPr>
        <xdr:cNvPr id="123" name="直線コネクタ 122"/>
        <xdr:cNvCxnSpPr/>
      </xdr:nvCxnSpPr>
      <xdr:spPr>
        <a:xfrm>
          <a:off x="1130300" y="9663313"/>
          <a:ext cx="889000" cy="1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20868</xdr:rowOff>
    </xdr:from>
    <xdr:to>
      <xdr:col>10</xdr:col>
      <xdr:colOff>165100</xdr:colOff>
      <xdr:row>56</xdr:row>
      <xdr:rowOff>122468</xdr:rowOff>
    </xdr:to>
    <xdr:sp macro="" textlink="">
      <xdr:nvSpPr>
        <xdr:cNvPr id="124" name="フローチャート: 判断 123"/>
        <xdr:cNvSpPr/>
      </xdr:nvSpPr>
      <xdr:spPr>
        <a:xfrm>
          <a:off x="1968500" y="962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138995</xdr:rowOff>
    </xdr:from>
    <xdr:ext cx="534377" cy="259045"/>
    <xdr:sp macro="" textlink="">
      <xdr:nvSpPr>
        <xdr:cNvPr id="125" name="テキスト ボックス 124"/>
        <xdr:cNvSpPr txBox="1"/>
      </xdr:nvSpPr>
      <xdr:spPr>
        <a:xfrm>
          <a:off x="1752111" y="939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15131</xdr:rowOff>
    </xdr:from>
    <xdr:to>
      <xdr:col>6</xdr:col>
      <xdr:colOff>38100</xdr:colOff>
      <xdr:row>56</xdr:row>
      <xdr:rowOff>116731</xdr:rowOff>
    </xdr:to>
    <xdr:sp macro="" textlink="">
      <xdr:nvSpPr>
        <xdr:cNvPr id="126" name="フローチャート: 判断 125"/>
        <xdr:cNvSpPr/>
      </xdr:nvSpPr>
      <xdr:spPr>
        <a:xfrm>
          <a:off x="1079500" y="961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107858</xdr:rowOff>
    </xdr:from>
    <xdr:ext cx="534377" cy="259045"/>
    <xdr:sp macro="" textlink="">
      <xdr:nvSpPr>
        <xdr:cNvPr id="127" name="テキスト ボックス 126"/>
        <xdr:cNvSpPr txBox="1"/>
      </xdr:nvSpPr>
      <xdr:spPr>
        <a:xfrm>
          <a:off x="863111" y="97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165733</xdr:rowOff>
    </xdr:from>
    <xdr:to>
      <xdr:col>24</xdr:col>
      <xdr:colOff>114300</xdr:colOff>
      <xdr:row>56</xdr:row>
      <xdr:rowOff>95883</xdr:rowOff>
    </xdr:to>
    <xdr:sp macro="" textlink="">
      <xdr:nvSpPr>
        <xdr:cNvPr id="133" name="楕円 132"/>
        <xdr:cNvSpPr/>
      </xdr:nvSpPr>
      <xdr:spPr>
        <a:xfrm>
          <a:off x="4584700" y="95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17160</xdr:rowOff>
    </xdr:from>
    <xdr:ext cx="534377" cy="259045"/>
    <xdr:sp macro="" textlink="">
      <xdr:nvSpPr>
        <xdr:cNvPr id="134" name="総務費該当値テキスト"/>
        <xdr:cNvSpPr txBox="1"/>
      </xdr:nvSpPr>
      <xdr:spPr>
        <a:xfrm>
          <a:off x="4686300" y="94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90546</xdr:rowOff>
    </xdr:from>
    <xdr:to>
      <xdr:col>20</xdr:col>
      <xdr:colOff>38100</xdr:colOff>
      <xdr:row>57</xdr:row>
      <xdr:rowOff>20696</xdr:rowOff>
    </xdr:to>
    <xdr:sp macro="" textlink="">
      <xdr:nvSpPr>
        <xdr:cNvPr id="135" name="楕円 134"/>
        <xdr:cNvSpPr/>
      </xdr:nvSpPr>
      <xdr:spPr>
        <a:xfrm>
          <a:off x="3746500" y="96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11823</xdr:rowOff>
    </xdr:from>
    <xdr:ext cx="534377" cy="259045"/>
    <xdr:sp macro="" textlink="">
      <xdr:nvSpPr>
        <xdr:cNvPr id="136" name="テキスト ボックス 135"/>
        <xdr:cNvSpPr txBox="1"/>
      </xdr:nvSpPr>
      <xdr:spPr>
        <a:xfrm>
          <a:off x="3517411" y="97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141158</xdr:rowOff>
    </xdr:from>
    <xdr:to>
      <xdr:col>15</xdr:col>
      <xdr:colOff>101600</xdr:colOff>
      <xdr:row>57</xdr:row>
      <xdr:rowOff>71308</xdr:rowOff>
    </xdr:to>
    <xdr:sp macro="" textlink="">
      <xdr:nvSpPr>
        <xdr:cNvPr id="137" name="楕円 136"/>
        <xdr:cNvSpPr/>
      </xdr:nvSpPr>
      <xdr:spPr>
        <a:xfrm>
          <a:off x="2857500" y="97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62435</xdr:rowOff>
    </xdr:from>
    <xdr:ext cx="534377" cy="259045"/>
    <xdr:sp macro="" textlink="">
      <xdr:nvSpPr>
        <xdr:cNvPr id="138" name="テキスト ボックス 137"/>
        <xdr:cNvSpPr txBox="1"/>
      </xdr:nvSpPr>
      <xdr:spPr>
        <a:xfrm>
          <a:off x="2641111" y="983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116377</xdr:rowOff>
    </xdr:from>
    <xdr:to>
      <xdr:col>10</xdr:col>
      <xdr:colOff>165100</xdr:colOff>
      <xdr:row>57</xdr:row>
      <xdr:rowOff>46527</xdr:rowOff>
    </xdr:to>
    <xdr:sp macro="" textlink="">
      <xdr:nvSpPr>
        <xdr:cNvPr id="139" name="楕円 138"/>
        <xdr:cNvSpPr/>
      </xdr:nvSpPr>
      <xdr:spPr>
        <a:xfrm>
          <a:off x="1968500" y="97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37654</xdr:rowOff>
    </xdr:from>
    <xdr:ext cx="534377" cy="259045"/>
    <xdr:sp macro="" textlink="">
      <xdr:nvSpPr>
        <xdr:cNvPr id="140" name="テキスト ボックス 139"/>
        <xdr:cNvSpPr txBox="1"/>
      </xdr:nvSpPr>
      <xdr:spPr>
        <a:xfrm>
          <a:off x="1752111" y="98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11313</xdr:rowOff>
    </xdr:from>
    <xdr:to>
      <xdr:col>6</xdr:col>
      <xdr:colOff>38100</xdr:colOff>
      <xdr:row>56</xdr:row>
      <xdr:rowOff>112913</xdr:rowOff>
    </xdr:to>
    <xdr:sp macro="" textlink="">
      <xdr:nvSpPr>
        <xdr:cNvPr id="141" name="楕円 140"/>
        <xdr:cNvSpPr/>
      </xdr:nvSpPr>
      <xdr:spPr>
        <a:xfrm>
          <a:off x="1079500" y="96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129440</xdr:rowOff>
    </xdr:from>
    <xdr:ext cx="534377" cy="259045"/>
    <xdr:sp macro="" textlink="">
      <xdr:nvSpPr>
        <xdr:cNvPr id="142" name="テキスト ボックス 141"/>
        <xdr:cNvSpPr txBox="1"/>
      </xdr:nvSpPr>
      <xdr:spPr>
        <a:xfrm>
          <a:off x="863111" y="938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1" name="テキスト ボックス 15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5" name="テキスト ボックス 15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7" name="テキスト ボックス 15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59" name="テキスト ボックス 15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6883</xdr:rowOff>
    </xdr:from>
    <xdr:to>
      <xdr:col>24</xdr:col>
      <xdr:colOff>62865</xdr:colOff>
      <xdr:row>79</xdr:row>
      <xdr:rowOff>24330</xdr:rowOff>
    </xdr:to>
    <xdr:cxnSp macro="">
      <xdr:nvCxnSpPr>
        <xdr:cNvPr id="163" name="直線コネクタ 162"/>
        <xdr:cNvCxnSpPr/>
      </xdr:nvCxnSpPr>
      <xdr:spPr>
        <a:xfrm flipV="1">
          <a:off x="4633595" y="12179833"/>
          <a:ext cx="1270" cy="13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28157</xdr:rowOff>
    </xdr:from>
    <xdr:ext cx="534377" cy="259045"/>
    <xdr:sp macro="" textlink="">
      <xdr:nvSpPr>
        <xdr:cNvPr id="164" name="民生費最小値テキスト"/>
        <xdr:cNvSpPr txBox="1"/>
      </xdr:nvSpPr>
      <xdr:spPr>
        <a:xfrm>
          <a:off x="4686300" y="135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24330</xdr:rowOff>
    </xdr:from>
    <xdr:to>
      <xdr:col>24</xdr:col>
      <xdr:colOff>152400</xdr:colOff>
      <xdr:row>79</xdr:row>
      <xdr:rowOff>24330</xdr:rowOff>
    </xdr:to>
    <xdr:cxnSp macro="">
      <xdr:nvCxnSpPr>
        <xdr:cNvPr id="165" name="直線コネクタ 164"/>
        <xdr:cNvCxnSpPr/>
      </xdr:nvCxnSpPr>
      <xdr:spPr>
        <a:xfrm>
          <a:off x="4546600" y="135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125010</xdr:rowOff>
    </xdr:from>
    <xdr:ext cx="599010" cy="259045"/>
    <xdr:sp macro="" textlink="">
      <xdr:nvSpPr>
        <xdr:cNvPr id="166" name="民生費最大値テキスト"/>
        <xdr:cNvSpPr txBox="1"/>
      </xdr:nvSpPr>
      <xdr:spPr>
        <a:xfrm>
          <a:off x="4686300" y="119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6883</xdr:rowOff>
    </xdr:from>
    <xdr:to>
      <xdr:col>24</xdr:col>
      <xdr:colOff>152400</xdr:colOff>
      <xdr:row>71</xdr:row>
      <xdr:rowOff>6883</xdr:rowOff>
    </xdr:to>
    <xdr:cxnSp macro="">
      <xdr:nvCxnSpPr>
        <xdr:cNvPr id="167" name="直線コネクタ 166"/>
        <xdr:cNvCxnSpPr/>
      </xdr:nvCxnSpPr>
      <xdr:spPr>
        <a:xfrm>
          <a:off x="4546600" y="1217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81159</xdr:rowOff>
    </xdr:from>
    <xdr:to>
      <xdr:col>24</xdr:col>
      <xdr:colOff>63500</xdr:colOff>
      <xdr:row>78</xdr:row>
      <xdr:rowOff>107632</xdr:rowOff>
    </xdr:to>
    <xdr:cxnSp macro="">
      <xdr:nvCxnSpPr>
        <xdr:cNvPr id="168" name="直線コネクタ 167"/>
        <xdr:cNvCxnSpPr/>
      </xdr:nvCxnSpPr>
      <xdr:spPr>
        <a:xfrm flipV="1">
          <a:off x="3797300" y="13454259"/>
          <a:ext cx="838200" cy="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41369</xdr:rowOff>
    </xdr:from>
    <xdr:ext cx="534377" cy="259045"/>
    <xdr:sp macro="" textlink="">
      <xdr:nvSpPr>
        <xdr:cNvPr id="169" name="民生費平均値テキスト"/>
        <xdr:cNvSpPr txBox="1"/>
      </xdr:nvSpPr>
      <xdr:spPr>
        <a:xfrm>
          <a:off x="4686300" y="13243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18492</xdr:rowOff>
    </xdr:from>
    <xdr:to>
      <xdr:col>24</xdr:col>
      <xdr:colOff>114300</xdr:colOff>
      <xdr:row>78</xdr:row>
      <xdr:rowOff>120092</xdr:rowOff>
    </xdr:to>
    <xdr:sp macro="" textlink="">
      <xdr:nvSpPr>
        <xdr:cNvPr id="170" name="フローチャート: 判断 169"/>
        <xdr:cNvSpPr/>
      </xdr:nvSpPr>
      <xdr:spPr>
        <a:xfrm>
          <a:off x="45847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102237</xdr:rowOff>
    </xdr:from>
    <xdr:to>
      <xdr:col>19</xdr:col>
      <xdr:colOff>177800</xdr:colOff>
      <xdr:row>78</xdr:row>
      <xdr:rowOff>107632</xdr:rowOff>
    </xdr:to>
    <xdr:cxnSp macro="">
      <xdr:nvCxnSpPr>
        <xdr:cNvPr id="171" name="直線コネクタ 170"/>
        <xdr:cNvCxnSpPr/>
      </xdr:nvCxnSpPr>
      <xdr:spPr>
        <a:xfrm>
          <a:off x="2908300" y="1347533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150777</xdr:rowOff>
    </xdr:from>
    <xdr:to>
      <xdr:col>20</xdr:col>
      <xdr:colOff>38100</xdr:colOff>
      <xdr:row>78</xdr:row>
      <xdr:rowOff>80927</xdr:rowOff>
    </xdr:to>
    <xdr:sp macro="" textlink="">
      <xdr:nvSpPr>
        <xdr:cNvPr id="172" name="フローチャート: 判断 171"/>
        <xdr:cNvSpPr/>
      </xdr:nvSpPr>
      <xdr:spPr>
        <a:xfrm>
          <a:off x="3746500" y="133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97454</xdr:rowOff>
    </xdr:from>
    <xdr:ext cx="534377" cy="259045"/>
    <xdr:sp macro="" textlink="">
      <xdr:nvSpPr>
        <xdr:cNvPr id="173" name="テキスト ボックス 172"/>
        <xdr:cNvSpPr txBox="1"/>
      </xdr:nvSpPr>
      <xdr:spPr>
        <a:xfrm>
          <a:off x="3517411" y="131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102237</xdr:rowOff>
    </xdr:from>
    <xdr:to>
      <xdr:col>15</xdr:col>
      <xdr:colOff>50800</xdr:colOff>
      <xdr:row>78</xdr:row>
      <xdr:rowOff>148707</xdr:rowOff>
    </xdr:to>
    <xdr:cxnSp macro="">
      <xdr:nvCxnSpPr>
        <xdr:cNvPr id="174" name="直線コネクタ 173"/>
        <xdr:cNvCxnSpPr/>
      </xdr:nvCxnSpPr>
      <xdr:spPr>
        <a:xfrm flipV="1">
          <a:off x="2019300" y="13475337"/>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3670</xdr:rowOff>
    </xdr:from>
    <xdr:to>
      <xdr:col>15</xdr:col>
      <xdr:colOff>101600</xdr:colOff>
      <xdr:row>78</xdr:row>
      <xdr:rowOff>105270</xdr:rowOff>
    </xdr:to>
    <xdr:sp macro="" textlink="">
      <xdr:nvSpPr>
        <xdr:cNvPr id="175" name="フローチャート: 判断 174"/>
        <xdr:cNvSpPr/>
      </xdr:nvSpPr>
      <xdr:spPr>
        <a:xfrm>
          <a:off x="2857500" y="1337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121797</xdr:rowOff>
    </xdr:from>
    <xdr:ext cx="534377" cy="259045"/>
    <xdr:sp macro="" textlink="">
      <xdr:nvSpPr>
        <xdr:cNvPr id="176" name="テキスト ボックス 175"/>
        <xdr:cNvSpPr txBox="1"/>
      </xdr:nvSpPr>
      <xdr:spPr>
        <a:xfrm>
          <a:off x="2641111" y="131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148707</xdr:rowOff>
    </xdr:from>
    <xdr:to>
      <xdr:col>10</xdr:col>
      <xdr:colOff>114300</xdr:colOff>
      <xdr:row>78</xdr:row>
      <xdr:rowOff>168632</xdr:rowOff>
    </xdr:to>
    <xdr:cxnSp macro="">
      <xdr:nvCxnSpPr>
        <xdr:cNvPr id="177" name="直線コネクタ 176"/>
        <xdr:cNvCxnSpPr/>
      </xdr:nvCxnSpPr>
      <xdr:spPr>
        <a:xfrm flipV="1">
          <a:off x="1130300" y="13521807"/>
          <a:ext cx="889000" cy="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94506</xdr:rowOff>
    </xdr:from>
    <xdr:to>
      <xdr:col>10</xdr:col>
      <xdr:colOff>165100</xdr:colOff>
      <xdr:row>79</xdr:row>
      <xdr:rowOff>24656</xdr:rowOff>
    </xdr:to>
    <xdr:sp macro="" textlink="">
      <xdr:nvSpPr>
        <xdr:cNvPr id="178" name="フローチャート: 判断 177"/>
        <xdr:cNvSpPr/>
      </xdr:nvSpPr>
      <xdr:spPr>
        <a:xfrm>
          <a:off x="1968500" y="1346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41183</xdr:rowOff>
    </xdr:from>
    <xdr:ext cx="534377" cy="259045"/>
    <xdr:sp macro="" textlink="">
      <xdr:nvSpPr>
        <xdr:cNvPr id="179" name="テキスト ボックス 178"/>
        <xdr:cNvSpPr txBox="1"/>
      </xdr:nvSpPr>
      <xdr:spPr>
        <a:xfrm>
          <a:off x="1752111" y="132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98583</xdr:rowOff>
    </xdr:from>
    <xdr:to>
      <xdr:col>6</xdr:col>
      <xdr:colOff>38100</xdr:colOff>
      <xdr:row>79</xdr:row>
      <xdr:rowOff>28733</xdr:rowOff>
    </xdr:to>
    <xdr:sp macro="" textlink="">
      <xdr:nvSpPr>
        <xdr:cNvPr id="180" name="フローチャート: 判断 179"/>
        <xdr:cNvSpPr/>
      </xdr:nvSpPr>
      <xdr:spPr>
        <a:xfrm>
          <a:off x="1079500" y="13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45260</xdr:rowOff>
    </xdr:from>
    <xdr:ext cx="534377" cy="259045"/>
    <xdr:sp macro="" textlink="">
      <xdr:nvSpPr>
        <xdr:cNvPr id="181" name="テキスト ボックス 180"/>
        <xdr:cNvSpPr txBox="1"/>
      </xdr:nvSpPr>
      <xdr:spPr>
        <a:xfrm>
          <a:off x="863111" y="13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30359</xdr:rowOff>
    </xdr:from>
    <xdr:to>
      <xdr:col>24</xdr:col>
      <xdr:colOff>114300</xdr:colOff>
      <xdr:row>78</xdr:row>
      <xdr:rowOff>131959</xdr:rowOff>
    </xdr:to>
    <xdr:sp macro="" textlink="">
      <xdr:nvSpPr>
        <xdr:cNvPr id="187" name="楕円 186"/>
        <xdr:cNvSpPr/>
      </xdr:nvSpPr>
      <xdr:spPr>
        <a:xfrm>
          <a:off x="4584700" y="1340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168367</xdr:rowOff>
    </xdr:from>
    <xdr:ext cx="534377" cy="259045"/>
    <xdr:sp macro="" textlink="">
      <xdr:nvSpPr>
        <xdr:cNvPr id="188" name="民生費該当値テキスト"/>
        <xdr:cNvSpPr txBox="1"/>
      </xdr:nvSpPr>
      <xdr:spPr>
        <a:xfrm>
          <a:off x="4686300" y="133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56832</xdr:rowOff>
    </xdr:from>
    <xdr:to>
      <xdr:col>20</xdr:col>
      <xdr:colOff>38100</xdr:colOff>
      <xdr:row>78</xdr:row>
      <xdr:rowOff>158432</xdr:rowOff>
    </xdr:to>
    <xdr:sp macro="" textlink="">
      <xdr:nvSpPr>
        <xdr:cNvPr id="189" name="楕円 188"/>
        <xdr:cNvSpPr/>
      </xdr:nvSpPr>
      <xdr:spPr>
        <a:xfrm>
          <a:off x="3746500" y="134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149559</xdr:rowOff>
    </xdr:from>
    <xdr:ext cx="534377" cy="259045"/>
    <xdr:sp macro="" textlink="">
      <xdr:nvSpPr>
        <xdr:cNvPr id="190" name="テキスト ボックス 189"/>
        <xdr:cNvSpPr txBox="1"/>
      </xdr:nvSpPr>
      <xdr:spPr>
        <a:xfrm>
          <a:off x="3517411" y="135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51437</xdr:rowOff>
    </xdr:from>
    <xdr:to>
      <xdr:col>15</xdr:col>
      <xdr:colOff>101600</xdr:colOff>
      <xdr:row>78</xdr:row>
      <xdr:rowOff>153037</xdr:rowOff>
    </xdr:to>
    <xdr:sp macro="" textlink="">
      <xdr:nvSpPr>
        <xdr:cNvPr id="191" name="楕円 190"/>
        <xdr:cNvSpPr/>
      </xdr:nvSpPr>
      <xdr:spPr>
        <a:xfrm>
          <a:off x="2857500" y="1342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144164</xdr:rowOff>
    </xdr:from>
    <xdr:ext cx="534377" cy="259045"/>
    <xdr:sp macro="" textlink="">
      <xdr:nvSpPr>
        <xdr:cNvPr id="192" name="テキスト ボックス 191"/>
        <xdr:cNvSpPr txBox="1"/>
      </xdr:nvSpPr>
      <xdr:spPr>
        <a:xfrm>
          <a:off x="2641111" y="1351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97907</xdr:rowOff>
    </xdr:from>
    <xdr:to>
      <xdr:col>10</xdr:col>
      <xdr:colOff>165100</xdr:colOff>
      <xdr:row>79</xdr:row>
      <xdr:rowOff>28057</xdr:rowOff>
    </xdr:to>
    <xdr:sp macro="" textlink="">
      <xdr:nvSpPr>
        <xdr:cNvPr id="193" name="楕円 192"/>
        <xdr:cNvSpPr/>
      </xdr:nvSpPr>
      <xdr:spPr>
        <a:xfrm>
          <a:off x="1968500" y="134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19184</xdr:rowOff>
    </xdr:from>
    <xdr:ext cx="534377" cy="259045"/>
    <xdr:sp macro="" textlink="">
      <xdr:nvSpPr>
        <xdr:cNvPr id="194" name="テキスト ボックス 193"/>
        <xdr:cNvSpPr txBox="1"/>
      </xdr:nvSpPr>
      <xdr:spPr>
        <a:xfrm>
          <a:off x="1752111" y="135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117832</xdr:rowOff>
    </xdr:from>
    <xdr:to>
      <xdr:col>6</xdr:col>
      <xdr:colOff>38100</xdr:colOff>
      <xdr:row>79</xdr:row>
      <xdr:rowOff>47982</xdr:rowOff>
    </xdr:to>
    <xdr:sp macro="" textlink="">
      <xdr:nvSpPr>
        <xdr:cNvPr id="195" name="楕円 194"/>
        <xdr:cNvSpPr/>
      </xdr:nvSpPr>
      <xdr:spPr>
        <a:xfrm>
          <a:off x="1079500" y="134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39109</xdr:rowOff>
    </xdr:from>
    <xdr:ext cx="534377" cy="259045"/>
    <xdr:sp macro="" textlink="">
      <xdr:nvSpPr>
        <xdr:cNvPr id="196" name="テキスト ボックス 195"/>
        <xdr:cNvSpPr txBox="1"/>
      </xdr:nvSpPr>
      <xdr:spPr>
        <a:xfrm>
          <a:off x="863111" y="135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5" name="直線コネクタ 20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6" name="テキスト ボックス 20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7" name="直線コネクタ 20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8" name="テキスト ボックス 20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09" name="直線コネクタ 20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0" name="テキスト ボックス 20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1" name="直線コネクタ 21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2" name="テキスト ボックス 21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3" name="直線コネクタ 21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4" name="テキスト ボックス 21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62852</xdr:rowOff>
    </xdr:from>
    <xdr:to>
      <xdr:col>24</xdr:col>
      <xdr:colOff>62865</xdr:colOff>
      <xdr:row>97</xdr:row>
      <xdr:rowOff>155397</xdr:rowOff>
    </xdr:to>
    <xdr:cxnSp macro="">
      <xdr:nvCxnSpPr>
        <xdr:cNvPr id="218" name="直線コネクタ 217"/>
        <xdr:cNvCxnSpPr/>
      </xdr:nvCxnSpPr>
      <xdr:spPr>
        <a:xfrm flipV="1">
          <a:off x="4633595" y="15493352"/>
          <a:ext cx="1270" cy="129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159224</xdr:rowOff>
    </xdr:from>
    <xdr:ext cx="469744" cy="259045"/>
    <xdr:sp macro="" textlink="">
      <xdr:nvSpPr>
        <xdr:cNvPr id="219" name="衛生費最小値テキスト"/>
        <xdr:cNvSpPr txBox="1"/>
      </xdr:nvSpPr>
      <xdr:spPr>
        <a:xfrm>
          <a:off x="4686300" y="1678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155397</xdr:rowOff>
    </xdr:from>
    <xdr:to>
      <xdr:col>24</xdr:col>
      <xdr:colOff>152400</xdr:colOff>
      <xdr:row>97</xdr:row>
      <xdr:rowOff>155397</xdr:rowOff>
    </xdr:to>
    <xdr:cxnSp macro="">
      <xdr:nvCxnSpPr>
        <xdr:cNvPr id="220" name="直線コネクタ 219"/>
        <xdr:cNvCxnSpPr/>
      </xdr:nvCxnSpPr>
      <xdr:spPr>
        <a:xfrm>
          <a:off x="4546600" y="1678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9529</xdr:rowOff>
    </xdr:from>
    <xdr:ext cx="534377" cy="259045"/>
    <xdr:sp macro="" textlink="">
      <xdr:nvSpPr>
        <xdr:cNvPr id="221" name="衛生費最大値テキスト"/>
        <xdr:cNvSpPr txBox="1"/>
      </xdr:nvSpPr>
      <xdr:spPr>
        <a:xfrm>
          <a:off x="4686300" y="152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62852</xdr:rowOff>
    </xdr:from>
    <xdr:to>
      <xdr:col>24</xdr:col>
      <xdr:colOff>152400</xdr:colOff>
      <xdr:row>90</xdr:row>
      <xdr:rowOff>62852</xdr:rowOff>
    </xdr:to>
    <xdr:cxnSp macro="">
      <xdr:nvCxnSpPr>
        <xdr:cNvPr id="222" name="直線コネクタ 221"/>
        <xdr:cNvCxnSpPr/>
      </xdr:nvCxnSpPr>
      <xdr:spPr>
        <a:xfrm>
          <a:off x="4546600" y="1549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27115</xdr:rowOff>
    </xdr:from>
    <xdr:to>
      <xdr:col>24</xdr:col>
      <xdr:colOff>63500</xdr:colOff>
      <xdr:row>97</xdr:row>
      <xdr:rowOff>60528</xdr:rowOff>
    </xdr:to>
    <xdr:cxnSp macro="">
      <xdr:nvCxnSpPr>
        <xdr:cNvPr id="223" name="直線コネクタ 222"/>
        <xdr:cNvCxnSpPr/>
      </xdr:nvCxnSpPr>
      <xdr:spPr>
        <a:xfrm flipV="1">
          <a:off x="3797300" y="16657765"/>
          <a:ext cx="8382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138065</xdr:rowOff>
    </xdr:from>
    <xdr:ext cx="534377" cy="259045"/>
    <xdr:sp macro="" textlink="">
      <xdr:nvSpPr>
        <xdr:cNvPr id="224" name="衛生費平均値テキスト"/>
        <xdr:cNvSpPr txBox="1"/>
      </xdr:nvSpPr>
      <xdr:spPr>
        <a:xfrm>
          <a:off x="4686300" y="16425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115188</xdr:rowOff>
    </xdr:from>
    <xdr:to>
      <xdr:col>24</xdr:col>
      <xdr:colOff>114300</xdr:colOff>
      <xdr:row>97</xdr:row>
      <xdr:rowOff>45338</xdr:rowOff>
    </xdr:to>
    <xdr:sp macro="" textlink="">
      <xdr:nvSpPr>
        <xdr:cNvPr id="225" name="フローチャート: 判断 224"/>
        <xdr:cNvSpPr/>
      </xdr:nvSpPr>
      <xdr:spPr>
        <a:xfrm>
          <a:off x="45847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48755</xdr:rowOff>
    </xdr:from>
    <xdr:to>
      <xdr:col>19</xdr:col>
      <xdr:colOff>177800</xdr:colOff>
      <xdr:row>97</xdr:row>
      <xdr:rowOff>60528</xdr:rowOff>
    </xdr:to>
    <xdr:cxnSp macro="">
      <xdr:nvCxnSpPr>
        <xdr:cNvPr id="226" name="直線コネクタ 225"/>
        <xdr:cNvCxnSpPr/>
      </xdr:nvCxnSpPr>
      <xdr:spPr>
        <a:xfrm>
          <a:off x="2908300" y="1667940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104787</xdr:rowOff>
    </xdr:from>
    <xdr:to>
      <xdr:col>20</xdr:col>
      <xdr:colOff>38100</xdr:colOff>
      <xdr:row>97</xdr:row>
      <xdr:rowOff>34937</xdr:rowOff>
    </xdr:to>
    <xdr:sp macro="" textlink="">
      <xdr:nvSpPr>
        <xdr:cNvPr id="227" name="フローチャート: 判断 226"/>
        <xdr:cNvSpPr/>
      </xdr:nvSpPr>
      <xdr:spPr>
        <a:xfrm>
          <a:off x="3746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51464</xdr:rowOff>
    </xdr:from>
    <xdr:ext cx="534377" cy="259045"/>
    <xdr:sp macro="" textlink="">
      <xdr:nvSpPr>
        <xdr:cNvPr id="228" name="テキスト ボックス 227"/>
        <xdr:cNvSpPr txBox="1"/>
      </xdr:nvSpPr>
      <xdr:spPr>
        <a:xfrm>
          <a:off x="35174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165342</xdr:rowOff>
    </xdr:from>
    <xdr:to>
      <xdr:col>15</xdr:col>
      <xdr:colOff>50800</xdr:colOff>
      <xdr:row>97</xdr:row>
      <xdr:rowOff>48755</xdr:rowOff>
    </xdr:to>
    <xdr:cxnSp macro="">
      <xdr:nvCxnSpPr>
        <xdr:cNvPr id="229" name="直線コネクタ 228"/>
        <xdr:cNvCxnSpPr/>
      </xdr:nvCxnSpPr>
      <xdr:spPr>
        <a:xfrm>
          <a:off x="2019300" y="1662454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95035</xdr:rowOff>
    </xdr:from>
    <xdr:to>
      <xdr:col>15</xdr:col>
      <xdr:colOff>101600</xdr:colOff>
      <xdr:row>97</xdr:row>
      <xdr:rowOff>25185</xdr:rowOff>
    </xdr:to>
    <xdr:sp macro="" textlink="">
      <xdr:nvSpPr>
        <xdr:cNvPr id="230" name="フローチャート: 判断 229"/>
        <xdr:cNvSpPr/>
      </xdr:nvSpPr>
      <xdr:spPr>
        <a:xfrm>
          <a:off x="2857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41712</xdr:rowOff>
    </xdr:from>
    <xdr:ext cx="534377" cy="259045"/>
    <xdr:sp macro="" textlink="">
      <xdr:nvSpPr>
        <xdr:cNvPr id="231" name="テキスト ボックス 230"/>
        <xdr:cNvSpPr txBox="1"/>
      </xdr:nvSpPr>
      <xdr:spPr>
        <a:xfrm>
          <a:off x="2641111" y="163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165342</xdr:rowOff>
    </xdr:from>
    <xdr:to>
      <xdr:col>10</xdr:col>
      <xdr:colOff>114300</xdr:colOff>
      <xdr:row>97</xdr:row>
      <xdr:rowOff>33210</xdr:rowOff>
    </xdr:to>
    <xdr:cxnSp macro="">
      <xdr:nvCxnSpPr>
        <xdr:cNvPr id="232" name="直線コネクタ 231"/>
        <xdr:cNvCxnSpPr/>
      </xdr:nvCxnSpPr>
      <xdr:spPr>
        <a:xfrm flipV="1">
          <a:off x="1130300" y="16624542"/>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157060</xdr:rowOff>
    </xdr:from>
    <xdr:to>
      <xdr:col>10</xdr:col>
      <xdr:colOff>165100</xdr:colOff>
      <xdr:row>97</xdr:row>
      <xdr:rowOff>87210</xdr:rowOff>
    </xdr:to>
    <xdr:sp macro="" textlink="">
      <xdr:nvSpPr>
        <xdr:cNvPr id="233" name="フローチャート: 判断 232"/>
        <xdr:cNvSpPr/>
      </xdr:nvSpPr>
      <xdr:spPr>
        <a:xfrm>
          <a:off x="1968500" y="166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78337</xdr:rowOff>
    </xdr:from>
    <xdr:ext cx="469744" cy="259045"/>
    <xdr:sp macro="" textlink="">
      <xdr:nvSpPr>
        <xdr:cNvPr id="234" name="テキスト ボックス 233"/>
        <xdr:cNvSpPr txBox="1"/>
      </xdr:nvSpPr>
      <xdr:spPr>
        <a:xfrm>
          <a:off x="1784428" y="167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139573</xdr:rowOff>
    </xdr:from>
    <xdr:to>
      <xdr:col>6</xdr:col>
      <xdr:colOff>38100</xdr:colOff>
      <xdr:row>97</xdr:row>
      <xdr:rowOff>69723</xdr:rowOff>
    </xdr:to>
    <xdr:sp macro="" textlink="">
      <xdr:nvSpPr>
        <xdr:cNvPr id="235" name="フローチャート: 判断 234"/>
        <xdr:cNvSpPr/>
      </xdr:nvSpPr>
      <xdr:spPr>
        <a:xfrm>
          <a:off x="1079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86250</xdr:rowOff>
    </xdr:from>
    <xdr:ext cx="469744" cy="259045"/>
    <xdr:sp macro="" textlink="">
      <xdr:nvSpPr>
        <xdr:cNvPr id="236" name="テキスト ボックス 235"/>
        <xdr:cNvSpPr txBox="1"/>
      </xdr:nvSpPr>
      <xdr:spPr>
        <a:xfrm>
          <a:off x="895428" y="163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147765</xdr:rowOff>
    </xdr:from>
    <xdr:to>
      <xdr:col>24</xdr:col>
      <xdr:colOff>114300</xdr:colOff>
      <xdr:row>97</xdr:row>
      <xdr:rowOff>77915</xdr:rowOff>
    </xdr:to>
    <xdr:sp macro="" textlink="">
      <xdr:nvSpPr>
        <xdr:cNvPr id="242" name="楕円 241"/>
        <xdr:cNvSpPr/>
      </xdr:nvSpPr>
      <xdr:spPr>
        <a:xfrm>
          <a:off x="4584700" y="166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126192</xdr:rowOff>
    </xdr:from>
    <xdr:ext cx="469744" cy="259045"/>
    <xdr:sp macro="" textlink="">
      <xdr:nvSpPr>
        <xdr:cNvPr id="243" name="衛生費該当値テキスト"/>
        <xdr:cNvSpPr txBox="1"/>
      </xdr:nvSpPr>
      <xdr:spPr>
        <a:xfrm>
          <a:off x="4686300" y="1658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9728</xdr:rowOff>
    </xdr:from>
    <xdr:to>
      <xdr:col>20</xdr:col>
      <xdr:colOff>38100</xdr:colOff>
      <xdr:row>97</xdr:row>
      <xdr:rowOff>111328</xdr:rowOff>
    </xdr:to>
    <xdr:sp macro="" textlink="">
      <xdr:nvSpPr>
        <xdr:cNvPr id="244" name="楕円 243"/>
        <xdr:cNvSpPr/>
      </xdr:nvSpPr>
      <xdr:spPr>
        <a:xfrm>
          <a:off x="3746500" y="166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102455</xdr:rowOff>
    </xdr:from>
    <xdr:ext cx="469744" cy="259045"/>
    <xdr:sp macro="" textlink="">
      <xdr:nvSpPr>
        <xdr:cNvPr id="245" name="テキスト ボックス 244"/>
        <xdr:cNvSpPr txBox="1"/>
      </xdr:nvSpPr>
      <xdr:spPr>
        <a:xfrm>
          <a:off x="3549728" y="1673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169405</xdr:rowOff>
    </xdr:from>
    <xdr:to>
      <xdr:col>15</xdr:col>
      <xdr:colOff>101600</xdr:colOff>
      <xdr:row>97</xdr:row>
      <xdr:rowOff>99555</xdr:rowOff>
    </xdr:to>
    <xdr:sp macro="" textlink="">
      <xdr:nvSpPr>
        <xdr:cNvPr id="246" name="楕円 245"/>
        <xdr:cNvSpPr/>
      </xdr:nvSpPr>
      <xdr:spPr>
        <a:xfrm>
          <a:off x="2857500" y="166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90682</xdr:rowOff>
    </xdr:from>
    <xdr:ext cx="469744" cy="259045"/>
    <xdr:sp macro="" textlink="">
      <xdr:nvSpPr>
        <xdr:cNvPr id="247" name="テキスト ボックス 246"/>
        <xdr:cNvSpPr txBox="1"/>
      </xdr:nvSpPr>
      <xdr:spPr>
        <a:xfrm>
          <a:off x="2673428" y="1672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114542</xdr:rowOff>
    </xdr:from>
    <xdr:to>
      <xdr:col>10</xdr:col>
      <xdr:colOff>165100</xdr:colOff>
      <xdr:row>97</xdr:row>
      <xdr:rowOff>44692</xdr:rowOff>
    </xdr:to>
    <xdr:sp macro="" textlink="">
      <xdr:nvSpPr>
        <xdr:cNvPr id="248" name="楕円 247"/>
        <xdr:cNvSpPr/>
      </xdr:nvSpPr>
      <xdr:spPr>
        <a:xfrm>
          <a:off x="1968500" y="165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61219</xdr:rowOff>
    </xdr:from>
    <xdr:ext cx="534377" cy="259045"/>
    <xdr:sp macro="" textlink="">
      <xdr:nvSpPr>
        <xdr:cNvPr id="249" name="テキスト ボックス 248"/>
        <xdr:cNvSpPr txBox="1"/>
      </xdr:nvSpPr>
      <xdr:spPr>
        <a:xfrm>
          <a:off x="1752111" y="163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153860</xdr:rowOff>
    </xdr:from>
    <xdr:to>
      <xdr:col>6</xdr:col>
      <xdr:colOff>38100</xdr:colOff>
      <xdr:row>97</xdr:row>
      <xdr:rowOff>84010</xdr:rowOff>
    </xdr:to>
    <xdr:sp macro="" textlink="">
      <xdr:nvSpPr>
        <xdr:cNvPr id="250" name="楕円 249"/>
        <xdr:cNvSpPr/>
      </xdr:nvSpPr>
      <xdr:spPr>
        <a:xfrm>
          <a:off x="1079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75137</xdr:rowOff>
    </xdr:from>
    <xdr:ext cx="469744" cy="259045"/>
    <xdr:sp macro="" textlink="">
      <xdr:nvSpPr>
        <xdr:cNvPr id="251" name="テキスト ボックス 250"/>
        <xdr:cNvSpPr txBox="1"/>
      </xdr:nvSpPr>
      <xdr:spPr>
        <a:xfrm>
          <a:off x="895428" y="167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0" name="直線コネクタ 25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1" name="テキスト ボックス 26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2" name="直線コネクタ 26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3" name="テキスト ボックス 26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4" name="直線コネクタ 26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5" name="テキスト ボックス 26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6" name="直線コネクタ 26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7" name="テキスト ボックス 26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8" name="直線コネクタ 26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69" name="テキスト ボックス 26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1" name="テキスト ボックス 27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38</xdr:row>
      <xdr:rowOff>47117</xdr:rowOff>
    </xdr:to>
    <xdr:cxnSp macro="">
      <xdr:nvCxnSpPr>
        <xdr:cNvPr id="273" name="直線コネクタ 272"/>
        <xdr:cNvCxnSpPr/>
      </xdr:nvCxnSpPr>
      <xdr:spPr>
        <a:xfrm flipV="1">
          <a:off x="10475595" y="5122418"/>
          <a:ext cx="1270" cy="143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50944</xdr:rowOff>
    </xdr:from>
    <xdr:ext cx="378565" cy="259045"/>
    <xdr:sp macro="" textlink="">
      <xdr:nvSpPr>
        <xdr:cNvPr id="274" name="労働費最小値テキスト"/>
        <xdr:cNvSpPr txBox="1"/>
      </xdr:nvSpPr>
      <xdr:spPr>
        <a:xfrm>
          <a:off x="10528300" y="656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47117</xdr:rowOff>
    </xdr:from>
    <xdr:to>
      <xdr:col>55</xdr:col>
      <xdr:colOff>88900</xdr:colOff>
      <xdr:row>38</xdr:row>
      <xdr:rowOff>47117</xdr:rowOff>
    </xdr:to>
    <xdr:cxnSp macro="">
      <xdr:nvCxnSpPr>
        <xdr:cNvPr id="275" name="直線コネクタ 274"/>
        <xdr:cNvCxnSpPr/>
      </xdr:nvCxnSpPr>
      <xdr:spPr>
        <a:xfrm>
          <a:off x="10388600" y="6562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76"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77" name="直線コネクタ 276"/>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116840</xdr:rowOff>
    </xdr:from>
    <xdr:to>
      <xdr:col>55</xdr:col>
      <xdr:colOff>0</xdr:colOff>
      <xdr:row>35</xdr:row>
      <xdr:rowOff>165608</xdr:rowOff>
    </xdr:to>
    <xdr:cxnSp macro="">
      <xdr:nvCxnSpPr>
        <xdr:cNvPr id="278" name="直線コネクタ 277"/>
        <xdr:cNvCxnSpPr/>
      </xdr:nvCxnSpPr>
      <xdr:spPr>
        <a:xfrm>
          <a:off x="9639300" y="6117590"/>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106189</xdr:rowOff>
    </xdr:from>
    <xdr:ext cx="378565" cy="259045"/>
    <xdr:sp macro="" textlink="">
      <xdr:nvSpPr>
        <xdr:cNvPr id="279" name="労働費平均値テキスト"/>
        <xdr:cNvSpPr txBox="1"/>
      </xdr:nvSpPr>
      <xdr:spPr>
        <a:xfrm>
          <a:off x="10528300" y="62783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127762</xdr:rowOff>
    </xdr:from>
    <xdr:to>
      <xdr:col>55</xdr:col>
      <xdr:colOff>50800</xdr:colOff>
      <xdr:row>37</xdr:row>
      <xdr:rowOff>57912</xdr:rowOff>
    </xdr:to>
    <xdr:sp macro="" textlink="">
      <xdr:nvSpPr>
        <xdr:cNvPr id="280" name="フローチャート: 判断 279"/>
        <xdr:cNvSpPr/>
      </xdr:nvSpPr>
      <xdr:spPr>
        <a:xfrm>
          <a:off x="10426700" y="62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131699</xdr:rowOff>
    </xdr:from>
    <xdr:to>
      <xdr:col>50</xdr:col>
      <xdr:colOff>114300</xdr:colOff>
      <xdr:row>35</xdr:row>
      <xdr:rowOff>116840</xdr:rowOff>
    </xdr:to>
    <xdr:cxnSp macro="">
      <xdr:nvCxnSpPr>
        <xdr:cNvPr id="281" name="直線コネクタ 280"/>
        <xdr:cNvCxnSpPr/>
      </xdr:nvCxnSpPr>
      <xdr:spPr>
        <a:xfrm>
          <a:off x="8750300" y="5960999"/>
          <a:ext cx="8890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54991</xdr:rowOff>
    </xdr:from>
    <xdr:to>
      <xdr:col>50</xdr:col>
      <xdr:colOff>165100</xdr:colOff>
      <xdr:row>36</xdr:row>
      <xdr:rowOff>156591</xdr:rowOff>
    </xdr:to>
    <xdr:sp macro="" textlink="">
      <xdr:nvSpPr>
        <xdr:cNvPr id="282" name="フローチャート: 判断 281"/>
        <xdr:cNvSpPr/>
      </xdr:nvSpPr>
      <xdr:spPr>
        <a:xfrm>
          <a:off x="9588500" y="62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147718</xdr:rowOff>
    </xdr:from>
    <xdr:ext cx="469744" cy="259045"/>
    <xdr:sp macro="" textlink="">
      <xdr:nvSpPr>
        <xdr:cNvPr id="283" name="テキスト ボックス 282"/>
        <xdr:cNvSpPr txBox="1"/>
      </xdr:nvSpPr>
      <xdr:spPr>
        <a:xfrm>
          <a:off x="9391728" y="63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149987</xdr:rowOff>
    </xdr:from>
    <xdr:to>
      <xdr:col>45</xdr:col>
      <xdr:colOff>177800</xdr:colOff>
      <xdr:row>34</xdr:row>
      <xdr:rowOff>131699</xdr:rowOff>
    </xdr:to>
    <xdr:cxnSp macro="">
      <xdr:nvCxnSpPr>
        <xdr:cNvPr id="284" name="直線コネクタ 283"/>
        <xdr:cNvCxnSpPr/>
      </xdr:nvCxnSpPr>
      <xdr:spPr>
        <a:xfrm>
          <a:off x="7861300" y="580783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57658</xdr:rowOff>
    </xdr:from>
    <xdr:to>
      <xdr:col>46</xdr:col>
      <xdr:colOff>38100</xdr:colOff>
      <xdr:row>34</xdr:row>
      <xdr:rowOff>159258</xdr:rowOff>
    </xdr:to>
    <xdr:sp macro="" textlink="">
      <xdr:nvSpPr>
        <xdr:cNvPr id="285" name="フローチャート: 判断 284"/>
        <xdr:cNvSpPr/>
      </xdr:nvSpPr>
      <xdr:spPr>
        <a:xfrm>
          <a:off x="8699500" y="588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4335</xdr:rowOff>
    </xdr:from>
    <xdr:ext cx="469744" cy="259045"/>
    <xdr:sp macro="" textlink="">
      <xdr:nvSpPr>
        <xdr:cNvPr id="286" name="テキスト ボックス 285"/>
        <xdr:cNvSpPr txBox="1"/>
      </xdr:nvSpPr>
      <xdr:spPr>
        <a:xfrm>
          <a:off x="8515428"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109601</xdr:rowOff>
    </xdr:from>
    <xdr:to>
      <xdr:col>41</xdr:col>
      <xdr:colOff>50800</xdr:colOff>
      <xdr:row>33</xdr:row>
      <xdr:rowOff>149987</xdr:rowOff>
    </xdr:to>
    <xdr:cxnSp macro="">
      <xdr:nvCxnSpPr>
        <xdr:cNvPr id="287" name="直線コネクタ 286"/>
        <xdr:cNvCxnSpPr/>
      </xdr:nvCxnSpPr>
      <xdr:spPr>
        <a:xfrm>
          <a:off x="6972300" y="5424551"/>
          <a:ext cx="889000" cy="3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51562</xdr:rowOff>
    </xdr:from>
    <xdr:to>
      <xdr:col>41</xdr:col>
      <xdr:colOff>101600</xdr:colOff>
      <xdr:row>34</xdr:row>
      <xdr:rowOff>153162</xdr:rowOff>
    </xdr:to>
    <xdr:sp macro="" textlink="">
      <xdr:nvSpPr>
        <xdr:cNvPr id="288" name="フローチャート: 判断 287"/>
        <xdr:cNvSpPr/>
      </xdr:nvSpPr>
      <xdr:spPr>
        <a:xfrm>
          <a:off x="7810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144289</xdr:rowOff>
    </xdr:from>
    <xdr:ext cx="469744" cy="259045"/>
    <xdr:sp macro="" textlink="">
      <xdr:nvSpPr>
        <xdr:cNvPr id="289" name="テキスト ボックス 288"/>
        <xdr:cNvSpPr txBox="1"/>
      </xdr:nvSpPr>
      <xdr:spPr>
        <a:xfrm>
          <a:off x="7626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167767</xdr:rowOff>
    </xdr:from>
    <xdr:to>
      <xdr:col>36</xdr:col>
      <xdr:colOff>165100</xdr:colOff>
      <xdr:row>32</xdr:row>
      <xdr:rowOff>97917</xdr:rowOff>
    </xdr:to>
    <xdr:sp macro="" textlink="">
      <xdr:nvSpPr>
        <xdr:cNvPr id="290" name="フローチャート: 判断 289"/>
        <xdr:cNvSpPr/>
      </xdr:nvSpPr>
      <xdr:spPr>
        <a:xfrm>
          <a:off x="6921500" y="548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89044</xdr:rowOff>
    </xdr:from>
    <xdr:ext cx="469744" cy="259045"/>
    <xdr:sp macro="" textlink="">
      <xdr:nvSpPr>
        <xdr:cNvPr id="291" name="テキスト ボックス 290"/>
        <xdr:cNvSpPr txBox="1"/>
      </xdr:nvSpPr>
      <xdr:spPr>
        <a:xfrm>
          <a:off x="6737428" y="557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114808</xdr:rowOff>
    </xdr:from>
    <xdr:to>
      <xdr:col>55</xdr:col>
      <xdr:colOff>50800</xdr:colOff>
      <xdr:row>36</xdr:row>
      <xdr:rowOff>44958</xdr:rowOff>
    </xdr:to>
    <xdr:sp macro="" textlink="">
      <xdr:nvSpPr>
        <xdr:cNvPr id="297" name="楕円 296"/>
        <xdr:cNvSpPr/>
      </xdr:nvSpPr>
      <xdr:spPr>
        <a:xfrm>
          <a:off x="104267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137685</xdr:rowOff>
    </xdr:from>
    <xdr:ext cx="469744" cy="259045"/>
    <xdr:sp macro="" textlink="">
      <xdr:nvSpPr>
        <xdr:cNvPr id="298" name="労働費該当値テキスト"/>
        <xdr:cNvSpPr txBox="1"/>
      </xdr:nvSpPr>
      <xdr:spPr>
        <a:xfrm>
          <a:off x="10528300"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66040</xdr:rowOff>
    </xdr:from>
    <xdr:to>
      <xdr:col>50</xdr:col>
      <xdr:colOff>165100</xdr:colOff>
      <xdr:row>35</xdr:row>
      <xdr:rowOff>167640</xdr:rowOff>
    </xdr:to>
    <xdr:sp macro="" textlink="">
      <xdr:nvSpPr>
        <xdr:cNvPr id="299" name="楕円 298"/>
        <xdr:cNvSpPr/>
      </xdr:nvSpPr>
      <xdr:spPr>
        <a:xfrm>
          <a:off x="9588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12717</xdr:rowOff>
    </xdr:from>
    <xdr:ext cx="469744" cy="259045"/>
    <xdr:sp macro="" textlink="">
      <xdr:nvSpPr>
        <xdr:cNvPr id="300" name="テキスト ボックス 299"/>
        <xdr:cNvSpPr txBox="1"/>
      </xdr:nvSpPr>
      <xdr:spPr>
        <a:xfrm>
          <a:off x="93917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80899</xdr:rowOff>
    </xdr:from>
    <xdr:to>
      <xdr:col>46</xdr:col>
      <xdr:colOff>38100</xdr:colOff>
      <xdr:row>35</xdr:row>
      <xdr:rowOff>11049</xdr:rowOff>
    </xdr:to>
    <xdr:sp macro="" textlink="">
      <xdr:nvSpPr>
        <xdr:cNvPr id="301" name="楕円 300"/>
        <xdr:cNvSpPr/>
      </xdr:nvSpPr>
      <xdr:spPr>
        <a:xfrm>
          <a:off x="8699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2176</xdr:rowOff>
    </xdr:from>
    <xdr:ext cx="469744" cy="259045"/>
    <xdr:sp macro="" textlink="">
      <xdr:nvSpPr>
        <xdr:cNvPr id="302" name="テキスト ボックス 301"/>
        <xdr:cNvSpPr txBox="1"/>
      </xdr:nvSpPr>
      <xdr:spPr>
        <a:xfrm>
          <a:off x="8515428" y="60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99187</xdr:rowOff>
    </xdr:from>
    <xdr:to>
      <xdr:col>41</xdr:col>
      <xdr:colOff>101600</xdr:colOff>
      <xdr:row>34</xdr:row>
      <xdr:rowOff>29337</xdr:rowOff>
    </xdr:to>
    <xdr:sp macro="" textlink="">
      <xdr:nvSpPr>
        <xdr:cNvPr id="303" name="楕円 302"/>
        <xdr:cNvSpPr/>
      </xdr:nvSpPr>
      <xdr:spPr>
        <a:xfrm>
          <a:off x="7810500" y="5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45864</xdr:rowOff>
    </xdr:from>
    <xdr:ext cx="469744" cy="259045"/>
    <xdr:sp macro="" textlink="">
      <xdr:nvSpPr>
        <xdr:cNvPr id="304" name="テキスト ボックス 303"/>
        <xdr:cNvSpPr txBox="1"/>
      </xdr:nvSpPr>
      <xdr:spPr>
        <a:xfrm>
          <a:off x="7626428" y="55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58801</xdr:rowOff>
    </xdr:from>
    <xdr:to>
      <xdr:col>36</xdr:col>
      <xdr:colOff>165100</xdr:colOff>
      <xdr:row>31</xdr:row>
      <xdr:rowOff>160401</xdr:rowOff>
    </xdr:to>
    <xdr:sp macro="" textlink="">
      <xdr:nvSpPr>
        <xdr:cNvPr id="305" name="楕円 304"/>
        <xdr:cNvSpPr/>
      </xdr:nvSpPr>
      <xdr:spPr>
        <a:xfrm>
          <a:off x="6921500" y="53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5478</xdr:rowOff>
    </xdr:from>
    <xdr:ext cx="469744" cy="259045"/>
    <xdr:sp macro="" textlink="">
      <xdr:nvSpPr>
        <xdr:cNvPr id="306" name="テキスト ボックス 305"/>
        <xdr:cNvSpPr txBox="1"/>
      </xdr:nvSpPr>
      <xdr:spPr>
        <a:xfrm>
          <a:off x="6737428" y="514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5" name="直線コネクタ 31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6" name="テキスト ボックス 31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7" name="直線コネクタ 31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8" name="テキスト ボックス 31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19" name="直線コネクタ 31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0" name="テキスト ボックス 31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1" name="直線コネクタ 32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2" name="テキスト ボックス 32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3" name="直線コネクタ 32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4" name="テキスト ボックス 32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121252</xdr:rowOff>
    </xdr:from>
    <xdr:to>
      <xdr:col>54</xdr:col>
      <xdr:colOff>189865</xdr:colOff>
      <xdr:row>58</xdr:row>
      <xdr:rowOff>103832</xdr:rowOff>
    </xdr:to>
    <xdr:cxnSp macro="">
      <xdr:nvCxnSpPr>
        <xdr:cNvPr id="326" name="直線コネクタ 325"/>
        <xdr:cNvCxnSpPr/>
      </xdr:nvCxnSpPr>
      <xdr:spPr>
        <a:xfrm flipV="1">
          <a:off x="10475595" y="8865202"/>
          <a:ext cx="1270" cy="118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107659</xdr:rowOff>
    </xdr:from>
    <xdr:ext cx="469744" cy="259045"/>
    <xdr:sp macro="" textlink="">
      <xdr:nvSpPr>
        <xdr:cNvPr id="327" name="農林水産業費最小値テキスト"/>
        <xdr:cNvSpPr txBox="1"/>
      </xdr:nvSpPr>
      <xdr:spPr>
        <a:xfrm>
          <a:off x="10528300" y="100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103832</xdr:rowOff>
    </xdr:from>
    <xdr:to>
      <xdr:col>55</xdr:col>
      <xdr:colOff>88900</xdr:colOff>
      <xdr:row>58</xdr:row>
      <xdr:rowOff>103832</xdr:rowOff>
    </xdr:to>
    <xdr:cxnSp macro="">
      <xdr:nvCxnSpPr>
        <xdr:cNvPr id="328" name="直線コネクタ 327"/>
        <xdr:cNvCxnSpPr/>
      </xdr:nvCxnSpPr>
      <xdr:spPr>
        <a:xfrm>
          <a:off x="10388600" y="100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67929</xdr:rowOff>
    </xdr:from>
    <xdr:ext cx="534377" cy="259045"/>
    <xdr:sp macro="" textlink="">
      <xdr:nvSpPr>
        <xdr:cNvPr id="329" name="農林水産業費最大値テキスト"/>
        <xdr:cNvSpPr txBox="1"/>
      </xdr:nvSpPr>
      <xdr:spPr>
        <a:xfrm>
          <a:off x="10528300" y="86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121252</xdr:rowOff>
    </xdr:from>
    <xdr:to>
      <xdr:col>55</xdr:col>
      <xdr:colOff>88900</xdr:colOff>
      <xdr:row>51</xdr:row>
      <xdr:rowOff>121252</xdr:rowOff>
    </xdr:to>
    <xdr:cxnSp macro="">
      <xdr:nvCxnSpPr>
        <xdr:cNvPr id="330" name="直線コネクタ 329"/>
        <xdr:cNvCxnSpPr/>
      </xdr:nvCxnSpPr>
      <xdr:spPr>
        <a:xfrm>
          <a:off x="10388600" y="886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107833</xdr:rowOff>
    </xdr:from>
    <xdr:to>
      <xdr:col>55</xdr:col>
      <xdr:colOff>0</xdr:colOff>
      <xdr:row>56</xdr:row>
      <xdr:rowOff>166652</xdr:rowOff>
    </xdr:to>
    <xdr:cxnSp macro="">
      <xdr:nvCxnSpPr>
        <xdr:cNvPr id="331" name="直線コネクタ 330"/>
        <xdr:cNvCxnSpPr/>
      </xdr:nvCxnSpPr>
      <xdr:spPr>
        <a:xfrm>
          <a:off x="9639300" y="9709033"/>
          <a:ext cx="8382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132570</xdr:rowOff>
    </xdr:from>
    <xdr:ext cx="534377" cy="259045"/>
    <xdr:sp macro="" textlink="">
      <xdr:nvSpPr>
        <xdr:cNvPr id="332" name="農林水産業費平均値テキスト"/>
        <xdr:cNvSpPr txBox="1"/>
      </xdr:nvSpPr>
      <xdr:spPr>
        <a:xfrm>
          <a:off x="10528300" y="973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154143</xdr:rowOff>
    </xdr:from>
    <xdr:to>
      <xdr:col>55</xdr:col>
      <xdr:colOff>50800</xdr:colOff>
      <xdr:row>57</xdr:row>
      <xdr:rowOff>84293</xdr:rowOff>
    </xdr:to>
    <xdr:sp macro="" textlink="">
      <xdr:nvSpPr>
        <xdr:cNvPr id="333" name="フローチャート: 判断 332"/>
        <xdr:cNvSpPr/>
      </xdr:nvSpPr>
      <xdr:spPr>
        <a:xfrm>
          <a:off x="104267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107833</xdr:rowOff>
    </xdr:from>
    <xdr:to>
      <xdr:col>50</xdr:col>
      <xdr:colOff>114300</xdr:colOff>
      <xdr:row>57</xdr:row>
      <xdr:rowOff>4826</xdr:rowOff>
    </xdr:to>
    <xdr:cxnSp macro="">
      <xdr:nvCxnSpPr>
        <xdr:cNvPr id="334" name="直線コネクタ 333"/>
        <xdr:cNvCxnSpPr/>
      </xdr:nvCxnSpPr>
      <xdr:spPr>
        <a:xfrm flipV="1">
          <a:off x="8750300" y="9709033"/>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167058</xdr:rowOff>
    </xdr:from>
    <xdr:to>
      <xdr:col>50</xdr:col>
      <xdr:colOff>165100</xdr:colOff>
      <xdr:row>57</xdr:row>
      <xdr:rowOff>97208</xdr:rowOff>
    </xdr:to>
    <xdr:sp macro="" textlink="">
      <xdr:nvSpPr>
        <xdr:cNvPr id="335" name="フローチャート: 判断 334"/>
        <xdr:cNvSpPr/>
      </xdr:nvSpPr>
      <xdr:spPr>
        <a:xfrm>
          <a:off x="9588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88335</xdr:rowOff>
    </xdr:from>
    <xdr:ext cx="534377" cy="259045"/>
    <xdr:sp macro="" textlink="">
      <xdr:nvSpPr>
        <xdr:cNvPr id="336" name="テキスト ボックス 335"/>
        <xdr:cNvSpPr txBox="1"/>
      </xdr:nvSpPr>
      <xdr:spPr>
        <a:xfrm>
          <a:off x="93594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70297</xdr:rowOff>
    </xdr:from>
    <xdr:to>
      <xdr:col>45</xdr:col>
      <xdr:colOff>177800</xdr:colOff>
      <xdr:row>57</xdr:row>
      <xdr:rowOff>4826</xdr:rowOff>
    </xdr:to>
    <xdr:cxnSp macro="">
      <xdr:nvCxnSpPr>
        <xdr:cNvPr id="337" name="直線コネクタ 336"/>
        <xdr:cNvCxnSpPr/>
      </xdr:nvCxnSpPr>
      <xdr:spPr>
        <a:xfrm>
          <a:off x="7861300" y="9671497"/>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156794</xdr:rowOff>
    </xdr:from>
    <xdr:to>
      <xdr:col>46</xdr:col>
      <xdr:colOff>38100</xdr:colOff>
      <xdr:row>57</xdr:row>
      <xdr:rowOff>86944</xdr:rowOff>
    </xdr:to>
    <xdr:sp macro="" textlink="">
      <xdr:nvSpPr>
        <xdr:cNvPr id="338" name="フローチャート: 判断 337"/>
        <xdr:cNvSpPr/>
      </xdr:nvSpPr>
      <xdr:spPr>
        <a:xfrm>
          <a:off x="8699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78071</xdr:rowOff>
    </xdr:from>
    <xdr:ext cx="534377" cy="259045"/>
    <xdr:sp macro="" textlink="">
      <xdr:nvSpPr>
        <xdr:cNvPr id="339" name="テキスト ボックス 338"/>
        <xdr:cNvSpPr txBox="1"/>
      </xdr:nvSpPr>
      <xdr:spPr>
        <a:xfrm>
          <a:off x="8483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62662</xdr:rowOff>
    </xdr:from>
    <xdr:to>
      <xdr:col>41</xdr:col>
      <xdr:colOff>50800</xdr:colOff>
      <xdr:row>56</xdr:row>
      <xdr:rowOff>70297</xdr:rowOff>
    </xdr:to>
    <xdr:cxnSp macro="">
      <xdr:nvCxnSpPr>
        <xdr:cNvPr id="340" name="直線コネクタ 339"/>
        <xdr:cNvCxnSpPr/>
      </xdr:nvCxnSpPr>
      <xdr:spPr>
        <a:xfrm>
          <a:off x="6972300" y="966386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17988</xdr:rowOff>
    </xdr:from>
    <xdr:to>
      <xdr:col>41</xdr:col>
      <xdr:colOff>101600</xdr:colOff>
      <xdr:row>57</xdr:row>
      <xdr:rowOff>119588</xdr:rowOff>
    </xdr:to>
    <xdr:sp macro="" textlink="">
      <xdr:nvSpPr>
        <xdr:cNvPr id="341" name="フローチャート: 判断 340"/>
        <xdr:cNvSpPr/>
      </xdr:nvSpPr>
      <xdr:spPr>
        <a:xfrm>
          <a:off x="7810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110715</xdr:rowOff>
    </xdr:from>
    <xdr:ext cx="534377" cy="259045"/>
    <xdr:sp macro="" textlink="">
      <xdr:nvSpPr>
        <xdr:cNvPr id="342" name="テキスト ボックス 341"/>
        <xdr:cNvSpPr txBox="1"/>
      </xdr:nvSpPr>
      <xdr:spPr>
        <a:xfrm>
          <a:off x="7594111" y="988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10307</xdr:rowOff>
    </xdr:from>
    <xdr:to>
      <xdr:col>36</xdr:col>
      <xdr:colOff>165100</xdr:colOff>
      <xdr:row>57</xdr:row>
      <xdr:rowOff>111907</xdr:rowOff>
    </xdr:to>
    <xdr:sp macro="" textlink="">
      <xdr:nvSpPr>
        <xdr:cNvPr id="343" name="フローチャート: 判断 342"/>
        <xdr:cNvSpPr/>
      </xdr:nvSpPr>
      <xdr:spPr>
        <a:xfrm>
          <a:off x="6921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103034</xdr:rowOff>
    </xdr:from>
    <xdr:ext cx="534377" cy="259045"/>
    <xdr:sp macro="" textlink="">
      <xdr:nvSpPr>
        <xdr:cNvPr id="344" name="テキスト ボックス 343"/>
        <xdr:cNvSpPr txBox="1"/>
      </xdr:nvSpPr>
      <xdr:spPr>
        <a:xfrm>
          <a:off x="6705111" y="98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5" name="テキスト ボックス 34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6" name="テキスト ボックス 34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7" name="テキスト ボックス 34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8" name="テキスト ボックス 34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49" name="テキスト ボックス 34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115852</xdr:rowOff>
    </xdr:from>
    <xdr:to>
      <xdr:col>55</xdr:col>
      <xdr:colOff>50800</xdr:colOff>
      <xdr:row>57</xdr:row>
      <xdr:rowOff>46002</xdr:rowOff>
    </xdr:to>
    <xdr:sp macro="" textlink="">
      <xdr:nvSpPr>
        <xdr:cNvPr id="350" name="楕円 349"/>
        <xdr:cNvSpPr/>
      </xdr:nvSpPr>
      <xdr:spPr>
        <a:xfrm>
          <a:off x="10426700" y="97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138729</xdr:rowOff>
    </xdr:from>
    <xdr:ext cx="534377" cy="259045"/>
    <xdr:sp macro="" textlink="">
      <xdr:nvSpPr>
        <xdr:cNvPr id="351" name="農林水産業費該当値テキスト"/>
        <xdr:cNvSpPr txBox="1"/>
      </xdr:nvSpPr>
      <xdr:spPr>
        <a:xfrm>
          <a:off x="10528300" y="95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57033</xdr:rowOff>
    </xdr:from>
    <xdr:to>
      <xdr:col>50</xdr:col>
      <xdr:colOff>165100</xdr:colOff>
      <xdr:row>56</xdr:row>
      <xdr:rowOff>158633</xdr:rowOff>
    </xdr:to>
    <xdr:sp macro="" textlink="">
      <xdr:nvSpPr>
        <xdr:cNvPr id="352" name="楕円 351"/>
        <xdr:cNvSpPr/>
      </xdr:nvSpPr>
      <xdr:spPr>
        <a:xfrm>
          <a:off x="9588500" y="96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3710</xdr:rowOff>
    </xdr:from>
    <xdr:ext cx="534377" cy="259045"/>
    <xdr:sp macro="" textlink="">
      <xdr:nvSpPr>
        <xdr:cNvPr id="353" name="テキスト ボックス 352"/>
        <xdr:cNvSpPr txBox="1"/>
      </xdr:nvSpPr>
      <xdr:spPr>
        <a:xfrm>
          <a:off x="9359411" y="94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125476</xdr:rowOff>
    </xdr:from>
    <xdr:to>
      <xdr:col>46</xdr:col>
      <xdr:colOff>38100</xdr:colOff>
      <xdr:row>57</xdr:row>
      <xdr:rowOff>55626</xdr:rowOff>
    </xdr:to>
    <xdr:sp macro="" textlink="">
      <xdr:nvSpPr>
        <xdr:cNvPr id="354" name="楕円 353"/>
        <xdr:cNvSpPr/>
      </xdr:nvSpPr>
      <xdr:spPr>
        <a:xfrm>
          <a:off x="86995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72153</xdr:rowOff>
    </xdr:from>
    <xdr:ext cx="534377" cy="259045"/>
    <xdr:sp macro="" textlink="">
      <xdr:nvSpPr>
        <xdr:cNvPr id="355" name="テキスト ボックス 354"/>
        <xdr:cNvSpPr txBox="1"/>
      </xdr:nvSpPr>
      <xdr:spPr>
        <a:xfrm>
          <a:off x="8483111" y="95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19497</xdr:rowOff>
    </xdr:from>
    <xdr:to>
      <xdr:col>41</xdr:col>
      <xdr:colOff>101600</xdr:colOff>
      <xdr:row>56</xdr:row>
      <xdr:rowOff>121097</xdr:rowOff>
    </xdr:to>
    <xdr:sp macro="" textlink="">
      <xdr:nvSpPr>
        <xdr:cNvPr id="356" name="楕円 355"/>
        <xdr:cNvSpPr/>
      </xdr:nvSpPr>
      <xdr:spPr>
        <a:xfrm>
          <a:off x="7810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137624</xdr:rowOff>
    </xdr:from>
    <xdr:ext cx="534377" cy="259045"/>
    <xdr:sp macro="" textlink="">
      <xdr:nvSpPr>
        <xdr:cNvPr id="357" name="テキスト ボックス 356"/>
        <xdr:cNvSpPr txBox="1"/>
      </xdr:nvSpPr>
      <xdr:spPr>
        <a:xfrm>
          <a:off x="7594111"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11862</xdr:rowOff>
    </xdr:from>
    <xdr:to>
      <xdr:col>36</xdr:col>
      <xdr:colOff>165100</xdr:colOff>
      <xdr:row>56</xdr:row>
      <xdr:rowOff>113462</xdr:rowOff>
    </xdr:to>
    <xdr:sp macro="" textlink="">
      <xdr:nvSpPr>
        <xdr:cNvPr id="358" name="楕円 357"/>
        <xdr:cNvSpPr/>
      </xdr:nvSpPr>
      <xdr:spPr>
        <a:xfrm>
          <a:off x="69215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129989</xdr:rowOff>
    </xdr:from>
    <xdr:ext cx="534377" cy="259045"/>
    <xdr:sp macro="" textlink="">
      <xdr:nvSpPr>
        <xdr:cNvPr id="359" name="テキスト ボックス 358"/>
        <xdr:cNvSpPr txBox="1"/>
      </xdr:nvSpPr>
      <xdr:spPr>
        <a:xfrm>
          <a:off x="6705111" y="93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0" name="正方形/長方形 35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1" name="正方形/長方形 36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2" name="正方形/長方形 36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3" name="正方形/長方形 36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4" name="正方形/長方形 36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5" name="正方形/長方形 36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6" name="テキスト ボックス 36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7" name="直線コネクタ 36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68" name="直線コネクタ 36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69" name="テキスト ボックス 36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0" name="直線コネクタ 36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1" name="テキスト ボックス 37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2" name="直線コネクタ 37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3" name="テキスト ボックス 37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4" name="直線コネクタ 37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5" name="テキスト ボックス 37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6" name="直線コネクタ 37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77" name="テキスト ボックス 37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7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142923</xdr:rowOff>
    </xdr:from>
    <xdr:to>
      <xdr:col>54</xdr:col>
      <xdr:colOff>189865</xdr:colOff>
      <xdr:row>78</xdr:row>
      <xdr:rowOff>92083</xdr:rowOff>
    </xdr:to>
    <xdr:cxnSp macro="">
      <xdr:nvCxnSpPr>
        <xdr:cNvPr id="379" name="直線コネクタ 378"/>
        <xdr:cNvCxnSpPr/>
      </xdr:nvCxnSpPr>
      <xdr:spPr>
        <a:xfrm flipV="1">
          <a:off x="10475595" y="12144423"/>
          <a:ext cx="1270"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95910</xdr:rowOff>
    </xdr:from>
    <xdr:ext cx="469744" cy="259045"/>
    <xdr:sp macro="" textlink="">
      <xdr:nvSpPr>
        <xdr:cNvPr id="380" name="商工費最小値テキスト"/>
        <xdr:cNvSpPr txBox="1"/>
      </xdr:nvSpPr>
      <xdr:spPr>
        <a:xfrm>
          <a:off x="10528300" y="134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92083</xdr:rowOff>
    </xdr:from>
    <xdr:to>
      <xdr:col>55</xdr:col>
      <xdr:colOff>88900</xdr:colOff>
      <xdr:row>78</xdr:row>
      <xdr:rowOff>92083</xdr:rowOff>
    </xdr:to>
    <xdr:cxnSp macro="">
      <xdr:nvCxnSpPr>
        <xdr:cNvPr id="381" name="直線コネクタ 380"/>
        <xdr:cNvCxnSpPr/>
      </xdr:nvCxnSpPr>
      <xdr:spPr>
        <a:xfrm>
          <a:off x="10388600" y="134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89600</xdr:rowOff>
    </xdr:from>
    <xdr:ext cx="534377" cy="259045"/>
    <xdr:sp macro="" textlink="">
      <xdr:nvSpPr>
        <xdr:cNvPr id="382" name="商工費最大値テキスト"/>
        <xdr:cNvSpPr txBox="1"/>
      </xdr:nvSpPr>
      <xdr:spPr>
        <a:xfrm>
          <a:off x="10528300" y="119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142923</xdr:rowOff>
    </xdr:from>
    <xdr:to>
      <xdr:col>55</xdr:col>
      <xdr:colOff>88900</xdr:colOff>
      <xdr:row>70</xdr:row>
      <xdr:rowOff>142923</xdr:rowOff>
    </xdr:to>
    <xdr:cxnSp macro="">
      <xdr:nvCxnSpPr>
        <xdr:cNvPr id="383" name="直線コネクタ 382"/>
        <xdr:cNvCxnSpPr/>
      </xdr:nvCxnSpPr>
      <xdr:spPr>
        <a:xfrm>
          <a:off x="10388600" y="1214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125001</xdr:rowOff>
    </xdr:from>
    <xdr:to>
      <xdr:col>55</xdr:col>
      <xdr:colOff>0</xdr:colOff>
      <xdr:row>74</xdr:row>
      <xdr:rowOff>39642</xdr:rowOff>
    </xdr:to>
    <xdr:cxnSp macro="">
      <xdr:nvCxnSpPr>
        <xdr:cNvPr id="384" name="直線コネクタ 383"/>
        <xdr:cNvCxnSpPr/>
      </xdr:nvCxnSpPr>
      <xdr:spPr>
        <a:xfrm>
          <a:off x="9639300" y="12640851"/>
          <a:ext cx="8382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98096</xdr:rowOff>
    </xdr:from>
    <xdr:ext cx="534377" cy="259045"/>
    <xdr:sp macro="" textlink="">
      <xdr:nvSpPr>
        <xdr:cNvPr id="385" name="商工費平均値テキスト"/>
        <xdr:cNvSpPr txBox="1"/>
      </xdr:nvSpPr>
      <xdr:spPr>
        <a:xfrm>
          <a:off x="10528300" y="1295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119669</xdr:rowOff>
    </xdr:from>
    <xdr:to>
      <xdr:col>55</xdr:col>
      <xdr:colOff>50800</xdr:colOff>
      <xdr:row>76</xdr:row>
      <xdr:rowOff>49820</xdr:rowOff>
    </xdr:to>
    <xdr:sp macro="" textlink="">
      <xdr:nvSpPr>
        <xdr:cNvPr id="386" name="フローチャート: 判断 385"/>
        <xdr:cNvSpPr/>
      </xdr:nvSpPr>
      <xdr:spPr>
        <a:xfrm>
          <a:off x="104267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23182</xdr:rowOff>
    </xdr:from>
    <xdr:to>
      <xdr:col>50</xdr:col>
      <xdr:colOff>114300</xdr:colOff>
      <xdr:row>73</xdr:row>
      <xdr:rowOff>125001</xdr:rowOff>
    </xdr:to>
    <xdr:cxnSp macro="">
      <xdr:nvCxnSpPr>
        <xdr:cNvPr id="387" name="直線コネクタ 386"/>
        <xdr:cNvCxnSpPr/>
      </xdr:nvCxnSpPr>
      <xdr:spPr>
        <a:xfrm>
          <a:off x="8750300" y="12539032"/>
          <a:ext cx="889000" cy="10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87619</xdr:rowOff>
    </xdr:from>
    <xdr:to>
      <xdr:col>50</xdr:col>
      <xdr:colOff>165100</xdr:colOff>
      <xdr:row>76</xdr:row>
      <xdr:rowOff>17769</xdr:rowOff>
    </xdr:to>
    <xdr:sp macro="" textlink="">
      <xdr:nvSpPr>
        <xdr:cNvPr id="388" name="フローチャート: 判断 387"/>
        <xdr:cNvSpPr/>
      </xdr:nvSpPr>
      <xdr:spPr>
        <a:xfrm>
          <a:off x="9588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8896</xdr:rowOff>
    </xdr:from>
    <xdr:ext cx="534377" cy="259045"/>
    <xdr:sp macro="" textlink="">
      <xdr:nvSpPr>
        <xdr:cNvPr id="389" name="テキスト ボックス 388"/>
        <xdr:cNvSpPr txBox="1"/>
      </xdr:nvSpPr>
      <xdr:spPr>
        <a:xfrm>
          <a:off x="9359411" y="1303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89133</xdr:rowOff>
    </xdr:from>
    <xdr:to>
      <xdr:col>45</xdr:col>
      <xdr:colOff>177800</xdr:colOff>
      <xdr:row>73</xdr:row>
      <xdr:rowOff>23182</xdr:rowOff>
    </xdr:to>
    <xdr:cxnSp macro="">
      <xdr:nvCxnSpPr>
        <xdr:cNvPr id="390" name="直線コネクタ 389"/>
        <xdr:cNvCxnSpPr/>
      </xdr:nvCxnSpPr>
      <xdr:spPr>
        <a:xfrm>
          <a:off x="7861300" y="12433533"/>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26309</xdr:rowOff>
    </xdr:from>
    <xdr:to>
      <xdr:col>46</xdr:col>
      <xdr:colOff>38100</xdr:colOff>
      <xdr:row>75</xdr:row>
      <xdr:rowOff>127909</xdr:rowOff>
    </xdr:to>
    <xdr:sp macro="" textlink="">
      <xdr:nvSpPr>
        <xdr:cNvPr id="391" name="フローチャート: 判断 390"/>
        <xdr:cNvSpPr/>
      </xdr:nvSpPr>
      <xdr:spPr>
        <a:xfrm>
          <a:off x="8699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119037</xdr:rowOff>
    </xdr:from>
    <xdr:ext cx="534377" cy="259045"/>
    <xdr:sp macro="" textlink="">
      <xdr:nvSpPr>
        <xdr:cNvPr id="392" name="テキスト ボックス 391"/>
        <xdr:cNvSpPr txBox="1"/>
      </xdr:nvSpPr>
      <xdr:spPr>
        <a:xfrm>
          <a:off x="8483111" y="129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60285</xdr:rowOff>
    </xdr:from>
    <xdr:to>
      <xdr:col>41</xdr:col>
      <xdr:colOff>50800</xdr:colOff>
      <xdr:row>72</xdr:row>
      <xdr:rowOff>89133</xdr:rowOff>
    </xdr:to>
    <xdr:cxnSp macro="">
      <xdr:nvCxnSpPr>
        <xdr:cNvPr id="393" name="直線コネクタ 392"/>
        <xdr:cNvCxnSpPr/>
      </xdr:nvCxnSpPr>
      <xdr:spPr>
        <a:xfrm>
          <a:off x="6972300" y="12233235"/>
          <a:ext cx="889000" cy="20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32779</xdr:rowOff>
    </xdr:from>
    <xdr:to>
      <xdr:col>41</xdr:col>
      <xdr:colOff>101600</xdr:colOff>
      <xdr:row>75</xdr:row>
      <xdr:rowOff>134379</xdr:rowOff>
    </xdr:to>
    <xdr:sp macro="" textlink="">
      <xdr:nvSpPr>
        <xdr:cNvPr id="394" name="フローチャート: 判断 393"/>
        <xdr:cNvSpPr/>
      </xdr:nvSpPr>
      <xdr:spPr>
        <a:xfrm>
          <a:off x="7810500" y="128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125506</xdr:rowOff>
    </xdr:from>
    <xdr:ext cx="534377" cy="259045"/>
    <xdr:sp macro="" textlink="">
      <xdr:nvSpPr>
        <xdr:cNvPr id="395" name="テキスト ボックス 394"/>
        <xdr:cNvSpPr txBox="1"/>
      </xdr:nvSpPr>
      <xdr:spPr>
        <a:xfrm>
          <a:off x="7594111" y="129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133454</xdr:rowOff>
    </xdr:from>
    <xdr:to>
      <xdr:col>36</xdr:col>
      <xdr:colOff>165100</xdr:colOff>
      <xdr:row>75</xdr:row>
      <xdr:rowOff>63604</xdr:rowOff>
    </xdr:to>
    <xdr:sp macro="" textlink="">
      <xdr:nvSpPr>
        <xdr:cNvPr id="396" name="フローチャート: 判断 395"/>
        <xdr:cNvSpPr/>
      </xdr:nvSpPr>
      <xdr:spPr>
        <a:xfrm>
          <a:off x="6921500" y="1282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54731</xdr:rowOff>
    </xdr:from>
    <xdr:ext cx="534377" cy="259045"/>
    <xdr:sp macro="" textlink="">
      <xdr:nvSpPr>
        <xdr:cNvPr id="397" name="テキスト ボックス 396"/>
        <xdr:cNvSpPr txBox="1"/>
      </xdr:nvSpPr>
      <xdr:spPr>
        <a:xfrm>
          <a:off x="6705111" y="1291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398" name="テキスト ボックス 39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399" name="テキスト ボックス 39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0" name="テキスト ボックス 39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1" name="テキスト ボックス 40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2" name="テキスト ボックス 40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160292</xdr:rowOff>
    </xdr:from>
    <xdr:to>
      <xdr:col>55</xdr:col>
      <xdr:colOff>50800</xdr:colOff>
      <xdr:row>74</xdr:row>
      <xdr:rowOff>90442</xdr:rowOff>
    </xdr:to>
    <xdr:sp macro="" textlink="">
      <xdr:nvSpPr>
        <xdr:cNvPr id="403" name="楕円 402"/>
        <xdr:cNvSpPr/>
      </xdr:nvSpPr>
      <xdr:spPr>
        <a:xfrm>
          <a:off x="10426700" y="126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11719</xdr:rowOff>
    </xdr:from>
    <xdr:ext cx="534377" cy="259045"/>
    <xdr:sp macro="" textlink="">
      <xdr:nvSpPr>
        <xdr:cNvPr id="404" name="商工費該当値テキスト"/>
        <xdr:cNvSpPr txBox="1"/>
      </xdr:nvSpPr>
      <xdr:spPr>
        <a:xfrm>
          <a:off x="10528300" y="125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74201</xdr:rowOff>
    </xdr:from>
    <xdr:to>
      <xdr:col>50</xdr:col>
      <xdr:colOff>165100</xdr:colOff>
      <xdr:row>74</xdr:row>
      <xdr:rowOff>4351</xdr:rowOff>
    </xdr:to>
    <xdr:sp macro="" textlink="">
      <xdr:nvSpPr>
        <xdr:cNvPr id="405" name="楕円 404"/>
        <xdr:cNvSpPr/>
      </xdr:nvSpPr>
      <xdr:spPr>
        <a:xfrm>
          <a:off x="9588500" y="125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20878</xdr:rowOff>
    </xdr:from>
    <xdr:ext cx="534377" cy="259045"/>
    <xdr:sp macro="" textlink="">
      <xdr:nvSpPr>
        <xdr:cNvPr id="406" name="テキスト ボックス 405"/>
        <xdr:cNvSpPr txBox="1"/>
      </xdr:nvSpPr>
      <xdr:spPr>
        <a:xfrm>
          <a:off x="9359411" y="123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143832</xdr:rowOff>
    </xdr:from>
    <xdr:to>
      <xdr:col>46</xdr:col>
      <xdr:colOff>38100</xdr:colOff>
      <xdr:row>73</xdr:row>
      <xdr:rowOff>73982</xdr:rowOff>
    </xdr:to>
    <xdr:sp macro="" textlink="">
      <xdr:nvSpPr>
        <xdr:cNvPr id="407" name="楕円 406"/>
        <xdr:cNvSpPr/>
      </xdr:nvSpPr>
      <xdr:spPr>
        <a:xfrm>
          <a:off x="8699500" y="124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90509</xdr:rowOff>
    </xdr:from>
    <xdr:ext cx="534377" cy="259045"/>
    <xdr:sp macro="" textlink="">
      <xdr:nvSpPr>
        <xdr:cNvPr id="408" name="テキスト ボックス 407"/>
        <xdr:cNvSpPr txBox="1"/>
      </xdr:nvSpPr>
      <xdr:spPr>
        <a:xfrm>
          <a:off x="8483111" y="122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38333</xdr:rowOff>
    </xdr:from>
    <xdr:to>
      <xdr:col>41</xdr:col>
      <xdr:colOff>101600</xdr:colOff>
      <xdr:row>72</xdr:row>
      <xdr:rowOff>139933</xdr:rowOff>
    </xdr:to>
    <xdr:sp macro="" textlink="">
      <xdr:nvSpPr>
        <xdr:cNvPr id="409" name="楕円 408"/>
        <xdr:cNvSpPr/>
      </xdr:nvSpPr>
      <xdr:spPr>
        <a:xfrm>
          <a:off x="7810500" y="123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156460</xdr:rowOff>
    </xdr:from>
    <xdr:ext cx="534377" cy="259045"/>
    <xdr:sp macro="" textlink="">
      <xdr:nvSpPr>
        <xdr:cNvPr id="410" name="テキスト ボックス 409"/>
        <xdr:cNvSpPr txBox="1"/>
      </xdr:nvSpPr>
      <xdr:spPr>
        <a:xfrm>
          <a:off x="7594111" y="1215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9485</xdr:rowOff>
    </xdr:from>
    <xdr:to>
      <xdr:col>36</xdr:col>
      <xdr:colOff>165100</xdr:colOff>
      <xdr:row>71</xdr:row>
      <xdr:rowOff>111085</xdr:rowOff>
    </xdr:to>
    <xdr:sp macro="" textlink="">
      <xdr:nvSpPr>
        <xdr:cNvPr id="411" name="楕円 410"/>
        <xdr:cNvSpPr/>
      </xdr:nvSpPr>
      <xdr:spPr>
        <a:xfrm>
          <a:off x="6921500" y="121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127612</xdr:rowOff>
    </xdr:from>
    <xdr:ext cx="534377" cy="259045"/>
    <xdr:sp macro="" textlink="">
      <xdr:nvSpPr>
        <xdr:cNvPr id="412" name="テキスト ボックス 411"/>
        <xdr:cNvSpPr txBox="1"/>
      </xdr:nvSpPr>
      <xdr:spPr>
        <a:xfrm>
          <a:off x="6705111" y="119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4" name="正方形/長方形 41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5" name="正方形/長方形 41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6" name="正方形/長方形 41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17" name="正方形/長方形 41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18" name="正方形/長方形 4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19" name="テキスト ボックス 4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0" name="直線コネクタ 4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1" name="直線コネクタ 42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22" name="テキスト ボックス 42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3" name="直線コネクタ 42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4" name="テキスト ボックス 42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5" name="直線コネクタ 42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26" name="テキスト ボックス 42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27" name="直線コネクタ 42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28" name="テキスト ボックス 42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29" name="直線コネクタ 42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0" name="テキスト ボックス 42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1" name="直線コネクタ 43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2" name="テキスト ボックス 43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95935</xdr:rowOff>
    </xdr:from>
    <xdr:to>
      <xdr:col>54</xdr:col>
      <xdr:colOff>189865</xdr:colOff>
      <xdr:row>98</xdr:row>
      <xdr:rowOff>76428</xdr:rowOff>
    </xdr:to>
    <xdr:cxnSp macro="">
      <xdr:nvCxnSpPr>
        <xdr:cNvPr id="434" name="直線コネクタ 433"/>
        <xdr:cNvCxnSpPr/>
      </xdr:nvCxnSpPr>
      <xdr:spPr>
        <a:xfrm flipV="1">
          <a:off x="10475595" y="15526435"/>
          <a:ext cx="1270" cy="135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80255</xdr:rowOff>
    </xdr:from>
    <xdr:ext cx="534377" cy="259045"/>
    <xdr:sp macro="" textlink="">
      <xdr:nvSpPr>
        <xdr:cNvPr id="435" name="土木費最小値テキスト"/>
        <xdr:cNvSpPr txBox="1"/>
      </xdr:nvSpPr>
      <xdr:spPr>
        <a:xfrm>
          <a:off x="10528300" y="168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76428</xdr:rowOff>
    </xdr:from>
    <xdr:to>
      <xdr:col>55</xdr:col>
      <xdr:colOff>88900</xdr:colOff>
      <xdr:row>98</xdr:row>
      <xdr:rowOff>76428</xdr:rowOff>
    </xdr:to>
    <xdr:cxnSp macro="">
      <xdr:nvCxnSpPr>
        <xdr:cNvPr id="436" name="直線コネクタ 435"/>
        <xdr:cNvCxnSpPr/>
      </xdr:nvCxnSpPr>
      <xdr:spPr>
        <a:xfrm>
          <a:off x="10388600" y="1687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42612</xdr:rowOff>
    </xdr:from>
    <xdr:ext cx="599010" cy="259045"/>
    <xdr:sp macro="" textlink="">
      <xdr:nvSpPr>
        <xdr:cNvPr id="437" name="土木費最大値テキスト"/>
        <xdr:cNvSpPr txBox="1"/>
      </xdr:nvSpPr>
      <xdr:spPr>
        <a:xfrm>
          <a:off x="10528300" y="153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95935</xdr:rowOff>
    </xdr:from>
    <xdr:to>
      <xdr:col>55</xdr:col>
      <xdr:colOff>88900</xdr:colOff>
      <xdr:row>90</xdr:row>
      <xdr:rowOff>95935</xdr:rowOff>
    </xdr:to>
    <xdr:cxnSp macro="">
      <xdr:nvCxnSpPr>
        <xdr:cNvPr id="438" name="直線コネクタ 437"/>
        <xdr:cNvCxnSpPr/>
      </xdr:nvCxnSpPr>
      <xdr:spPr>
        <a:xfrm>
          <a:off x="10388600" y="1552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166675</xdr:rowOff>
    </xdr:from>
    <xdr:to>
      <xdr:col>55</xdr:col>
      <xdr:colOff>0</xdr:colOff>
      <xdr:row>96</xdr:row>
      <xdr:rowOff>169901</xdr:rowOff>
    </xdr:to>
    <xdr:cxnSp macro="">
      <xdr:nvCxnSpPr>
        <xdr:cNvPr id="439" name="直線コネクタ 438"/>
        <xdr:cNvCxnSpPr/>
      </xdr:nvCxnSpPr>
      <xdr:spPr>
        <a:xfrm>
          <a:off x="9639300" y="16625875"/>
          <a:ext cx="8382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102531</xdr:rowOff>
    </xdr:from>
    <xdr:ext cx="534377" cy="259045"/>
    <xdr:sp macro="" textlink="">
      <xdr:nvSpPr>
        <xdr:cNvPr id="440" name="土木費平均値テキスト"/>
        <xdr:cNvSpPr txBox="1"/>
      </xdr:nvSpPr>
      <xdr:spPr>
        <a:xfrm>
          <a:off x="10528300" y="1656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124104</xdr:rowOff>
    </xdr:from>
    <xdr:to>
      <xdr:col>55</xdr:col>
      <xdr:colOff>50800</xdr:colOff>
      <xdr:row>97</xdr:row>
      <xdr:rowOff>54254</xdr:rowOff>
    </xdr:to>
    <xdr:sp macro="" textlink="">
      <xdr:nvSpPr>
        <xdr:cNvPr id="441" name="フローチャート: 判断 440"/>
        <xdr:cNvSpPr/>
      </xdr:nvSpPr>
      <xdr:spPr>
        <a:xfrm>
          <a:off x="104267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166675</xdr:rowOff>
    </xdr:from>
    <xdr:to>
      <xdr:col>50</xdr:col>
      <xdr:colOff>114300</xdr:colOff>
      <xdr:row>97</xdr:row>
      <xdr:rowOff>14046</xdr:rowOff>
    </xdr:to>
    <xdr:cxnSp macro="">
      <xdr:nvCxnSpPr>
        <xdr:cNvPr id="442" name="直線コネクタ 441"/>
        <xdr:cNvCxnSpPr/>
      </xdr:nvCxnSpPr>
      <xdr:spPr>
        <a:xfrm flipV="1">
          <a:off x="8750300" y="16625875"/>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130721</xdr:rowOff>
    </xdr:from>
    <xdr:to>
      <xdr:col>50</xdr:col>
      <xdr:colOff>165100</xdr:colOff>
      <xdr:row>97</xdr:row>
      <xdr:rowOff>60871</xdr:rowOff>
    </xdr:to>
    <xdr:sp macro="" textlink="">
      <xdr:nvSpPr>
        <xdr:cNvPr id="443" name="フローチャート: 判断 442"/>
        <xdr:cNvSpPr/>
      </xdr:nvSpPr>
      <xdr:spPr>
        <a:xfrm>
          <a:off x="9588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51998</xdr:rowOff>
    </xdr:from>
    <xdr:ext cx="534377" cy="259045"/>
    <xdr:sp macro="" textlink="">
      <xdr:nvSpPr>
        <xdr:cNvPr id="444" name="テキスト ボックス 443"/>
        <xdr:cNvSpPr txBox="1"/>
      </xdr:nvSpPr>
      <xdr:spPr>
        <a:xfrm>
          <a:off x="93594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154978</xdr:rowOff>
    </xdr:from>
    <xdr:to>
      <xdr:col>45</xdr:col>
      <xdr:colOff>177800</xdr:colOff>
      <xdr:row>97</xdr:row>
      <xdr:rowOff>14046</xdr:rowOff>
    </xdr:to>
    <xdr:cxnSp macro="">
      <xdr:nvCxnSpPr>
        <xdr:cNvPr id="445" name="直線コネクタ 444"/>
        <xdr:cNvCxnSpPr/>
      </xdr:nvCxnSpPr>
      <xdr:spPr>
        <a:xfrm>
          <a:off x="7861300" y="16614178"/>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152870</xdr:rowOff>
    </xdr:from>
    <xdr:to>
      <xdr:col>46</xdr:col>
      <xdr:colOff>38100</xdr:colOff>
      <xdr:row>97</xdr:row>
      <xdr:rowOff>83020</xdr:rowOff>
    </xdr:to>
    <xdr:sp macro="" textlink="">
      <xdr:nvSpPr>
        <xdr:cNvPr id="446" name="フローチャート: 判断 445"/>
        <xdr:cNvSpPr/>
      </xdr:nvSpPr>
      <xdr:spPr>
        <a:xfrm>
          <a:off x="8699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74147</xdr:rowOff>
    </xdr:from>
    <xdr:ext cx="534377" cy="259045"/>
    <xdr:sp macro="" textlink="">
      <xdr:nvSpPr>
        <xdr:cNvPr id="447" name="テキスト ボックス 446"/>
        <xdr:cNvSpPr txBox="1"/>
      </xdr:nvSpPr>
      <xdr:spPr>
        <a:xfrm>
          <a:off x="8483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101512</xdr:rowOff>
    </xdr:from>
    <xdr:to>
      <xdr:col>41</xdr:col>
      <xdr:colOff>50800</xdr:colOff>
      <xdr:row>96</xdr:row>
      <xdr:rowOff>154978</xdr:rowOff>
    </xdr:to>
    <xdr:cxnSp macro="">
      <xdr:nvCxnSpPr>
        <xdr:cNvPr id="448" name="直線コネクタ 447"/>
        <xdr:cNvCxnSpPr/>
      </xdr:nvCxnSpPr>
      <xdr:spPr>
        <a:xfrm>
          <a:off x="6972300" y="16560712"/>
          <a:ext cx="889000" cy="5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143066</xdr:rowOff>
    </xdr:from>
    <xdr:to>
      <xdr:col>41</xdr:col>
      <xdr:colOff>101600</xdr:colOff>
      <xdr:row>97</xdr:row>
      <xdr:rowOff>73216</xdr:rowOff>
    </xdr:to>
    <xdr:sp macro="" textlink="">
      <xdr:nvSpPr>
        <xdr:cNvPr id="449" name="フローチャート: 判断 448"/>
        <xdr:cNvSpPr/>
      </xdr:nvSpPr>
      <xdr:spPr>
        <a:xfrm>
          <a:off x="7810500" y="166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64343</xdr:rowOff>
    </xdr:from>
    <xdr:ext cx="534377" cy="259045"/>
    <xdr:sp macro="" textlink="">
      <xdr:nvSpPr>
        <xdr:cNvPr id="450" name="テキスト ボックス 449"/>
        <xdr:cNvSpPr txBox="1"/>
      </xdr:nvSpPr>
      <xdr:spPr>
        <a:xfrm>
          <a:off x="7594111" y="166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147613</xdr:rowOff>
    </xdr:from>
    <xdr:to>
      <xdr:col>36</xdr:col>
      <xdr:colOff>165100</xdr:colOff>
      <xdr:row>97</xdr:row>
      <xdr:rowOff>77763</xdr:rowOff>
    </xdr:to>
    <xdr:sp macro="" textlink="">
      <xdr:nvSpPr>
        <xdr:cNvPr id="451" name="フローチャート: 判断 450"/>
        <xdr:cNvSpPr/>
      </xdr:nvSpPr>
      <xdr:spPr>
        <a:xfrm>
          <a:off x="6921500" y="1660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68890</xdr:rowOff>
    </xdr:from>
    <xdr:ext cx="534377" cy="259045"/>
    <xdr:sp macro="" textlink="">
      <xdr:nvSpPr>
        <xdr:cNvPr id="452" name="テキスト ボックス 451"/>
        <xdr:cNvSpPr txBox="1"/>
      </xdr:nvSpPr>
      <xdr:spPr>
        <a:xfrm>
          <a:off x="6705111" y="166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119101</xdr:rowOff>
    </xdr:from>
    <xdr:to>
      <xdr:col>55</xdr:col>
      <xdr:colOff>50800</xdr:colOff>
      <xdr:row>97</xdr:row>
      <xdr:rowOff>49251</xdr:rowOff>
    </xdr:to>
    <xdr:sp macro="" textlink="">
      <xdr:nvSpPr>
        <xdr:cNvPr id="458" name="楕円 457"/>
        <xdr:cNvSpPr/>
      </xdr:nvSpPr>
      <xdr:spPr>
        <a:xfrm>
          <a:off x="10426700" y="165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141978</xdr:rowOff>
    </xdr:from>
    <xdr:ext cx="534377" cy="259045"/>
    <xdr:sp macro="" textlink="">
      <xdr:nvSpPr>
        <xdr:cNvPr id="459" name="土木費該当値テキスト"/>
        <xdr:cNvSpPr txBox="1"/>
      </xdr:nvSpPr>
      <xdr:spPr>
        <a:xfrm>
          <a:off x="10528300" y="164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115875</xdr:rowOff>
    </xdr:from>
    <xdr:to>
      <xdr:col>50</xdr:col>
      <xdr:colOff>165100</xdr:colOff>
      <xdr:row>97</xdr:row>
      <xdr:rowOff>46025</xdr:rowOff>
    </xdr:to>
    <xdr:sp macro="" textlink="">
      <xdr:nvSpPr>
        <xdr:cNvPr id="460" name="楕円 459"/>
        <xdr:cNvSpPr/>
      </xdr:nvSpPr>
      <xdr:spPr>
        <a:xfrm>
          <a:off x="9588500" y="165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62552</xdr:rowOff>
    </xdr:from>
    <xdr:ext cx="534377" cy="259045"/>
    <xdr:sp macro="" textlink="">
      <xdr:nvSpPr>
        <xdr:cNvPr id="461" name="テキスト ボックス 460"/>
        <xdr:cNvSpPr txBox="1"/>
      </xdr:nvSpPr>
      <xdr:spPr>
        <a:xfrm>
          <a:off x="9359411" y="163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134696</xdr:rowOff>
    </xdr:from>
    <xdr:to>
      <xdr:col>46</xdr:col>
      <xdr:colOff>38100</xdr:colOff>
      <xdr:row>97</xdr:row>
      <xdr:rowOff>64846</xdr:rowOff>
    </xdr:to>
    <xdr:sp macro="" textlink="">
      <xdr:nvSpPr>
        <xdr:cNvPr id="462" name="楕円 461"/>
        <xdr:cNvSpPr/>
      </xdr:nvSpPr>
      <xdr:spPr>
        <a:xfrm>
          <a:off x="8699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81373</xdr:rowOff>
    </xdr:from>
    <xdr:ext cx="534377" cy="259045"/>
    <xdr:sp macro="" textlink="">
      <xdr:nvSpPr>
        <xdr:cNvPr id="463" name="テキスト ボックス 462"/>
        <xdr:cNvSpPr txBox="1"/>
      </xdr:nvSpPr>
      <xdr:spPr>
        <a:xfrm>
          <a:off x="84831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104178</xdr:rowOff>
    </xdr:from>
    <xdr:to>
      <xdr:col>41</xdr:col>
      <xdr:colOff>101600</xdr:colOff>
      <xdr:row>97</xdr:row>
      <xdr:rowOff>34328</xdr:rowOff>
    </xdr:to>
    <xdr:sp macro="" textlink="">
      <xdr:nvSpPr>
        <xdr:cNvPr id="464" name="楕円 463"/>
        <xdr:cNvSpPr/>
      </xdr:nvSpPr>
      <xdr:spPr>
        <a:xfrm>
          <a:off x="7810500" y="165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50855</xdr:rowOff>
    </xdr:from>
    <xdr:ext cx="534377" cy="259045"/>
    <xdr:sp macro="" textlink="">
      <xdr:nvSpPr>
        <xdr:cNvPr id="465" name="テキスト ボックス 464"/>
        <xdr:cNvSpPr txBox="1"/>
      </xdr:nvSpPr>
      <xdr:spPr>
        <a:xfrm>
          <a:off x="7594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50712</xdr:rowOff>
    </xdr:from>
    <xdr:to>
      <xdr:col>36</xdr:col>
      <xdr:colOff>165100</xdr:colOff>
      <xdr:row>96</xdr:row>
      <xdr:rowOff>152312</xdr:rowOff>
    </xdr:to>
    <xdr:sp macro="" textlink="">
      <xdr:nvSpPr>
        <xdr:cNvPr id="466" name="楕円 465"/>
        <xdr:cNvSpPr/>
      </xdr:nvSpPr>
      <xdr:spPr>
        <a:xfrm>
          <a:off x="6921500" y="1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168839</xdr:rowOff>
    </xdr:from>
    <xdr:ext cx="534377" cy="259045"/>
    <xdr:sp macro="" textlink="">
      <xdr:nvSpPr>
        <xdr:cNvPr id="467" name="テキスト ボックス 466"/>
        <xdr:cNvSpPr txBox="1"/>
      </xdr:nvSpPr>
      <xdr:spPr>
        <a:xfrm>
          <a:off x="6705111" y="162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69" name="正方形/長方形 46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0" name="正方形/長方形 46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1" name="正方形/長方形 47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2" name="正方形/長方形 47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6" name="テキスト ボックス 47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78" name="テキスト ボックス 47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29591</xdr:rowOff>
    </xdr:from>
    <xdr:to>
      <xdr:col>85</xdr:col>
      <xdr:colOff>126364</xdr:colOff>
      <xdr:row>37</xdr:row>
      <xdr:rowOff>151003</xdr:rowOff>
    </xdr:to>
    <xdr:cxnSp macro="">
      <xdr:nvCxnSpPr>
        <xdr:cNvPr id="490" name="直線コネクタ 489"/>
        <xdr:cNvCxnSpPr/>
      </xdr:nvCxnSpPr>
      <xdr:spPr>
        <a:xfrm flipV="1">
          <a:off x="16317595" y="5173091"/>
          <a:ext cx="1269"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154830</xdr:rowOff>
    </xdr:from>
    <xdr:ext cx="534377" cy="259045"/>
    <xdr:sp macro="" textlink="">
      <xdr:nvSpPr>
        <xdr:cNvPr id="491" name="警察費最小値テキスト"/>
        <xdr:cNvSpPr txBox="1"/>
      </xdr:nvSpPr>
      <xdr:spPr>
        <a:xfrm>
          <a:off x="16370300" y="64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151003</xdr:rowOff>
    </xdr:from>
    <xdr:to>
      <xdr:col>86</xdr:col>
      <xdr:colOff>25400</xdr:colOff>
      <xdr:row>37</xdr:row>
      <xdr:rowOff>151003</xdr:rowOff>
    </xdr:to>
    <xdr:cxnSp macro="">
      <xdr:nvCxnSpPr>
        <xdr:cNvPr id="492" name="直線コネクタ 491"/>
        <xdr:cNvCxnSpPr/>
      </xdr:nvCxnSpPr>
      <xdr:spPr>
        <a:xfrm>
          <a:off x="16230600" y="649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147718</xdr:rowOff>
    </xdr:from>
    <xdr:ext cx="534377" cy="259045"/>
    <xdr:sp macro="" textlink="">
      <xdr:nvSpPr>
        <xdr:cNvPr id="493" name="警察費最大値テキスト"/>
        <xdr:cNvSpPr txBox="1"/>
      </xdr:nvSpPr>
      <xdr:spPr>
        <a:xfrm>
          <a:off x="16370300" y="4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29591</xdr:rowOff>
    </xdr:from>
    <xdr:to>
      <xdr:col>86</xdr:col>
      <xdr:colOff>25400</xdr:colOff>
      <xdr:row>30</xdr:row>
      <xdr:rowOff>29591</xdr:rowOff>
    </xdr:to>
    <xdr:cxnSp macro="">
      <xdr:nvCxnSpPr>
        <xdr:cNvPr id="494" name="直線コネクタ 493"/>
        <xdr:cNvCxnSpPr/>
      </xdr:nvCxnSpPr>
      <xdr:spPr>
        <a:xfrm>
          <a:off x="16230600" y="517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109855</xdr:rowOff>
    </xdr:from>
    <xdr:to>
      <xdr:col>85</xdr:col>
      <xdr:colOff>127000</xdr:colOff>
      <xdr:row>34</xdr:row>
      <xdr:rowOff>149987</xdr:rowOff>
    </xdr:to>
    <xdr:cxnSp macro="">
      <xdr:nvCxnSpPr>
        <xdr:cNvPr id="495" name="直線コネクタ 494"/>
        <xdr:cNvCxnSpPr/>
      </xdr:nvCxnSpPr>
      <xdr:spPr>
        <a:xfrm>
          <a:off x="15481300" y="5939155"/>
          <a:ext cx="8382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47388</xdr:rowOff>
    </xdr:from>
    <xdr:ext cx="534377" cy="259045"/>
    <xdr:sp macro="" textlink="">
      <xdr:nvSpPr>
        <xdr:cNvPr id="496" name="警察費平均値テキスト"/>
        <xdr:cNvSpPr txBox="1"/>
      </xdr:nvSpPr>
      <xdr:spPr>
        <a:xfrm>
          <a:off x="16370300" y="604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68961</xdr:rowOff>
    </xdr:from>
    <xdr:to>
      <xdr:col>85</xdr:col>
      <xdr:colOff>177800</xdr:colOff>
      <xdr:row>35</xdr:row>
      <xdr:rowOff>170561</xdr:rowOff>
    </xdr:to>
    <xdr:sp macro="" textlink="">
      <xdr:nvSpPr>
        <xdr:cNvPr id="497" name="フローチャート: 判断 496"/>
        <xdr:cNvSpPr/>
      </xdr:nvSpPr>
      <xdr:spPr>
        <a:xfrm>
          <a:off x="162687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109855</xdr:rowOff>
    </xdr:from>
    <xdr:to>
      <xdr:col>81</xdr:col>
      <xdr:colOff>50800</xdr:colOff>
      <xdr:row>35</xdr:row>
      <xdr:rowOff>20574</xdr:rowOff>
    </xdr:to>
    <xdr:cxnSp macro="">
      <xdr:nvCxnSpPr>
        <xdr:cNvPr id="498" name="直線コネクタ 497"/>
        <xdr:cNvCxnSpPr/>
      </xdr:nvCxnSpPr>
      <xdr:spPr>
        <a:xfrm flipV="1">
          <a:off x="14592300" y="5939155"/>
          <a:ext cx="8890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70358</xdr:rowOff>
    </xdr:from>
    <xdr:to>
      <xdr:col>81</xdr:col>
      <xdr:colOff>101600</xdr:colOff>
      <xdr:row>36</xdr:row>
      <xdr:rowOff>508</xdr:rowOff>
    </xdr:to>
    <xdr:sp macro="" textlink="">
      <xdr:nvSpPr>
        <xdr:cNvPr id="499" name="フローチャート: 判断 498"/>
        <xdr:cNvSpPr/>
      </xdr:nvSpPr>
      <xdr:spPr>
        <a:xfrm>
          <a:off x="15430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163085</xdr:rowOff>
    </xdr:from>
    <xdr:ext cx="534377" cy="259045"/>
    <xdr:sp macro="" textlink="">
      <xdr:nvSpPr>
        <xdr:cNvPr id="500" name="テキスト ボックス 499"/>
        <xdr:cNvSpPr txBox="1"/>
      </xdr:nvSpPr>
      <xdr:spPr>
        <a:xfrm>
          <a:off x="15201411" y="61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20574</xdr:rowOff>
    </xdr:from>
    <xdr:to>
      <xdr:col>76</xdr:col>
      <xdr:colOff>114300</xdr:colOff>
      <xdr:row>35</xdr:row>
      <xdr:rowOff>113411</xdr:rowOff>
    </xdr:to>
    <xdr:cxnSp macro="">
      <xdr:nvCxnSpPr>
        <xdr:cNvPr id="501" name="直線コネクタ 500"/>
        <xdr:cNvCxnSpPr/>
      </xdr:nvCxnSpPr>
      <xdr:spPr>
        <a:xfrm flipV="1">
          <a:off x="13703300" y="6021324"/>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84963</xdr:rowOff>
    </xdr:from>
    <xdr:to>
      <xdr:col>76</xdr:col>
      <xdr:colOff>165100</xdr:colOff>
      <xdr:row>36</xdr:row>
      <xdr:rowOff>15113</xdr:rowOff>
    </xdr:to>
    <xdr:sp macro="" textlink="">
      <xdr:nvSpPr>
        <xdr:cNvPr id="502" name="フローチャート: 判断 501"/>
        <xdr:cNvSpPr/>
      </xdr:nvSpPr>
      <xdr:spPr>
        <a:xfrm>
          <a:off x="14541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6240</xdr:rowOff>
    </xdr:from>
    <xdr:ext cx="534377" cy="259045"/>
    <xdr:sp macro="" textlink="">
      <xdr:nvSpPr>
        <xdr:cNvPr id="503" name="テキスト ボックス 502"/>
        <xdr:cNvSpPr txBox="1"/>
      </xdr:nvSpPr>
      <xdr:spPr>
        <a:xfrm>
          <a:off x="14325111" y="61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113411</xdr:rowOff>
    </xdr:from>
    <xdr:to>
      <xdr:col>71</xdr:col>
      <xdr:colOff>177800</xdr:colOff>
      <xdr:row>36</xdr:row>
      <xdr:rowOff>32131</xdr:rowOff>
    </xdr:to>
    <xdr:cxnSp macro="">
      <xdr:nvCxnSpPr>
        <xdr:cNvPr id="504" name="直線コネクタ 503"/>
        <xdr:cNvCxnSpPr/>
      </xdr:nvCxnSpPr>
      <xdr:spPr>
        <a:xfrm flipV="1">
          <a:off x="12814300" y="6114161"/>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124968</xdr:rowOff>
    </xdr:from>
    <xdr:to>
      <xdr:col>72</xdr:col>
      <xdr:colOff>38100</xdr:colOff>
      <xdr:row>36</xdr:row>
      <xdr:rowOff>55118</xdr:rowOff>
    </xdr:to>
    <xdr:sp macro="" textlink="">
      <xdr:nvSpPr>
        <xdr:cNvPr id="505" name="フローチャート: 判断 504"/>
        <xdr:cNvSpPr/>
      </xdr:nvSpPr>
      <xdr:spPr>
        <a:xfrm>
          <a:off x="13652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46245</xdr:rowOff>
    </xdr:from>
    <xdr:ext cx="534377" cy="259045"/>
    <xdr:sp macro="" textlink="">
      <xdr:nvSpPr>
        <xdr:cNvPr id="506" name="テキスト ボックス 505"/>
        <xdr:cNvSpPr txBox="1"/>
      </xdr:nvSpPr>
      <xdr:spPr>
        <a:xfrm>
          <a:off x="13436111" y="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65786</xdr:rowOff>
    </xdr:from>
    <xdr:to>
      <xdr:col>67</xdr:col>
      <xdr:colOff>101600</xdr:colOff>
      <xdr:row>36</xdr:row>
      <xdr:rowOff>167386</xdr:rowOff>
    </xdr:to>
    <xdr:sp macro="" textlink="">
      <xdr:nvSpPr>
        <xdr:cNvPr id="507" name="フローチャート: 判断 506"/>
        <xdr:cNvSpPr/>
      </xdr:nvSpPr>
      <xdr:spPr>
        <a:xfrm>
          <a:off x="12763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158513</xdr:rowOff>
    </xdr:from>
    <xdr:ext cx="534377" cy="259045"/>
    <xdr:sp macro="" textlink="">
      <xdr:nvSpPr>
        <xdr:cNvPr id="508" name="テキスト ボックス 507"/>
        <xdr:cNvSpPr txBox="1"/>
      </xdr:nvSpPr>
      <xdr:spPr>
        <a:xfrm>
          <a:off x="12547111" y="63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99187</xdr:rowOff>
    </xdr:from>
    <xdr:to>
      <xdr:col>85</xdr:col>
      <xdr:colOff>177800</xdr:colOff>
      <xdr:row>35</xdr:row>
      <xdr:rowOff>29337</xdr:rowOff>
    </xdr:to>
    <xdr:sp macro="" textlink="">
      <xdr:nvSpPr>
        <xdr:cNvPr id="514" name="楕円 513"/>
        <xdr:cNvSpPr/>
      </xdr:nvSpPr>
      <xdr:spPr>
        <a:xfrm>
          <a:off x="162687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122064</xdr:rowOff>
    </xdr:from>
    <xdr:ext cx="534377" cy="259045"/>
    <xdr:sp macro="" textlink="">
      <xdr:nvSpPr>
        <xdr:cNvPr id="515" name="警察費該当値テキスト"/>
        <xdr:cNvSpPr txBox="1"/>
      </xdr:nvSpPr>
      <xdr:spPr>
        <a:xfrm>
          <a:off x="16370300" y="57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59055</xdr:rowOff>
    </xdr:from>
    <xdr:to>
      <xdr:col>81</xdr:col>
      <xdr:colOff>101600</xdr:colOff>
      <xdr:row>34</xdr:row>
      <xdr:rowOff>160655</xdr:rowOff>
    </xdr:to>
    <xdr:sp macro="" textlink="">
      <xdr:nvSpPr>
        <xdr:cNvPr id="516" name="楕円 515"/>
        <xdr:cNvSpPr/>
      </xdr:nvSpPr>
      <xdr:spPr>
        <a:xfrm>
          <a:off x="154305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5732</xdr:rowOff>
    </xdr:from>
    <xdr:ext cx="534377" cy="259045"/>
    <xdr:sp macro="" textlink="">
      <xdr:nvSpPr>
        <xdr:cNvPr id="517" name="テキスト ボックス 516"/>
        <xdr:cNvSpPr txBox="1"/>
      </xdr:nvSpPr>
      <xdr:spPr>
        <a:xfrm>
          <a:off x="15201411" y="56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141224</xdr:rowOff>
    </xdr:from>
    <xdr:to>
      <xdr:col>76</xdr:col>
      <xdr:colOff>165100</xdr:colOff>
      <xdr:row>35</xdr:row>
      <xdr:rowOff>71374</xdr:rowOff>
    </xdr:to>
    <xdr:sp macro="" textlink="">
      <xdr:nvSpPr>
        <xdr:cNvPr id="518" name="楕円 517"/>
        <xdr:cNvSpPr/>
      </xdr:nvSpPr>
      <xdr:spPr>
        <a:xfrm>
          <a:off x="14541500" y="5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87901</xdr:rowOff>
    </xdr:from>
    <xdr:ext cx="534377" cy="259045"/>
    <xdr:sp macro="" textlink="">
      <xdr:nvSpPr>
        <xdr:cNvPr id="519" name="テキスト ボックス 518"/>
        <xdr:cNvSpPr txBox="1"/>
      </xdr:nvSpPr>
      <xdr:spPr>
        <a:xfrm>
          <a:off x="14325111" y="57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62611</xdr:rowOff>
    </xdr:from>
    <xdr:to>
      <xdr:col>72</xdr:col>
      <xdr:colOff>38100</xdr:colOff>
      <xdr:row>35</xdr:row>
      <xdr:rowOff>164211</xdr:rowOff>
    </xdr:to>
    <xdr:sp macro="" textlink="">
      <xdr:nvSpPr>
        <xdr:cNvPr id="520" name="楕円 519"/>
        <xdr:cNvSpPr/>
      </xdr:nvSpPr>
      <xdr:spPr>
        <a:xfrm>
          <a:off x="13652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9288</xdr:rowOff>
    </xdr:from>
    <xdr:ext cx="534377" cy="259045"/>
    <xdr:sp macro="" textlink="">
      <xdr:nvSpPr>
        <xdr:cNvPr id="521" name="テキスト ボックス 520"/>
        <xdr:cNvSpPr txBox="1"/>
      </xdr:nvSpPr>
      <xdr:spPr>
        <a:xfrm>
          <a:off x="13436111" y="58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152781</xdr:rowOff>
    </xdr:from>
    <xdr:to>
      <xdr:col>67</xdr:col>
      <xdr:colOff>101600</xdr:colOff>
      <xdr:row>36</xdr:row>
      <xdr:rowOff>82931</xdr:rowOff>
    </xdr:to>
    <xdr:sp macro="" textlink="">
      <xdr:nvSpPr>
        <xdr:cNvPr id="522" name="楕円 521"/>
        <xdr:cNvSpPr/>
      </xdr:nvSpPr>
      <xdr:spPr>
        <a:xfrm>
          <a:off x="12763500" y="61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99458</xdr:rowOff>
    </xdr:from>
    <xdr:ext cx="534377" cy="259045"/>
    <xdr:sp macro="" textlink="">
      <xdr:nvSpPr>
        <xdr:cNvPr id="523" name="テキスト ボックス 522"/>
        <xdr:cNvSpPr txBox="1"/>
      </xdr:nvSpPr>
      <xdr:spPr>
        <a:xfrm>
          <a:off x="12547111" y="59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2" name="テキスト ボックス 53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34" name="テキスト ボックス 53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36" name="テキスト ボックス 53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38" name="テキスト ボックス 53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0" name="テキスト ボックス 53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2" name="テキスト ボックス 54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4" name="テキスト ボックス 54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93942</xdr:rowOff>
    </xdr:from>
    <xdr:to>
      <xdr:col>85</xdr:col>
      <xdr:colOff>126364</xdr:colOff>
      <xdr:row>59</xdr:row>
      <xdr:rowOff>13741</xdr:rowOff>
    </xdr:to>
    <xdr:cxnSp macro="">
      <xdr:nvCxnSpPr>
        <xdr:cNvPr id="546" name="直線コネクタ 545"/>
        <xdr:cNvCxnSpPr/>
      </xdr:nvCxnSpPr>
      <xdr:spPr>
        <a:xfrm flipV="1">
          <a:off x="16317595" y="8666442"/>
          <a:ext cx="1269" cy="146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17568</xdr:rowOff>
    </xdr:from>
    <xdr:ext cx="534377" cy="259045"/>
    <xdr:sp macro="" textlink="">
      <xdr:nvSpPr>
        <xdr:cNvPr id="547" name="教育費最小値テキスト"/>
        <xdr:cNvSpPr txBox="1"/>
      </xdr:nvSpPr>
      <xdr:spPr>
        <a:xfrm>
          <a:off x="16370300" y="101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13741</xdr:rowOff>
    </xdr:from>
    <xdr:to>
      <xdr:col>86</xdr:col>
      <xdr:colOff>25400</xdr:colOff>
      <xdr:row>59</xdr:row>
      <xdr:rowOff>13741</xdr:rowOff>
    </xdr:to>
    <xdr:cxnSp macro="">
      <xdr:nvCxnSpPr>
        <xdr:cNvPr id="548" name="直線コネクタ 547"/>
        <xdr:cNvCxnSpPr/>
      </xdr:nvCxnSpPr>
      <xdr:spPr>
        <a:xfrm>
          <a:off x="16230600" y="1012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40619</xdr:rowOff>
    </xdr:from>
    <xdr:ext cx="599010" cy="259045"/>
    <xdr:sp macro="" textlink="">
      <xdr:nvSpPr>
        <xdr:cNvPr id="549" name="教育費最大値テキスト"/>
        <xdr:cNvSpPr txBox="1"/>
      </xdr:nvSpPr>
      <xdr:spPr>
        <a:xfrm>
          <a:off x="16370300" y="84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93942</xdr:rowOff>
    </xdr:from>
    <xdr:to>
      <xdr:col>86</xdr:col>
      <xdr:colOff>25400</xdr:colOff>
      <xdr:row>50</xdr:row>
      <xdr:rowOff>93942</xdr:rowOff>
    </xdr:to>
    <xdr:cxnSp macro="">
      <xdr:nvCxnSpPr>
        <xdr:cNvPr id="550" name="直線コネクタ 549"/>
        <xdr:cNvCxnSpPr/>
      </xdr:nvCxnSpPr>
      <xdr:spPr>
        <a:xfrm>
          <a:off x="16230600" y="866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145358</xdr:rowOff>
    </xdr:from>
    <xdr:to>
      <xdr:col>85</xdr:col>
      <xdr:colOff>127000</xdr:colOff>
      <xdr:row>56</xdr:row>
      <xdr:rowOff>38850</xdr:rowOff>
    </xdr:to>
    <xdr:cxnSp macro="">
      <xdr:nvCxnSpPr>
        <xdr:cNvPr id="551" name="直線コネクタ 550"/>
        <xdr:cNvCxnSpPr/>
      </xdr:nvCxnSpPr>
      <xdr:spPr>
        <a:xfrm>
          <a:off x="15481300" y="9403658"/>
          <a:ext cx="838200" cy="2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145019</xdr:rowOff>
    </xdr:from>
    <xdr:ext cx="534377" cy="259045"/>
    <xdr:sp macro="" textlink="">
      <xdr:nvSpPr>
        <xdr:cNvPr id="552" name="教育費平均値テキスト"/>
        <xdr:cNvSpPr txBox="1"/>
      </xdr:nvSpPr>
      <xdr:spPr>
        <a:xfrm>
          <a:off x="16370300" y="940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122142</xdr:rowOff>
    </xdr:from>
    <xdr:to>
      <xdr:col>85</xdr:col>
      <xdr:colOff>177800</xdr:colOff>
      <xdr:row>56</xdr:row>
      <xdr:rowOff>52292</xdr:rowOff>
    </xdr:to>
    <xdr:sp macro="" textlink="">
      <xdr:nvSpPr>
        <xdr:cNvPr id="553" name="フローチャート: 判断 552"/>
        <xdr:cNvSpPr/>
      </xdr:nvSpPr>
      <xdr:spPr>
        <a:xfrm>
          <a:off x="162687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145358</xdr:rowOff>
    </xdr:from>
    <xdr:to>
      <xdr:col>81</xdr:col>
      <xdr:colOff>50800</xdr:colOff>
      <xdr:row>54</xdr:row>
      <xdr:rowOff>170980</xdr:rowOff>
    </xdr:to>
    <xdr:cxnSp macro="">
      <xdr:nvCxnSpPr>
        <xdr:cNvPr id="554" name="直線コネクタ 553"/>
        <xdr:cNvCxnSpPr/>
      </xdr:nvCxnSpPr>
      <xdr:spPr>
        <a:xfrm flipV="1">
          <a:off x="14592300" y="9403658"/>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82976</xdr:rowOff>
    </xdr:from>
    <xdr:to>
      <xdr:col>81</xdr:col>
      <xdr:colOff>101600</xdr:colOff>
      <xdr:row>55</xdr:row>
      <xdr:rowOff>13126</xdr:rowOff>
    </xdr:to>
    <xdr:sp macro="" textlink="">
      <xdr:nvSpPr>
        <xdr:cNvPr id="555" name="フローチャート: 判断 554"/>
        <xdr:cNvSpPr/>
      </xdr:nvSpPr>
      <xdr:spPr>
        <a:xfrm>
          <a:off x="15430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29653</xdr:rowOff>
    </xdr:from>
    <xdr:ext cx="534377" cy="259045"/>
    <xdr:sp macro="" textlink="">
      <xdr:nvSpPr>
        <xdr:cNvPr id="556" name="テキスト ボックス 555"/>
        <xdr:cNvSpPr txBox="1"/>
      </xdr:nvSpPr>
      <xdr:spPr>
        <a:xfrm>
          <a:off x="152014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150882</xdr:rowOff>
    </xdr:from>
    <xdr:to>
      <xdr:col>76</xdr:col>
      <xdr:colOff>114300</xdr:colOff>
      <xdr:row>54</xdr:row>
      <xdr:rowOff>170980</xdr:rowOff>
    </xdr:to>
    <xdr:cxnSp macro="">
      <xdr:nvCxnSpPr>
        <xdr:cNvPr id="557" name="直線コネクタ 556"/>
        <xdr:cNvCxnSpPr/>
      </xdr:nvCxnSpPr>
      <xdr:spPr>
        <a:xfrm>
          <a:off x="13703300" y="9409182"/>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84652</xdr:rowOff>
    </xdr:from>
    <xdr:to>
      <xdr:col>76</xdr:col>
      <xdr:colOff>165100</xdr:colOff>
      <xdr:row>55</xdr:row>
      <xdr:rowOff>14802</xdr:rowOff>
    </xdr:to>
    <xdr:sp macro="" textlink="">
      <xdr:nvSpPr>
        <xdr:cNvPr id="558" name="フローチャート: 判断 557"/>
        <xdr:cNvSpPr/>
      </xdr:nvSpPr>
      <xdr:spPr>
        <a:xfrm>
          <a:off x="14541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31329</xdr:rowOff>
    </xdr:from>
    <xdr:ext cx="534377" cy="259045"/>
    <xdr:sp macro="" textlink="">
      <xdr:nvSpPr>
        <xdr:cNvPr id="559" name="テキスト ボックス 558"/>
        <xdr:cNvSpPr txBox="1"/>
      </xdr:nvSpPr>
      <xdr:spPr>
        <a:xfrm>
          <a:off x="14325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150882</xdr:rowOff>
    </xdr:from>
    <xdr:to>
      <xdr:col>71</xdr:col>
      <xdr:colOff>177800</xdr:colOff>
      <xdr:row>55</xdr:row>
      <xdr:rowOff>6274</xdr:rowOff>
    </xdr:to>
    <xdr:cxnSp macro="">
      <xdr:nvCxnSpPr>
        <xdr:cNvPr id="560" name="直線コネクタ 559"/>
        <xdr:cNvCxnSpPr/>
      </xdr:nvCxnSpPr>
      <xdr:spPr>
        <a:xfrm flipV="1">
          <a:off x="12814300" y="9409182"/>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119418</xdr:rowOff>
    </xdr:from>
    <xdr:to>
      <xdr:col>72</xdr:col>
      <xdr:colOff>38100</xdr:colOff>
      <xdr:row>55</xdr:row>
      <xdr:rowOff>49568</xdr:rowOff>
    </xdr:to>
    <xdr:sp macro="" textlink="">
      <xdr:nvSpPr>
        <xdr:cNvPr id="561" name="フローチャート: 判断 560"/>
        <xdr:cNvSpPr/>
      </xdr:nvSpPr>
      <xdr:spPr>
        <a:xfrm>
          <a:off x="13652500" y="937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40695</xdr:rowOff>
    </xdr:from>
    <xdr:ext cx="534377" cy="259045"/>
    <xdr:sp macro="" textlink="">
      <xdr:nvSpPr>
        <xdr:cNvPr id="562" name="テキスト ボックス 561"/>
        <xdr:cNvSpPr txBox="1"/>
      </xdr:nvSpPr>
      <xdr:spPr>
        <a:xfrm>
          <a:off x="13436111" y="94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170358</xdr:rowOff>
    </xdr:from>
    <xdr:to>
      <xdr:col>67</xdr:col>
      <xdr:colOff>101600</xdr:colOff>
      <xdr:row>55</xdr:row>
      <xdr:rowOff>100508</xdr:rowOff>
    </xdr:to>
    <xdr:sp macro="" textlink="">
      <xdr:nvSpPr>
        <xdr:cNvPr id="563" name="フローチャート: 判断 562"/>
        <xdr:cNvSpPr/>
      </xdr:nvSpPr>
      <xdr:spPr>
        <a:xfrm>
          <a:off x="12763500" y="942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91635</xdr:rowOff>
    </xdr:from>
    <xdr:ext cx="534377" cy="259045"/>
    <xdr:sp macro="" textlink="">
      <xdr:nvSpPr>
        <xdr:cNvPr id="564" name="テキスト ボックス 563"/>
        <xdr:cNvSpPr txBox="1"/>
      </xdr:nvSpPr>
      <xdr:spPr>
        <a:xfrm>
          <a:off x="12547111" y="95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159500</xdr:rowOff>
    </xdr:from>
    <xdr:to>
      <xdr:col>85</xdr:col>
      <xdr:colOff>177800</xdr:colOff>
      <xdr:row>56</xdr:row>
      <xdr:rowOff>89650</xdr:rowOff>
    </xdr:to>
    <xdr:sp macro="" textlink="">
      <xdr:nvSpPr>
        <xdr:cNvPr id="570" name="楕円 569"/>
        <xdr:cNvSpPr/>
      </xdr:nvSpPr>
      <xdr:spPr>
        <a:xfrm>
          <a:off x="16268700" y="9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137927</xdr:rowOff>
    </xdr:from>
    <xdr:ext cx="534377" cy="259045"/>
    <xdr:sp macro="" textlink="">
      <xdr:nvSpPr>
        <xdr:cNvPr id="571" name="教育費該当値テキスト"/>
        <xdr:cNvSpPr txBox="1"/>
      </xdr:nvSpPr>
      <xdr:spPr>
        <a:xfrm>
          <a:off x="16370300" y="95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94558</xdr:rowOff>
    </xdr:from>
    <xdr:to>
      <xdr:col>81</xdr:col>
      <xdr:colOff>101600</xdr:colOff>
      <xdr:row>55</xdr:row>
      <xdr:rowOff>24708</xdr:rowOff>
    </xdr:to>
    <xdr:sp macro="" textlink="">
      <xdr:nvSpPr>
        <xdr:cNvPr id="572" name="楕円 571"/>
        <xdr:cNvSpPr/>
      </xdr:nvSpPr>
      <xdr:spPr>
        <a:xfrm>
          <a:off x="154305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15835</xdr:rowOff>
    </xdr:from>
    <xdr:ext cx="534377" cy="259045"/>
    <xdr:sp macro="" textlink="">
      <xdr:nvSpPr>
        <xdr:cNvPr id="573" name="テキスト ボックス 572"/>
        <xdr:cNvSpPr txBox="1"/>
      </xdr:nvSpPr>
      <xdr:spPr>
        <a:xfrm>
          <a:off x="15201411" y="94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120180</xdr:rowOff>
    </xdr:from>
    <xdr:to>
      <xdr:col>76</xdr:col>
      <xdr:colOff>165100</xdr:colOff>
      <xdr:row>55</xdr:row>
      <xdr:rowOff>50330</xdr:rowOff>
    </xdr:to>
    <xdr:sp macro="" textlink="">
      <xdr:nvSpPr>
        <xdr:cNvPr id="574" name="楕円 573"/>
        <xdr:cNvSpPr/>
      </xdr:nvSpPr>
      <xdr:spPr>
        <a:xfrm>
          <a:off x="14541500" y="93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41457</xdr:rowOff>
    </xdr:from>
    <xdr:ext cx="534377" cy="259045"/>
    <xdr:sp macro="" textlink="">
      <xdr:nvSpPr>
        <xdr:cNvPr id="575" name="テキスト ボックス 574"/>
        <xdr:cNvSpPr txBox="1"/>
      </xdr:nvSpPr>
      <xdr:spPr>
        <a:xfrm>
          <a:off x="14325111" y="94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100082</xdr:rowOff>
    </xdr:from>
    <xdr:to>
      <xdr:col>72</xdr:col>
      <xdr:colOff>38100</xdr:colOff>
      <xdr:row>55</xdr:row>
      <xdr:rowOff>30232</xdr:rowOff>
    </xdr:to>
    <xdr:sp macro="" textlink="">
      <xdr:nvSpPr>
        <xdr:cNvPr id="576" name="楕円 575"/>
        <xdr:cNvSpPr/>
      </xdr:nvSpPr>
      <xdr:spPr>
        <a:xfrm>
          <a:off x="13652500" y="9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46759</xdr:rowOff>
    </xdr:from>
    <xdr:ext cx="534377" cy="259045"/>
    <xdr:sp macro="" textlink="">
      <xdr:nvSpPr>
        <xdr:cNvPr id="577" name="テキスト ボックス 576"/>
        <xdr:cNvSpPr txBox="1"/>
      </xdr:nvSpPr>
      <xdr:spPr>
        <a:xfrm>
          <a:off x="13436111" y="91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126924</xdr:rowOff>
    </xdr:from>
    <xdr:to>
      <xdr:col>67</xdr:col>
      <xdr:colOff>101600</xdr:colOff>
      <xdr:row>55</xdr:row>
      <xdr:rowOff>57074</xdr:rowOff>
    </xdr:to>
    <xdr:sp macro="" textlink="">
      <xdr:nvSpPr>
        <xdr:cNvPr id="578" name="楕円 577"/>
        <xdr:cNvSpPr/>
      </xdr:nvSpPr>
      <xdr:spPr>
        <a:xfrm>
          <a:off x="12763500" y="93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73601</xdr:rowOff>
    </xdr:from>
    <xdr:ext cx="534377" cy="259045"/>
    <xdr:sp macro="" textlink="">
      <xdr:nvSpPr>
        <xdr:cNvPr id="579" name="テキスト ボックス 578"/>
        <xdr:cNvSpPr txBox="1"/>
      </xdr:nvSpPr>
      <xdr:spPr>
        <a:xfrm>
          <a:off x="12547111" y="91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7" name="テキスト ボックス 59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1625</xdr:rowOff>
    </xdr:from>
    <xdr:to>
      <xdr:col>85</xdr:col>
      <xdr:colOff>126364</xdr:colOff>
      <xdr:row>79</xdr:row>
      <xdr:rowOff>43878</xdr:rowOff>
    </xdr:to>
    <xdr:cxnSp macro="">
      <xdr:nvCxnSpPr>
        <xdr:cNvPr id="601" name="直線コネクタ 600"/>
        <xdr:cNvCxnSpPr/>
      </xdr:nvCxnSpPr>
      <xdr:spPr>
        <a:xfrm flipV="1">
          <a:off x="16317595" y="12174575"/>
          <a:ext cx="1269" cy="141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47705</xdr:rowOff>
    </xdr:from>
    <xdr:ext cx="313932" cy="259045"/>
    <xdr:sp macro="" textlink="">
      <xdr:nvSpPr>
        <xdr:cNvPr id="602" name="災害復旧費最小値テキスト"/>
        <xdr:cNvSpPr txBox="1"/>
      </xdr:nvSpPr>
      <xdr:spPr>
        <a:xfrm>
          <a:off x="16370300" y="13592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43878</xdr:rowOff>
    </xdr:from>
    <xdr:to>
      <xdr:col>86</xdr:col>
      <xdr:colOff>25400</xdr:colOff>
      <xdr:row>79</xdr:row>
      <xdr:rowOff>43878</xdr:rowOff>
    </xdr:to>
    <xdr:cxnSp macro="">
      <xdr:nvCxnSpPr>
        <xdr:cNvPr id="603" name="直線コネクタ 602"/>
        <xdr:cNvCxnSpPr/>
      </xdr:nvCxnSpPr>
      <xdr:spPr>
        <a:xfrm>
          <a:off x="16230600" y="1358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119752</xdr:rowOff>
    </xdr:from>
    <xdr:ext cx="534377" cy="259045"/>
    <xdr:sp macro="" textlink="">
      <xdr:nvSpPr>
        <xdr:cNvPr id="604" name="災害復旧費最大値テキスト"/>
        <xdr:cNvSpPr txBox="1"/>
      </xdr:nvSpPr>
      <xdr:spPr>
        <a:xfrm>
          <a:off x="16370300" y="11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1625</xdr:rowOff>
    </xdr:from>
    <xdr:to>
      <xdr:col>86</xdr:col>
      <xdr:colOff>25400</xdr:colOff>
      <xdr:row>71</xdr:row>
      <xdr:rowOff>1625</xdr:rowOff>
    </xdr:to>
    <xdr:cxnSp macro="">
      <xdr:nvCxnSpPr>
        <xdr:cNvPr id="605" name="直線コネクタ 604"/>
        <xdr:cNvCxnSpPr/>
      </xdr:nvCxnSpPr>
      <xdr:spPr>
        <a:xfrm>
          <a:off x="16230600" y="1217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31401</xdr:rowOff>
    </xdr:from>
    <xdr:to>
      <xdr:col>85</xdr:col>
      <xdr:colOff>127000</xdr:colOff>
      <xdr:row>79</xdr:row>
      <xdr:rowOff>33953</xdr:rowOff>
    </xdr:to>
    <xdr:cxnSp macro="">
      <xdr:nvCxnSpPr>
        <xdr:cNvPr id="606" name="直線コネクタ 605"/>
        <xdr:cNvCxnSpPr/>
      </xdr:nvCxnSpPr>
      <xdr:spPr>
        <a:xfrm>
          <a:off x="15481300" y="13575951"/>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123607</xdr:rowOff>
    </xdr:from>
    <xdr:ext cx="469744" cy="259045"/>
    <xdr:sp macro="" textlink="">
      <xdr:nvSpPr>
        <xdr:cNvPr id="607" name="災害復旧費平均値テキスト"/>
        <xdr:cNvSpPr txBox="1"/>
      </xdr:nvSpPr>
      <xdr:spPr>
        <a:xfrm>
          <a:off x="16370300" y="1332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100730</xdr:rowOff>
    </xdr:from>
    <xdr:to>
      <xdr:col>85</xdr:col>
      <xdr:colOff>177800</xdr:colOff>
      <xdr:row>79</xdr:row>
      <xdr:rowOff>30880</xdr:rowOff>
    </xdr:to>
    <xdr:sp macro="" textlink="">
      <xdr:nvSpPr>
        <xdr:cNvPr id="608" name="フローチャート: 判断 607"/>
        <xdr:cNvSpPr/>
      </xdr:nvSpPr>
      <xdr:spPr>
        <a:xfrm>
          <a:off x="16268700" y="134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2539</xdr:rowOff>
    </xdr:from>
    <xdr:to>
      <xdr:col>81</xdr:col>
      <xdr:colOff>50800</xdr:colOff>
      <xdr:row>79</xdr:row>
      <xdr:rowOff>31401</xdr:rowOff>
    </xdr:to>
    <xdr:cxnSp macro="">
      <xdr:nvCxnSpPr>
        <xdr:cNvPr id="609" name="直線コネクタ 608"/>
        <xdr:cNvCxnSpPr/>
      </xdr:nvCxnSpPr>
      <xdr:spPr>
        <a:xfrm>
          <a:off x="14592300" y="13547089"/>
          <a:ext cx="889000" cy="2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90367</xdr:rowOff>
    </xdr:from>
    <xdr:to>
      <xdr:col>81</xdr:col>
      <xdr:colOff>101600</xdr:colOff>
      <xdr:row>79</xdr:row>
      <xdr:rowOff>20517</xdr:rowOff>
    </xdr:to>
    <xdr:sp macro="" textlink="">
      <xdr:nvSpPr>
        <xdr:cNvPr id="610" name="フローチャート: 判断 609"/>
        <xdr:cNvSpPr/>
      </xdr:nvSpPr>
      <xdr:spPr>
        <a:xfrm>
          <a:off x="154305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37044</xdr:rowOff>
    </xdr:from>
    <xdr:ext cx="469744" cy="259045"/>
    <xdr:sp macro="" textlink="">
      <xdr:nvSpPr>
        <xdr:cNvPr id="611" name="テキスト ボックス 610"/>
        <xdr:cNvSpPr txBox="1"/>
      </xdr:nvSpPr>
      <xdr:spPr>
        <a:xfrm>
          <a:off x="15233728" y="13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2539</xdr:rowOff>
    </xdr:from>
    <xdr:to>
      <xdr:col>76</xdr:col>
      <xdr:colOff>114300</xdr:colOff>
      <xdr:row>79</xdr:row>
      <xdr:rowOff>10807</xdr:rowOff>
    </xdr:to>
    <xdr:cxnSp macro="">
      <xdr:nvCxnSpPr>
        <xdr:cNvPr id="612" name="直線コネクタ 611"/>
        <xdr:cNvCxnSpPr/>
      </xdr:nvCxnSpPr>
      <xdr:spPr>
        <a:xfrm flipV="1">
          <a:off x="13703300" y="1354708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92844</xdr:rowOff>
    </xdr:from>
    <xdr:to>
      <xdr:col>76</xdr:col>
      <xdr:colOff>165100</xdr:colOff>
      <xdr:row>79</xdr:row>
      <xdr:rowOff>22994</xdr:rowOff>
    </xdr:to>
    <xdr:sp macro="" textlink="">
      <xdr:nvSpPr>
        <xdr:cNvPr id="613" name="フローチャート: 判断 612"/>
        <xdr:cNvSpPr/>
      </xdr:nvSpPr>
      <xdr:spPr>
        <a:xfrm>
          <a:off x="14541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39521</xdr:rowOff>
    </xdr:from>
    <xdr:ext cx="469744" cy="259045"/>
    <xdr:sp macro="" textlink="">
      <xdr:nvSpPr>
        <xdr:cNvPr id="614" name="テキスト ボックス 613"/>
        <xdr:cNvSpPr txBox="1"/>
      </xdr:nvSpPr>
      <xdr:spPr>
        <a:xfrm>
          <a:off x="14357428"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10807</xdr:rowOff>
    </xdr:from>
    <xdr:to>
      <xdr:col>71</xdr:col>
      <xdr:colOff>177800</xdr:colOff>
      <xdr:row>79</xdr:row>
      <xdr:rowOff>24428</xdr:rowOff>
    </xdr:to>
    <xdr:cxnSp macro="">
      <xdr:nvCxnSpPr>
        <xdr:cNvPr id="615" name="直線コネクタ 614"/>
        <xdr:cNvCxnSpPr/>
      </xdr:nvCxnSpPr>
      <xdr:spPr>
        <a:xfrm flipV="1">
          <a:off x="12814300" y="13555357"/>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116999</xdr:rowOff>
    </xdr:from>
    <xdr:to>
      <xdr:col>72</xdr:col>
      <xdr:colOff>38100</xdr:colOff>
      <xdr:row>79</xdr:row>
      <xdr:rowOff>47149</xdr:rowOff>
    </xdr:to>
    <xdr:sp macro="" textlink="">
      <xdr:nvSpPr>
        <xdr:cNvPr id="616" name="フローチャート: 判断 615"/>
        <xdr:cNvSpPr/>
      </xdr:nvSpPr>
      <xdr:spPr>
        <a:xfrm>
          <a:off x="13652500" y="1349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63676</xdr:rowOff>
    </xdr:from>
    <xdr:ext cx="469744" cy="259045"/>
    <xdr:sp macro="" textlink="">
      <xdr:nvSpPr>
        <xdr:cNvPr id="617" name="テキスト ボックス 616"/>
        <xdr:cNvSpPr txBox="1"/>
      </xdr:nvSpPr>
      <xdr:spPr>
        <a:xfrm>
          <a:off x="13468428" y="132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114046</xdr:rowOff>
    </xdr:from>
    <xdr:to>
      <xdr:col>67</xdr:col>
      <xdr:colOff>101600</xdr:colOff>
      <xdr:row>79</xdr:row>
      <xdr:rowOff>44196</xdr:rowOff>
    </xdr:to>
    <xdr:sp macro="" textlink="">
      <xdr:nvSpPr>
        <xdr:cNvPr id="618" name="フローチャート: 判断 617"/>
        <xdr:cNvSpPr/>
      </xdr:nvSpPr>
      <xdr:spPr>
        <a:xfrm>
          <a:off x="12763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60723</xdr:rowOff>
    </xdr:from>
    <xdr:ext cx="469744" cy="259045"/>
    <xdr:sp macro="" textlink="">
      <xdr:nvSpPr>
        <xdr:cNvPr id="619" name="テキスト ボックス 618"/>
        <xdr:cNvSpPr txBox="1"/>
      </xdr:nvSpPr>
      <xdr:spPr>
        <a:xfrm>
          <a:off x="12579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154603</xdr:rowOff>
    </xdr:from>
    <xdr:to>
      <xdr:col>85</xdr:col>
      <xdr:colOff>177800</xdr:colOff>
      <xdr:row>79</xdr:row>
      <xdr:rowOff>84753</xdr:rowOff>
    </xdr:to>
    <xdr:sp macro="" textlink="">
      <xdr:nvSpPr>
        <xdr:cNvPr id="625" name="楕円 624"/>
        <xdr:cNvSpPr/>
      </xdr:nvSpPr>
      <xdr:spPr>
        <a:xfrm>
          <a:off x="16268700" y="135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79157</xdr:rowOff>
    </xdr:from>
    <xdr:ext cx="378565" cy="259045"/>
    <xdr:sp macro="" textlink="">
      <xdr:nvSpPr>
        <xdr:cNvPr id="626" name="災害復旧費該当値テキスト"/>
        <xdr:cNvSpPr txBox="1"/>
      </xdr:nvSpPr>
      <xdr:spPr>
        <a:xfrm>
          <a:off x="16370300" y="1345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152051</xdr:rowOff>
    </xdr:from>
    <xdr:to>
      <xdr:col>81</xdr:col>
      <xdr:colOff>101600</xdr:colOff>
      <xdr:row>79</xdr:row>
      <xdr:rowOff>82201</xdr:rowOff>
    </xdr:to>
    <xdr:sp macro="" textlink="">
      <xdr:nvSpPr>
        <xdr:cNvPr id="627" name="楕円 626"/>
        <xdr:cNvSpPr/>
      </xdr:nvSpPr>
      <xdr:spPr>
        <a:xfrm>
          <a:off x="15430500" y="13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73328</xdr:rowOff>
    </xdr:from>
    <xdr:ext cx="378565" cy="259045"/>
    <xdr:sp macro="" textlink="">
      <xdr:nvSpPr>
        <xdr:cNvPr id="628" name="テキスト ボックス 627"/>
        <xdr:cNvSpPr txBox="1"/>
      </xdr:nvSpPr>
      <xdr:spPr>
        <a:xfrm>
          <a:off x="15279317" y="1361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123189</xdr:rowOff>
    </xdr:from>
    <xdr:to>
      <xdr:col>76</xdr:col>
      <xdr:colOff>165100</xdr:colOff>
      <xdr:row>79</xdr:row>
      <xdr:rowOff>53339</xdr:rowOff>
    </xdr:to>
    <xdr:sp macro="" textlink="">
      <xdr:nvSpPr>
        <xdr:cNvPr id="629" name="楕円 628"/>
        <xdr:cNvSpPr/>
      </xdr:nvSpPr>
      <xdr:spPr>
        <a:xfrm>
          <a:off x="14541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44466</xdr:rowOff>
    </xdr:from>
    <xdr:ext cx="469744" cy="259045"/>
    <xdr:sp macro="" textlink="">
      <xdr:nvSpPr>
        <xdr:cNvPr id="630" name="テキスト ボックス 629"/>
        <xdr:cNvSpPr txBox="1"/>
      </xdr:nvSpPr>
      <xdr:spPr>
        <a:xfrm>
          <a:off x="14357428"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131457</xdr:rowOff>
    </xdr:from>
    <xdr:to>
      <xdr:col>72</xdr:col>
      <xdr:colOff>38100</xdr:colOff>
      <xdr:row>79</xdr:row>
      <xdr:rowOff>61607</xdr:rowOff>
    </xdr:to>
    <xdr:sp macro="" textlink="">
      <xdr:nvSpPr>
        <xdr:cNvPr id="631" name="楕円 630"/>
        <xdr:cNvSpPr/>
      </xdr:nvSpPr>
      <xdr:spPr>
        <a:xfrm>
          <a:off x="13652500" y="135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52734</xdr:rowOff>
    </xdr:from>
    <xdr:ext cx="469744" cy="259045"/>
    <xdr:sp macro="" textlink="">
      <xdr:nvSpPr>
        <xdr:cNvPr id="632" name="テキスト ボックス 631"/>
        <xdr:cNvSpPr txBox="1"/>
      </xdr:nvSpPr>
      <xdr:spPr>
        <a:xfrm>
          <a:off x="13468428" y="135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145078</xdr:rowOff>
    </xdr:from>
    <xdr:to>
      <xdr:col>67</xdr:col>
      <xdr:colOff>101600</xdr:colOff>
      <xdr:row>79</xdr:row>
      <xdr:rowOff>75228</xdr:rowOff>
    </xdr:to>
    <xdr:sp macro="" textlink="">
      <xdr:nvSpPr>
        <xdr:cNvPr id="633" name="楕円 632"/>
        <xdr:cNvSpPr/>
      </xdr:nvSpPr>
      <xdr:spPr>
        <a:xfrm>
          <a:off x="12763500" y="135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66355</xdr:rowOff>
    </xdr:from>
    <xdr:ext cx="469744" cy="259045"/>
    <xdr:sp macro="" textlink="">
      <xdr:nvSpPr>
        <xdr:cNvPr id="634" name="テキスト ボックス 633"/>
        <xdr:cNvSpPr txBox="1"/>
      </xdr:nvSpPr>
      <xdr:spPr>
        <a:xfrm>
          <a:off x="12579428" y="136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3" name="テキスト ボックス 642"/>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44" name="直線コネクタ 64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45" name="テキスト ボックス 64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46" name="直線コネクタ 64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47" name="テキスト ボックス 64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48" name="直線コネクタ 64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49" name="テキスト ボックス 64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0" name="直線コネクタ 64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1" name="テキスト ボックス 65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2" name="直線コネクタ 65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3" name="テキスト ボックス 65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4" name="直線コネクタ 65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55" name="テキスト ボックス 65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88919</xdr:rowOff>
    </xdr:from>
    <xdr:to>
      <xdr:col>85</xdr:col>
      <xdr:colOff>126364</xdr:colOff>
      <xdr:row>99</xdr:row>
      <xdr:rowOff>679</xdr:rowOff>
    </xdr:to>
    <xdr:cxnSp macro="">
      <xdr:nvCxnSpPr>
        <xdr:cNvPr id="659" name="直線コネクタ 658"/>
        <xdr:cNvCxnSpPr/>
      </xdr:nvCxnSpPr>
      <xdr:spPr>
        <a:xfrm flipV="1">
          <a:off x="16317595" y="15347969"/>
          <a:ext cx="1269" cy="16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4506</xdr:rowOff>
    </xdr:from>
    <xdr:ext cx="534377" cy="259045"/>
    <xdr:sp macro="" textlink="">
      <xdr:nvSpPr>
        <xdr:cNvPr id="660" name="公債費最小値テキスト"/>
        <xdr:cNvSpPr txBox="1"/>
      </xdr:nvSpPr>
      <xdr:spPr>
        <a:xfrm>
          <a:off x="16370300" y="169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679</xdr:rowOff>
    </xdr:from>
    <xdr:to>
      <xdr:col>86</xdr:col>
      <xdr:colOff>25400</xdr:colOff>
      <xdr:row>99</xdr:row>
      <xdr:rowOff>679</xdr:rowOff>
    </xdr:to>
    <xdr:cxnSp macro="">
      <xdr:nvCxnSpPr>
        <xdr:cNvPr id="661" name="直線コネクタ 660"/>
        <xdr:cNvCxnSpPr/>
      </xdr:nvCxnSpPr>
      <xdr:spPr>
        <a:xfrm>
          <a:off x="16230600" y="1697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35596</xdr:rowOff>
    </xdr:from>
    <xdr:ext cx="534377" cy="259045"/>
    <xdr:sp macro="" textlink="">
      <xdr:nvSpPr>
        <xdr:cNvPr id="662" name="公債費最大値テキスト"/>
        <xdr:cNvSpPr txBox="1"/>
      </xdr:nvSpPr>
      <xdr:spPr>
        <a:xfrm>
          <a:off x="16370300" y="151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88919</xdr:rowOff>
    </xdr:from>
    <xdr:to>
      <xdr:col>86</xdr:col>
      <xdr:colOff>25400</xdr:colOff>
      <xdr:row>89</xdr:row>
      <xdr:rowOff>88919</xdr:rowOff>
    </xdr:to>
    <xdr:cxnSp macro="">
      <xdr:nvCxnSpPr>
        <xdr:cNvPr id="663" name="直線コネクタ 662"/>
        <xdr:cNvCxnSpPr/>
      </xdr:nvCxnSpPr>
      <xdr:spPr>
        <a:xfrm>
          <a:off x="16230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114554</xdr:rowOff>
    </xdr:from>
    <xdr:to>
      <xdr:col>85</xdr:col>
      <xdr:colOff>127000</xdr:colOff>
      <xdr:row>95</xdr:row>
      <xdr:rowOff>2279</xdr:rowOff>
    </xdr:to>
    <xdr:cxnSp macro="">
      <xdr:nvCxnSpPr>
        <xdr:cNvPr id="664" name="直線コネクタ 663"/>
        <xdr:cNvCxnSpPr/>
      </xdr:nvCxnSpPr>
      <xdr:spPr>
        <a:xfrm flipV="1">
          <a:off x="15481300" y="16059404"/>
          <a:ext cx="838200" cy="2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138747</xdr:rowOff>
    </xdr:from>
    <xdr:ext cx="534377" cy="259045"/>
    <xdr:sp macro="" textlink="">
      <xdr:nvSpPr>
        <xdr:cNvPr id="665" name="公債費平均値テキスト"/>
        <xdr:cNvSpPr txBox="1"/>
      </xdr:nvSpPr>
      <xdr:spPr>
        <a:xfrm>
          <a:off x="16370300" y="16426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160320</xdr:rowOff>
    </xdr:from>
    <xdr:to>
      <xdr:col>85</xdr:col>
      <xdr:colOff>177800</xdr:colOff>
      <xdr:row>96</xdr:row>
      <xdr:rowOff>90470</xdr:rowOff>
    </xdr:to>
    <xdr:sp macro="" textlink="">
      <xdr:nvSpPr>
        <xdr:cNvPr id="666" name="フローチャート: 判断 665"/>
        <xdr:cNvSpPr/>
      </xdr:nvSpPr>
      <xdr:spPr>
        <a:xfrm>
          <a:off x="162687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37908</xdr:rowOff>
    </xdr:from>
    <xdr:to>
      <xdr:col>81</xdr:col>
      <xdr:colOff>50800</xdr:colOff>
      <xdr:row>95</xdr:row>
      <xdr:rowOff>2279</xdr:rowOff>
    </xdr:to>
    <xdr:cxnSp macro="">
      <xdr:nvCxnSpPr>
        <xdr:cNvPr id="667" name="直線コネクタ 666"/>
        <xdr:cNvCxnSpPr/>
      </xdr:nvCxnSpPr>
      <xdr:spPr>
        <a:xfrm>
          <a:off x="14592300" y="16154208"/>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58300</xdr:rowOff>
    </xdr:from>
    <xdr:to>
      <xdr:col>81</xdr:col>
      <xdr:colOff>101600</xdr:colOff>
      <xdr:row>96</xdr:row>
      <xdr:rowOff>159900</xdr:rowOff>
    </xdr:to>
    <xdr:sp macro="" textlink="">
      <xdr:nvSpPr>
        <xdr:cNvPr id="668" name="フローチャート: 判断 667"/>
        <xdr:cNvSpPr/>
      </xdr:nvSpPr>
      <xdr:spPr>
        <a:xfrm>
          <a:off x="15430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151027</xdr:rowOff>
    </xdr:from>
    <xdr:ext cx="534377" cy="259045"/>
    <xdr:sp macro="" textlink="">
      <xdr:nvSpPr>
        <xdr:cNvPr id="669" name="テキスト ボックス 668"/>
        <xdr:cNvSpPr txBox="1"/>
      </xdr:nvSpPr>
      <xdr:spPr>
        <a:xfrm>
          <a:off x="152014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99172</xdr:rowOff>
    </xdr:from>
    <xdr:to>
      <xdr:col>76</xdr:col>
      <xdr:colOff>114300</xdr:colOff>
      <xdr:row>94</xdr:row>
      <xdr:rowOff>37908</xdr:rowOff>
    </xdr:to>
    <xdr:cxnSp macro="">
      <xdr:nvCxnSpPr>
        <xdr:cNvPr id="670" name="直線コネクタ 669"/>
        <xdr:cNvCxnSpPr/>
      </xdr:nvCxnSpPr>
      <xdr:spPr>
        <a:xfrm>
          <a:off x="13703300" y="16044022"/>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38021</xdr:rowOff>
    </xdr:from>
    <xdr:to>
      <xdr:col>76</xdr:col>
      <xdr:colOff>165100</xdr:colOff>
      <xdr:row>96</xdr:row>
      <xdr:rowOff>139621</xdr:rowOff>
    </xdr:to>
    <xdr:sp macro="" textlink="">
      <xdr:nvSpPr>
        <xdr:cNvPr id="671" name="フローチャート: 判断 670"/>
        <xdr:cNvSpPr/>
      </xdr:nvSpPr>
      <xdr:spPr>
        <a:xfrm>
          <a:off x="14541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130748</xdr:rowOff>
    </xdr:from>
    <xdr:ext cx="534377" cy="259045"/>
    <xdr:sp macro="" textlink="">
      <xdr:nvSpPr>
        <xdr:cNvPr id="672" name="テキスト ボックス 671"/>
        <xdr:cNvSpPr txBox="1"/>
      </xdr:nvSpPr>
      <xdr:spPr>
        <a:xfrm>
          <a:off x="14325111" y="1658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98847</xdr:rowOff>
    </xdr:from>
    <xdr:to>
      <xdr:col>71</xdr:col>
      <xdr:colOff>177800</xdr:colOff>
      <xdr:row>93</xdr:row>
      <xdr:rowOff>99172</xdr:rowOff>
    </xdr:to>
    <xdr:cxnSp macro="">
      <xdr:nvCxnSpPr>
        <xdr:cNvPr id="673" name="直線コネクタ 672"/>
        <xdr:cNvCxnSpPr/>
      </xdr:nvCxnSpPr>
      <xdr:spPr>
        <a:xfrm>
          <a:off x="12814300" y="16043697"/>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53663</xdr:rowOff>
    </xdr:from>
    <xdr:to>
      <xdr:col>72</xdr:col>
      <xdr:colOff>38100</xdr:colOff>
      <xdr:row>96</xdr:row>
      <xdr:rowOff>155263</xdr:rowOff>
    </xdr:to>
    <xdr:sp macro="" textlink="">
      <xdr:nvSpPr>
        <xdr:cNvPr id="674" name="フローチャート: 判断 673"/>
        <xdr:cNvSpPr/>
      </xdr:nvSpPr>
      <xdr:spPr>
        <a:xfrm>
          <a:off x="136525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146390</xdr:rowOff>
    </xdr:from>
    <xdr:ext cx="534377" cy="259045"/>
    <xdr:sp macro="" textlink="">
      <xdr:nvSpPr>
        <xdr:cNvPr id="675" name="テキスト ボックス 674"/>
        <xdr:cNvSpPr txBox="1"/>
      </xdr:nvSpPr>
      <xdr:spPr>
        <a:xfrm>
          <a:off x="13436111" y="1660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77797</xdr:rowOff>
    </xdr:from>
    <xdr:to>
      <xdr:col>67</xdr:col>
      <xdr:colOff>101600</xdr:colOff>
      <xdr:row>97</xdr:row>
      <xdr:rowOff>7947</xdr:rowOff>
    </xdr:to>
    <xdr:sp macro="" textlink="">
      <xdr:nvSpPr>
        <xdr:cNvPr id="676" name="フローチャート: 判断 675"/>
        <xdr:cNvSpPr/>
      </xdr:nvSpPr>
      <xdr:spPr>
        <a:xfrm>
          <a:off x="12763500" y="1653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170524</xdr:rowOff>
    </xdr:from>
    <xdr:ext cx="534377" cy="259045"/>
    <xdr:sp macro="" textlink="">
      <xdr:nvSpPr>
        <xdr:cNvPr id="677" name="テキスト ボックス 676"/>
        <xdr:cNvSpPr txBox="1"/>
      </xdr:nvSpPr>
      <xdr:spPr>
        <a:xfrm>
          <a:off x="12547111" y="1662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63754</xdr:rowOff>
    </xdr:from>
    <xdr:to>
      <xdr:col>85</xdr:col>
      <xdr:colOff>177800</xdr:colOff>
      <xdr:row>93</xdr:row>
      <xdr:rowOff>165354</xdr:rowOff>
    </xdr:to>
    <xdr:sp macro="" textlink="">
      <xdr:nvSpPr>
        <xdr:cNvPr id="683" name="楕円 682"/>
        <xdr:cNvSpPr/>
      </xdr:nvSpPr>
      <xdr:spPr>
        <a:xfrm>
          <a:off x="16268700" y="160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86631</xdr:rowOff>
    </xdr:from>
    <xdr:ext cx="534377" cy="259045"/>
    <xdr:sp macro="" textlink="">
      <xdr:nvSpPr>
        <xdr:cNvPr id="684" name="公債費該当値テキスト"/>
        <xdr:cNvSpPr txBox="1"/>
      </xdr:nvSpPr>
      <xdr:spPr>
        <a:xfrm>
          <a:off x="16370300" y="158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122929</xdr:rowOff>
    </xdr:from>
    <xdr:to>
      <xdr:col>81</xdr:col>
      <xdr:colOff>101600</xdr:colOff>
      <xdr:row>95</xdr:row>
      <xdr:rowOff>53079</xdr:rowOff>
    </xdr:to>
    <xdr:sp macro="" textlink="">
      <xdr:nvSpPr>
        <xdr:cNvPr id="685" name="楕円 684"/>
        <xdr:cNvSpPr/>
      </xdr:nvSpPr>
      <xdr:spPr>
        <a:xfrm>
          <a:off x="15430500" y="16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69606</xdr:rowOff>
    </xdr:from>
    <xdr:ext cx="534377" cy="259045"/>
    <xdr:sp macro="" textlink="">
      <xdr:nvSpPr>
        <xdr:cNvPr id="686" name="テキスト ボックス 685"/>
        <xdr:cNvSpPr txBox="1"/>
      </xdr:nvSpPr>
      <xdr:spPr>
        <a:xfrm>
          <a:off x="15201411" y="160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158558</xdr:rowOff>
    </xdr:from>
    <xdr:to>
      <xdr:col>76</xdr:col>
      <xdr:colOff>165100</xdr:colOff>
      <xdr:row>94</xdr:row>
      <xdr:rowOff>88708</xdr:rowOff>
    </xdr:to>
    <xdr:sp macro="" textlink="">
      <xdr:nvSpPr>
        <xdr:cNvPr id="687" name="楕円 686"/>
        <xdr:cNvSpPr/>
      </xdr:nvSpPr>
      <xdr:spPr>
        <a:xfrm>
          <a:off x="14541500" y="161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105235</xdr:rowOff>
    </xdr:from>
    <xdr:ext cx="534377" cy="259045"/>
    <xdr:sp macro="" textlink="">
      <xdr:nvSpPr>
        <xdr:cNvPr id="688" name="テキスト ボックス 687"/>
        <xdr:cNvSpPr txBox="1"/>
      </xdr:nvSpPr>
      <xdr:spPr>
        <a:xfrm>
          <a:off x="14325111" y="158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48372</xdr:rowOff>
    </xdr:from>
    <xdr:to>
      <xdr:col>72</xdr:col>
      <xdr:colOff>38100</xdr:colOff>
      <xdr:row>93</xdr:row>
      <xdr:rowOff>149972</xdr:rowOff>
    </xdr:to>
    <xdr:sp macro="" textlink="">
      <xdr:nvSpPr>
        <xdr:cNvPr id="689" name="楕円 688"/>
        <xdr:cNvSpPr/>
      </xdr:nvSpPr>
      <xdr:spPr>
        <a:xfrm>
          <a:off x="13652500" y="159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166499</xdr:rowOff>
    </xdr:from>
    <xdr:ext cx="534377" cy="259045"/>
    <xdr:sp macro="" textlink="">
      <xdr:nvSpPr>
        <xdr:cNvPr id="690" name="テキスト ボックス 689"/>
        <xdr:cNvSpPr txBox="1"/>
      </xdr:nvSpPr>
      <xdr:spPr>
        <a:xfrm>
          <a:off x="13436111" y="1576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48047</xdr:rowOff>
    </xdr:from>
    <xdr:to>
      <xdr:col>67</xdr:col>
      <xdr:colOff>101600</xdr:colOff>
      <xdr:row>93</xdr:row>
      <xdr:rowOff>149647</xdr:rowOff>
    </xdr:to>
    <xdr:sp macro="" textlink="">
      <xdr:nvSpPr>
        <xdr:cNvPr id="691" name="楕円 690"/>
        <xdr:cNvSpPr/>
      </xdr:nvSpPr>
      <xdr:spPr>
        <a:xfrm>
          <a:off x="12763500" y="15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166174</xdr:rowOff>
    </xdr:from>
    <xdr:ext cx="534377" cy="259045"/>
    <xdr:sp macro="" textlink="">
      <xdr:nvSpPr>
        <xdr:cNvPr id="692" name="テキスト ボックス 691"/>
        <xdr:cNvSpPr txBox="1"/>
      </xdr:nvSpPr>
      <xdr:spPr>
        <a:xfrm>
          <a:off x="12547111" y="1576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1" name="直線コネクタ 70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2" name="テキスト ボックス 70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3" name="直線コネクタ 70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4" name="テキスト ボックス 70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5" name="直線コネクタ 70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6" name="テキスト ボックス 70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7" name="直線コネクタ 70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8" name="テキスト ボックス 70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0" name="テキスト ボックス 70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91694</xdr:rowOff>
    </xdr:from>
    <xdr:to>
      <xdr:col>116</xdr:col>
      <xdr:colOff>62864</xdr:colOff>
      <xdr:row>38</xdr:row>
      <xdr:rowOff>139700</xdr:rowOff>
    </xdr:to>
    <xdr:cxnSp macro="">
      <xdr:nvCxnSpPr>
        <xdr:cNvPr id="712" name="直線コネクタ 711"/>
        <xdr:cNvCxnSpPr/>
      </xdr:nvCxnSpPr>
      <xdr:spPr>
        <a:xfrm flipV="1">
          <a:off x="22159595" y="5406644"/>
          <a:ext cx="1269"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13"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4" name="直線コネクタ 71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38371</xdr:rowOff>
    </xdr:from>
    <xdr:ext cx="378565" cy="259045"/>
    <xdr:sp macro="" textlink="">
      <xdr:nvSpPr>
        <xdr:cNvPr id="715" name="諸支出金最大値テキスト"/>
        <xdr:cNvSpPr txBox="1"/>
      </xdr:nvSpPr>
      <xdr:spPr>
        <a:xfrm>
          <a:off x="22212300" y="518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91694</xdr:rowOff>
    </xdr:from>
    <xdr:to>
      <xdr:col>116</xdr:col>
      <xdr:colOff>152400</xdr:colOff>
      <xdr:row>31</xdr:row>
      <xdr:rowOff>91694</xdr:rowOff>
    </xdr:to>
    <xdr:cxnSp macro="">
      <xdr:nvCxnSpPr>
        <xdr:cNvPr id="716" name="直線コネクタ 715"/>
        <xdr:cNvCxnSpPr/>
      </xdr:nvCxnSpPr>
      <xdr:spPr>
        <a:xfrm>
          <a:off x="22072600" y="540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7" name="直線コネクタ 71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18"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19" name="フローチャート: 判断 718"/>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0" name="直線コネクタ 71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21" name="フローチャート: 判断 720"/>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22" name="テキスト ボックス 721"/>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3" name="直線コネクタ 72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24" name="フローチャート: 判断 723"/>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25" name="テキスト ボックス 72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6" name="直線コネクタ 72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27" name="フローチャート: 判断 726"/>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28" name="テキスト ボックス 72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164338</xdr:rowOff>
    </xdr:from>
    <xdr:to>
      <xdr:col>98</xdr:col>
      <xdr:colOff>38100</xdr:colOff>
      <xdr:row>38</xdr:row>
      <xdr:rowOff>94488</xdr:rowOff>
    </xdr:to>
    <xdr:sp macro="" textlink="">
      <xdr:nvSpPr>
        <xdr:cNvPr id="729" name="フローチャート: 判断 728"/>
        <xdr:cNvSpPr/>
      </xdr:nvSpPr>
      <xdr:spPr>
        <a:xfrm>
          <a:off x="18605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111015</xdr:rowOff>
    </xdr:from>
    <xdr:ext cx="313932" cy="259045"/>
    <xdr:sp macro="" textlink="">
      <xdr:nvSpPr>
        <xdr:cNvPr id="730" name="テキスト ボックス 729"/>
        <xdr:cNvSpPr txBox="1"/>
      </xdr:nvSpPr>
      <xdr:spPr>
        <a:xfrm>
          <a:off x="18499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6" name="楕円 73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37"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8" name="楕円 73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39" name="テキスト ボックス 738"/>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0" name="楕円 73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41" name="テキスト ボックス 740"/>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2" name="楕円 74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43" name="テキスト ボックス 742"/>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4" name="楕円 74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5" name="テキスト ボックス 74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7" name="正方形/長方形 74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8" name="正方形/長方形 74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9" name="正方形/長方形 74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0" name="正方形/長方形 74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5" name="テキスト ボックス 75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7" name="テキスト ボックス 75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59" name="直線コネクタ 75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1" name="直線コネクタ 76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3" name="直線コネクタ 76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4" name="直線コネクタ 76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6" name="フローチャート: 判断 76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7" name="直線コネクタ 76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68" name="フローチャート: 判断 76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69" name="テキスト ボックス 768"/>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0" name="直線コネクタ 76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1" name="フローチャート: 判断 77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2" name="テキスト ボックス 77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3" name="直線コネクタ 77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4" name="フローチャート: 判断 77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5" name="テキスト ボックス 77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6" name="フローチャート: 判断 77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7" name="テキスト ボックス 77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楕円 78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5" name="楕円 78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6" name="テキスト ボックス 785"/>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7" name="楕円 78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88" name="テキスト ボックス 78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89" name="楕円 78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0" name="テキスト ボックス 78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楕円 79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2" name="テキスト ボックス 79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3" name="正方形/長方形 79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4" name="正方形/長方形 79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5" name="テキスト ボックス 79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年度の歳出決算における住民１人あたりのコストは、前年度</a:t>
          </a:r>
          <a:r>
            <a:rPr kumimoji="1" lang="en-US" altLang="ja-JP" sz="1300">
              <a:latin typeface="ＭＳ Ｐゴシック" panose="020B0600070205080204" pitchFamily="50" charset="-128"/>
              <a:ea typeface="ＭＳ Ｐゴシック" panose="020B0600070205080204" pitchFamily="50" charset="-128"/>
            </a:rPr>
            <a:t>(323,039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4,522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318,517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このうち、教育費は教職員給与負担事務の神戸市への移譲などにより前年度から</a:t>
          </a:r>
          <a:r>
            <a:rPr kumimoji="1" lang="en-US" altLang="ja-JP" sz="1300">
              <a:latin typeface="ＭＳ Ｐゴシック" panose="020B0600070205080204" pitchFamily="50" charset="-128"/>
              <a:ea typeface="ＭＳ Ｐゴシック" panose="020B0600070205080204" pitchFamily="50" charset="-128"/>
            </a:rPr>
            <a:t>12,409</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67,294</a:t>
          </a:r>
          <a:r>
            <a:rPr kumimoji="1" lang="ja-JP" altLang="en-US" sz="1300">
              <a:latin typeface="ＭＳ Ｐゴシック" panose="020B0600070205080204" pitchFamily="50" charset="-128"/>
              <a:ea typeface="ＭＳ Ｐゴシック" panose="020B0600070205080204" pitchFamily="50" charset="-128"/>
            </a:rPr>
            <a:t>円となり、商工費も中小企業制度資金貸付金の過年度分の実績減により前年度から</a:t>
          </a:r>
          <a:r>
            <a:rPr kumimoji="1" lang="en-US" altLang="ja-JP" sz="1300">
              <a:latin typeface="ＭＳ Ｐゴシック" panose="020B0600070205080204" pitchFamily="50" charset="-128"/>
              <a:ea typeface="ＭＳ Ｐゴシック" panose="020B0600070205080204" pitchFamily="50" charset="-128"/>
            </a:rPr>
            <a:t>3,766</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34,377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一方、基金の再編を実施したことから、公債費は</a:t>
          </a:r>
          <a:r>
            <a:rPr kumimoji="1" lang="en-US" altLang="ja-JP" sz="1300">
              <a:latin typeface="ＭＳ Ｐゴシック" panose="020B0600070205080204" pitchFamily="50" charset="-128"/>
              <a:ea typeface="ＭＳ Ｐゴシック" panose="020B0600070205080204" pitchFamily="50" charset="-128"/>
            </a:rPr>
            <a:t>7,062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61,020</a:t>
          </a:r>
          <a:r>
            <a:rPr kumimoji="1" lang="ja-JP" altLang="en-US" sz="1300">
              <a:latin typeface="ＭＳ Ｐゴシック" panose="020B0600070205080204" pitchFamily="50" charset="-128"/>
              <a:ea typeface="ＭＳ Ｐゴシック" panose="020B0600070205080204" pitchFamily="50" charset="-128"/>
            </a:rPr>
            <a:t>円となり、総務費は</a:t>
          </a:r>
          <a:r>
            <a:rPr kumimoji="1" lang="en-US" altLang="ja-JP" sz="1300">
              <a:latin typeface="ＭＳ Ｐゴシック" panose="020B0600070205080204" pitchFamily="50" charset="-128"/>
              <a:ea typeface="ＭＳ Ｐゴシック" panose="020B0600070205080204" pitchFamily="50" charset="-128"/>
            </a:rPr>
            <a:t>4,211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19,139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なお、公債費については、類似団体平均より高い水準となっているが、これは震災関連公債費（</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489</a:t>
          </a:r>
          <a:r>
            <a:rPr kumimoji="1" lang="ja-JP" altLang="en-US" sz="1300">
              <a:latin typeface="ＭＳ Ｐゴシック" panose="020B0600070205080204" pitchFamily="50" charset="-128"/>
              <a:ea typeface="ＭＳ Ｐゴシック" panose="020B0600070205080204" pitchFamily="50" charset="-128"/>
            </a:rPr>
            <a:t>億円）という他府県にはない財政負担によるものである。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歳出の精査等により平成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年度以降は取り崩しを回避しており、平成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年度においては約４億円の積立を行った。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○実質収支額、実質単年度収支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実質収支額は、退職手当債や行革推進債の減等による歳入減少に加え、国民健康保険財政安定化基金積立金の増等により歳出が増加したことから、前年度と比較して▲</a:t>
          </a:r>
          <a:r>
            <a:rPr kumimoji="1" lang="en-US" altLang="ja-JP" sz="1200">
              <a:latin typeface="ＭＳ ゴシック" pitchFamily="49" charset="-128"/>
              <a:ea typeface="ＭＳ ゴシック" pitchFamily="49" charset="-128"/>
            </a:rPr>
            <a:t>0/06</a:t>
          </a:r>
          <a:r>
            <a:rPr kumimoji="1" lang="ja-JP" altLang="en-US" sz="1200">
              <a:latin typeface="ＭＳ ゴシック" pitchFamily="49" charset="-128"/>
              <a:ea typeface="ＭＳ ゴシック" pitchFamily="49" charset="-128"/>
            </a:rPr>
            <a:t>％となっている。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実質単年度収支額は、繰上償還額が減少したこと等により、前年度より▲</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各会計で適切な財政運営、企業運営を行っていく。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142" customWidth="1"/>
    <col min="12" max="12" width="2.25" style="142" customWidth="1"/>
    <col min="13" max="17" width="2.375" style="142" customWidth="1"/>
    <col min="18" max="119" width="2.125" style="142" customWidth="1"/>
    <col min="120" max="16384" width="0" style="142" hidden="1"/>
  </cols>
  <sheetData>
    <row r="1" spans="1:119" ht="33" customHeight="1" x14ac:dyDescent="0.15">
      <c r="A1" s="140"/>
      <c r="B1" s="561" t="s">
        <v>70</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141"/>
      <c r="DK1" s="141"/>
      <c r="DL1" s="141"/>
      <c r="DM1" s="141"/>
      <c r="DN1" s="141"/>
      <c r="DO1" s="141"/>
    </row>
    <row r="2" spans="1:119" ht="24.75" thickBot="1" x14ac:dyDescent="0.2">
      <c r="A2" s="140"/>
      <c r="B2" s="143" t="s">
        <v>71</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
      <c r="A3" s="141"/>
      <c r="B3" s="562" t="s">
        <v>72</v>
      </c>
      <c r="C3" s="533"/>
      <c r="D3" s="534"/>
      <c r="E3" s="534"/>
      <c r="F3" s="534"/>
      <c r="G3" s="534"/>
      <c r="H3" s="534"/>
      <c r="I3" s="534"/>
      <c r="J3" s="534"/>
      <c r="K3" s="534"/>
      <c r="L3" s="534" t="s">
        <v>73</v>
      </c>
      <c r="M3" s="534"/>
      <c r="N3" s="534"/>
      <c r="O3" s="534"/>
      <c r="P3" s="534"/>
      <c r="Q3" s="534"/>
      <c r="R3" s="535"/>
      <c r="S3" s="535"/>
      <c r="T3" s="535"/>
      <c r="U3" s="535"/>
      <c r="V3" s="536"/>
      <c r="W3" s="564" t="s">
        <v>74</v>
      </c>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6"/>
      <c r="AZ3" s="430" t="s">
        <v>1</v>
      </c>
      <c r="BA3" s="431"/>
      <c r="BB3" s="431"/>
      <c r="BC3" s="431"/>
      <c r="BD3" s="431"/>
      <c r="BE3" s="431"/>
      <c r="BF3" s="431"/>
      <c r="BG3" s="431"/>
      <c r="BH3" s="431"/>
      <c r="BI3" s="431"/>
      <c r="BJ3" s="431"/>
      <c r="BK3" s="431"/>
      <c r="BL3" s="431"/>
      <c r="BM3" s="567"/>
      <c r="BN3" s="531" t="s">
        <v>75</v>
      </c>
      <c r="BO3" s="532"/>
      <c r="BP3" s="532"/>
      <c r="BQ3" s="532"/>
      <c r="BR3" s="532"/>
      <c r="BS3" s="532"/>
      <c r="BT3" s="532"/>
      <c r="BU3" s="568"/>
      <c r="BV3" s="531" t="s">
        <v>76</v>
      </c>
      <c r="BW3" s="532"/>
      <c r="BX3" s="532"/>
      <c r="BY3" s="532"/>
      <c r="BZ3" s="532"/>
      <c r="CA3" s="532"/>
      <c r="CB3" s="532"/>
      <c r="CC3" s="568"/>
      <c r="CD3" s="430" t="s">
        <v>1</v>
      </c>
      <c r="CE3" s="431"/>
      <c r="CF3" s="431"/>
      <c r="CG3" s="431"/>
      <c r="CH3" s="431"/>
      <c r="CI3" s="431"/>
      <c r="CJ3" s="431"/>
      <c r="CK3" s="431"/>
      <c r="CL3" s="431"/>
      <c r="CM3" s="431"/>
      <c r="CN3" s="431"/>
      <c r="CO3" s="431"/>
      <c r="CP3" s="431"/>
      <c r="CQ3" s="431"/>
      <c r="CR3" s="431"/>
      <c r="CS3" s="567"/>
      <c r="CT3" s="531" t="s">
        <v>77</v>
      </c>
      <c r="CU3" s="532"/>
      <c r="CV3" s="532"/>
      <c r="CW3" s="532"/>
      <c r="CX3" s="532"/>
      <c r="CY3" s="532"/>
      <c r="CZ3" s="532"/>
      <c r="DA3" s="568"/>
      <c r="DB3" s="531" t="s">
        <v>78</v>
      </c>
      <c r="DC3" s="532"/>
      <c r="DD3" s="532"/>
      <c r="DE3" s="532"/>
      <c r="DF3" s="532"/>
      <c r="DG3" s="532"/>
      <c r="DH3" s="532"/>
      <c r="DI3" s="568"/>
      <c r="DJ3" s="140"/>
      <c r="DK3" s="140"/>
      <c r="DL3" s="140"/>
      <c r="DM3" s="140"/>
      <c r="DN3" s="140"/>
      <c r="DO3" s="140"/>
    </row>
    <row r="4" spans="1:119" ht="18.75" customHeight="1" x14ac:dyDescent="0.15">
      <c r="A4" s="141"/>
      <c r="B4" s="563"/>
      <c r="C4" s="521"/>
      <c r="D4" s="537"/>
      <c r="E4" s="537"/>
      <c r="F4" s="537"/>
      <c r="G4" s="537"/>
      <c r="H4" s="537"/>
      <c r="I4" s="537"/>
      <c r="J4" s="537"/>
      <c r="K4" s="537"/>
      <c r="L4" s="537"/>
      <c r="M4" s="537"/>
      <c r="N4" s="537"/>
      <c r="O4" s="537"/>
      <c r="P4" s="537"/>
      <c r="Q4" s="537"/>
      <c r="R4" s="538"/>
      <c r="S4" s="538"/>
      <c r="T4" s="538"/>
      <c r="U4" s="538"/>
      <c r="V4" s="539"/>
      <c r="W4" s="483" t="s">
        <v>79</v>
      </c>
      <c r="X4" s="484"/>
      <c r="Y4" s="485"/>
      <c r="Z4" s="492" t="s">
        <v>1</v>
      </c>
      <c r="AA4" s="493"/>
      <c r="AB4" s="493"/>
      <c r="AC4" s="493"/>
      <c r="AD4" s="493"/>
      <c r="AE4" s="493"/>
      <c r="AF4" s="493"/>
      <c r="AG4" s="493"/>
      <c r="AH4" s="494"/>
      <c r="AI4" s="492" t="s">
        <v>80</v>
      </c>
      <c r="AJ4" s="542"/>
      <c r="AK4" s="542"/>
      <c r="AL4" s="542"/>
      <c r="AM4" s="542"/>
      <c r="AN4" s="542"/>
      <c r="AO4" s="542"/>
      <c r="AP4" s="543"/>
      <c r="AQ4" s="498" t="s">
        <v>81</v>
      </c>
      <c r="AR4" s="499"/>
      <c r="AS4" s="542"/>
      <c r="AT4" s="542"/>
      <c r="AU4" s="542"/>
      <c r="AV4" s="542"/>
      <c r="AW4" s="542"/>
      <c r="AX4" s="542"/>
      <c r="AY4" s="547"/>
      <c r="AZ4" s="404" t="s">
        <v>82</v>
      </c>
      <c r="BA4" s="405"/>
      <c r="BB4" s="405"/>
      <c r="BC4" s="405"/>
      <c r="BD4" s="405"/>
      <c r="BE4" s="405"/>
      <c r="BF4" s="405"/>
      <c r="BG4" s="405"/>
      <c r="BH4" s="405"/>
      <c r="BI4" s="405"/>
      <c r="BJ4" s="405"/>
      <c r="BK4" s="405"/>
      <c r="BL4" s="405"/>
      <c r="BM4" s="406"/>
      <c r="BN4" s="407">
        <v>1941805730</v>
      </c>
      <c r="BO4" s="408"/>
      <c r="BP4" s="408"/>
      <c r="BQ4" s="408"/>
      <c r="BR4" s="408"/>
      <c r="BS4" s="408"/>
      <c r="BT4" s="408"/>
      <c r="BU4" s="409"/>
      <c r="BV4" s="407">
        <v>1962884485</v>
      </c>
      <c r="BW4" s="408"/>
      <c r="BX4" s="408"/>
      <c r="BY4" s="408"/>
      <c r="BZ4" s="408"/>
      <c r="CA4" s="408"/>
      <c r="CB4" s="408"/>
      <c r="CC4" s="409"/>
      <c r="CD4" s="516" t="s">
        <v>83</v>
      </c>
      <c r="CE4" s="517"/>
      <c r="CF4" s="517"/>
      <c r="CG4" s="517"/>
      <c r="CH4" s="517"/>
      <c r="CI4" s="517"/>
      <c r="CJ4" s="517"/>
      <c r="CK4" s="517"/>
      <c r="CL4" s="517"/>
      <c r="CM4" s="517"/>
      <c r="CN4" s="517"/>
      <c r="CO4" s="517"/>
      <c r="CP4" s="517"/>
      <c r="CQ4" s="517"/>
      <c r="CR4" s="517"/>
      <c r="CS4" s="518"/>
      <c r="CT4" s="569">
        <v>0.1</v>
      </c>
      <c r="CU4" s="570"/>
      <c r="CV4" s="570"/>
      <c r="CW4" s="570"/>
      <c r="CX4" s="570"/>
      <c r="CY4" s="570"/>
      <c r="CZ4" s="570"/>
      <c r="DA4" s="571"/>
      <c r="DB4" s="569">
        <v>0.2</v>
      </c>
      <c r="DC4" s="570"/>
      <c r="DD4" s="570"/>
      <c r="DE4" s="570"/>
      <c r="DF4" s="570"/>
      <c r="DG4" s="570"/>
      <c r="DH4" s="570"/>
      <c r="DI4" s="571"/>
      <c r="DJ4" s="140"/>
      <c r="DK4" s="140"/>
      <c r="DL4" s="140"/>
      <c r="DM4" s="140"/>
      <c r="DN4" s="140"/>
      <c r="DO4" s="140"/>
    </row>
    <row r="5" spans="1:119" ht="18.75" customHeight="1" thickBot="1" x14ac:dyDescent="0.2">
      <c r="A5" s="141"/>
      <c r="B5" s="563"/>
      <c r="C5" s="521"/>
      <c r="D5" s="537"/>
      <c r="E5" s="537"/>
      <c r="F5" s="537"/>
      <c r="G5" s="537"/>
      <c r="H5" s="537"/>
      <c r="I5" s="537"/>
      <c r="J5" s="537"/>
      <c r="K5" s="537"/>
      <c r="L5" s="540"/>
      <c r="M5" s="540"/>
      <c r="N5" s="540"/>
      <c r="O5" s="540"/>
      <c r="P5" s="540"/>
      <c r="Q5" s="540"/>
      <c r="R5" s="495"/>
      <c r="S5" s="495"/>
      <c r="T5" s="495"/>
      <c r="U5" s="495"/>
      <c r="V5" s="541"/>
      <c r="W5" s="486"/>
      <c r="X5" s="487"/>
      <c r="Y5" s="488"/>
      <c r="Z5" s="495"/>
      <c r="AA5" s="496"/>
      <c r="AB5" s="496"/>
      <c r="AC5" s="496"/>
      <c r="AD5" s="496"/>
      <c r="AE5" s="496"/>
      <c r="AF5" s="496"/>
      <c r="AG5" s="496"/>
      <c r="AH5" s="497"/>
      <c r="AI5" s="544"/>
      <c r="AJ5" s="545"/>
      <c r="AK5" s="545"/>
      <c r="AL5" s="545"/>
      <c r="AM5" s="545"/>
      <c r="AN5" s="545"/>
      <c r="AO5" s="545"/>
      <c r="AP5" s="546"/>
      <c r="AQ5" s="544"/>
      <c r="AR5" s="545"/>
      <c r="AS5" s="545"/>
      <c r="AT5" s="545"/>
      <c r="AU5" s="545"/>
      <c r="AV5" s="545"/>
      <c r="AW5" s="545"/>
      <c r="AX5" s="545"/>
      <c r="AY5" s="548"/>
      <c r="AZ5" s="410" t="s">
        <v>84</v>
      </c>
      <c r="BA5" s="411"/>
      <c r="BB5" s="411"/>
      <c r="BC5" s="411"/>
      <c r="BD5" s="411"/>
      <c r="BE5" s="411"/>
      <c r="BF5" s="411"/>
      <c r="BG5" s="411"/>
      <c r="BH5" s="411"/>
      <c r="BI5" s="411"/>
      <c r="BJ5" s="411"/>
      <c r="BK5" s="411"/>
      <c r="BL5" s="411"/>
      <c r="BM5" s="412"/>
      <c r="BN5" s="413">
        <v>1931111121</v>
      </c>
      <c r="BO5" s="414"/>
      <c r="BP5" s="414"/>
      <c r="BQ5" s="414"/>
      <c r="BR5" s="414"/>
      <c r="BS5" s="414"/>
      <c r="BT5" s="414"/>
      <c r="BU5" s="415"/>
      <c r="BV5" s="413">
        <v>1922360024</v>
      </c>
      <c r="BW5" s="414"/>
      <c r="BX5" s="414"/>
      <c r="BY5" s="414"/>
      <c r="BZ5" s="414"/>
      <c r="CA5" s="414"/>
      <c r="CB5" s="414"/>
      <c r="CC5" s="415"/>
      <c r="CD5" s="460" t="s">
        <v>85</v>
      </c>
      <c r="CE5" s="461"/>
      <c r="CF5" s="461"/>
      <c r="CG5" s="461"/>
      <c r="CH5" s="461"/>
      <c r="CI5" s="461"/>
      <c r="CJ5" s="461"/>
      <c r="CK5" s="461"/>
      <c r="CL5" s="461"/>
      <c r="CM5" s="461"/>
      <c r="CN5" s="461"/>
      <c r="CO5" s="461"/>
      <c r="CP5" s="461"/>
      <c r="CQ5" s="461"/>
      <c r="CR5" s="461"/>
      <c r="CS5" s="462"/>
      <c r="CT5" s="392">
        <v>95.4</v>
      </c>
      <c r="CU5" s="393"/>
      <c r="CV5" s="393"/>
      <c r="CW5" s="393"/>
      <c r="CX5" s="393"/>
      <c r="CY5" s="393"/>
      <c r="CZ5" s="393"/>
      <c r="DA5" s="394"/>
      <c r="DB5" s="392">
        <v>96.7</v>
      </c>
      <c r="DC5" s="393"/>
      <c r="DD5" s="393"/>
      <c r="DE5" s="393"/>
      <c r="DF5" s="393"/>
      <c r="DG5" s="393"/>
      <c r="DH5" s="393"/>
      <c r="DI5" s="394"/>
      <c r="DJ5" s="140"/>
      <c r="DK5" s="140"/>
      <c r="DL5" s="140"/>
      <c r="DM5" s="140"/>
      <c r="DN5" s="140"/>
      <c r="DO5" s="140"/>
    </row>
    <row r="6" spans="1:119" ht="18.75" customHeight="1" x14ac:dyDescent="0.15">
      <c r="A6" s="141"/>
      <c r="B6" s="531" t="s">
        <v>86</v>
      </c>
      <c r="C6" s="532"/>
      <c r="D6" s="532"/>
      <c r="E6" s="532"/>
      <c r="F6" s="532"/>
      <c r="G6" s="532"/>
      <c r="H6" s="532"/>
      <c r="I6" s="532"/>
      <c r="J6" s="532"/>
      <c r="K6" s="533"/>
      <c r="L6" s="534" t="s">
        <v>87</v>
      </c>
      <c r="M6" s="534"/>
      <c r="N6" s="534"/>
      <c r="O6" s="534"/>
      <c r="P6" s="534"/>
      <c r="Q6" s="534"/>
      <c r="R6" s="535"/>
      <c r="S6" s="535"/>
      <c r="T6" s="535"/>
      <c r="U6" s="535"/>
      <c r="V6" s="536"/>
      <c r="W6" s="486"/>
      <c r="X6" s="487"/>
      <c r="Y6" s="488"/>
      <c r="Z6" s="513" t="s">
        <v>88</v>
      </c>
      <c r="AA6" s="514"/>
      <c r="AB6" s="514"/>
      <c r="AC6" s="514"/>
      <c r="AD6" s="514"/>
      <c r="AE6" s="514"/>
      <c r="AF6" s="514"/>
      <c r="AG6" s="514"/>
      <c r="AH6" s="515"/>
      <c r="AI6" s="438">
        <v>1</v>
      </c>
      <c r="AJ6" s="439"/>
      <c r="AK6" s="439"/>
      <c r="AL6" s="439"/>
      <c r="AM6" s="439"/>
      <c r="AN6" s="439"/>
      <c r="AO6" s="439"/>
      <c r="AP6" s="440"/>
      <c r="AQ6" s="438">
        <v>12460</v>
      </c>
      <c r="AR6" s="439"/>
      <c r="AS6" s="439"/>
      <c r="AT6" s="439"/>
      <c r="AU6" s="439"/>
      <c r="AV6" s="439"/>
      <c r="AW6" s="439"/>
      <c r="AX6" s="439"/>
      <c r="AY6" s="441"/>
      <c r="AZ6" s="410" t="s">
        <v>89</v>
      </c>
      <c r="BA6" s="411"/>
      <c r="BB6" s="411"/>
      <c r="BC6" s="411"/>
      <c r="BD6" s="411"/>
      <c r="BE6" s="411"/>
      <c r="BF6" s="411"/>
      <c r="BG6" s="411"/>
      <c r="BH6" s="411"/>
      <c r="BI6" s="411"/>
      <c r="BJ6" s="411"/>
      <c r="BK6" s="411"/>
      <c r="BL6" s="411"/>
      <c r="BM6" s="412"/>
      <c r="BN6" s="413">
        <v>10694609</v>
      </c>
      <c r="BO6" s="414"/>
      <c r="BP6" s="414"/>
      <c r="BQ6" s="414"/>
      <c r="BR6" s="414"/>
      <c r="BS6" s="414"/>
      <c r="BT6" s="414"/>
      <c r="BU6" s="415"/>
      <c r="BV6" s="413">
        <v>40524461</v>
      </c>
      <c r="BW6" s="414"/>
      <c r="BX6" s="414"/>
      <c r="BY6" s="414"/>
      <c r="BZ6" s="414"/>
      <c r="CA6" s="414"/>
      <c r="CB6" s="414"/>
      <c r="CC6" s="415"/>
      <c r="CD6" s="460" t="s">
        <v>90</v>
      </c>
      <c r="CE6" s="461"/>
      <c r="CF6" s="461"/>
      <c r="CG6" s="461"/>
      <c r="CH6" s="461"/>
      <c r="CI6" s="461"/>
      <c r="CJ6" s="461"/>
      <c r="CK6" s="461"/>
      <c r="CL6" s="461"/>
      <c r="CM6" s="461"/>
      <c r="CN6" s="461"/>
      <c r="CO6" s="461"/>
      <c r="CP6" s="461"/>
      <c r="CQ6" s="461"/>
      <c r="CR6" s="461"/>
      <c r="CS6" s="462"/>
      <c r="CT6" s="558">
        <v>107.3</v>
      </c>
      <c r="CU6" s="559"/>
      <c r="CV6" s="559"/>
      <c r="CW6" s="559"/>
      <c r="CX6" s="559"/>
      <c r="CY6" s="559"/>
      <c r="CZ6" s="559"/>
      <c r="DA6" s="560"/>
      <c r="DB6" s="558">
        <v>108.5</v>
      </c>
      <c r="DC6" s="559"/>
      <c r="DD6" s="559"/>
      <c r="DE6" s="559"/>
      <c r="DF6" s="559"/>
      <c r="DG6" s="559"/>
      <c r="DH6" s="559"/>
      <c r="DI6" s="560"/>
      <c r="DJ6" s="140"/>
      <c r="DK6" s="140"/>
      <c r="DL6" s="140"/>
      <c r="DM6" s="140"/>
      <c r="DN6" s="140"/>
      <c r="DO6" s="140"/>
    </row>
    <row r="7" spans="1:119" ht="18.75" customHeight="1" x14ac:dyDescent="0.15">
      <c r="A7" s="141"/>
      <c r="B7" s="520"/>
      <c r="C7" s="383"/>
      <c r="D7" s="383"/>
      <c r="E7" s="383"/>
      <c r="F7" s="383"/>
      <c r="G7" s="383"/>
      <c r="H7" s="383"/>
      <c r="I7" s="383"/>
      <c r="J7" s="383"/>
      <c r="K7" s="521"/>
      <c r="L7" s="537"/>
      <c r="M7" s="537"/>
      <c r="N7" s="537"/>
      <c r="O7" s="537"/>
      <c r="P7" s="537"/>
      <c r="Q7" s="537"/>
      <c r="R7" s="538"/>
      <c r="S7" s="538"/>
      <c r="T7" s="538"/>
      <c r="U7" s="538"/>
      <c r="V7" s="539"/>
      <c r="W7" s="486"/>
      <c r="X7" s="487"/>
      <c r="Y7" s="488"/>
      <c r="Z7" s="513" t="s">
        <v>91</v>
      </c>
      <c r="AA7" s="514"/>
      <c r="AB7" s="514"/>
      <c r="AC7" s="514"/>
      <c r="AD7" s="514"/>
      <c r="AE7" s="514"/>
      <c r="AF7" s="514"/>
      <c r="AG7" s="514"/>
      <c r="AH7" s="515"/>
      <c r="AI7" s="438">
        <v>2</v>
      </c>
      <c r="AJ7" s="439"/>
      <c r="AK7" s="439"/>
      <c r="AL7" s="439"/>
      <c r="AM7" s="439"/>
      <c r="AN7" s="439"/>
      <c r="AO7" s="439"/>
      <c r="AP7" s="440"/>
      <c r="AQ7" s="438">
        <v>10080</v>
      </c>
      <c r="AR7" s="439"/>
      <c r="AS7" s="439"/>
      <c r="AT7" s="439"/>
      <c r="AU7" s="439"/>
      <c r="AV7" s="439"/>
      <c r="AW7" s="439"/>
      <c r="AX7" s="439"/>
      <c r="AY7" s="441"/>
      <c r="AZ7" s="410" t="s">
        <v>92</v>
      </c>
      <c r="BA7" s="411"/>
      <c r="BB7" s="411"/>
      <c r="BC7" s="411"/>
      <c r="BD7" s="411"/>
      <c r="BE7" s="411"/>
      <c r="BF7" s="411"/>
      <c r="BG7" s="411"/>
      <c r="BH7" s="411"/>
      <c r="BI7" s="411"/>
      <c r="BJ7" s="411"/>
      <c r="BK7" s="411"/>
      <c r="BL7" s="411"/>
      <c r="BM7" s="412"/>
      <c r="BN7" s="413">
        <v>9524718</v>
      </c>
      <c r="BO7" s="414"/>
      <c r="BP7" s="414"/>
      <c r="BQ7" s="414"/>
      <c r="BR7" s="414"/>
      <c r="BS7" s="414"/>
      <c r="BT7" s="414"/>
      <c r="BU7" s="415"/>
      <c r="BV7" s="413">
        <v>38695451</v>
      </c>
      <c r="BW7" s="414"/>
      <c r="BX7" s="414"/>
      <c r="BY7" s="414"/>
      <c r="BZ7" s="414"/>
      <c r="CA7" s="414"/>
      <c r="CB7" s="414"/>
      <c r="CC7" s="415"/>
      <c r="CD7" s="460" t="s">
        <v>93</v>
      </c>
      <c r="CE7" s="461"/>
      <c r="CF7" s="461"/>
      <c r="CG7" s="461"/>
      <c r="CH7" s="461"/>
      <c r="CI7" s="461"/>
      <c r="CJ7" s="461"/>
      <c r="CK7" s="461"/>
      <c r="CL7" s="461"/>
      <c r="CM7" s="461"/>
      <c r="CN7" s="461"/>
      <c r="CO7" s="461"/>
      <c r="CP7" s="461"/>
      <c r="CQ7" s="461"/>
      <c r="CR7" s="461"/>
      <c r="CS7" s="462"/>
      <c r="CT7" s="413">
        <v>1056013966</v>
      </c>
      <c r="CU7" s="414"/>
      <c r="CV7" s="414"/>
      <c r="CW7" s="414"/>
      <c r="CX7" s="414"/>
      <c r="CY7" s="414"/>
      <c r="CZ7" s="414"/>
      <c r="DA7" s="415"/>
      <c r="DB7" s="413">
        <v>1097045253</v>
      </c>
      <c r="DC7" s="414"/>
      <c r="DD7" s="414"/>
      <c r="DE7" s="414"/>
      <c r="DF7" s="414"/>
      <c r="DG7" s="414"/>
      <c r="DH7" s="414"/>
      <c r="DI7" s="415"/>
      <c r="DJ7" s="140"/>
      <c r="DK7" s="140"/>
      <c r="DL7" s="140"/>
      <c r="DM7" s="140"/>
      <c r="DN7" s="140"/>
      <c r="DO7" s="140"/>
    </row>
    <row r="8" spans="1:119" ht="18.75" customHeight="1" thickBot="1" x14ac:dyDescent="0.2">
      <c r="A8" s="141"/>
      <c r="B8" s="522"/>
      <c r="C8" s="523"/>
      <c r="D8" s="523"/>
      <c r="E8" s="523"/>
      <c r="F8" s="523"/>
      <c r="G8" s="523"/>
      <c r="H8" s="523"/>
      <c r="I8" s="523"/>
      <c r="J8" s="523"/>
      <c r="K8" s="524"/>
      <c r="L8" s="540"/>
      <c r="M8" s="540"/>
      <c r="N8" s="540"/>
      <c r="O8" s="540"/>
      <c r="P8" s="540"/>
      <c r="Q8" s="540"/>
      <c r="R8" s="495"/>
      <c r="S8" s="495"/>
      <c r="T8" s="495"/>
      <c r="U8" s="495"/>
      <c r="V8" s="541"/>
      <c r="W8" s="486"/>
      <c r="X8" s="487"/>
      <c r="Y8" s="488"/>
      <c r="Z8" s="513" t="s">
        <v>94</v>
      </c>
      <c r="AA8" s="514"/>
      <c r="AB8" s="514"/>
      <c r="AC8" s="514"/>
      <c r="AD8" s="514"/>
      <c r="AE8" s="514"/>
      <c r="AF8" s="514"/>
      <c r="AG8" s="514"/>
      <c r="AH8" s="515"/>
      <c r="AI8" s="438">
        <v>1</v>
      </c>
      <c r="AJ8" s="439"/>
      <c r="AK8" s="439"/>
      <c r="AL8" s="439"/>
      <c r="AM8" s="439"/>
      <c r="AN8" s="439"/>
      <c r="AO8" s="439"/>
      <c r="AP8" s="440"/>
      <c r="AQ8" s="438">
        <v>8620</v>
      </c>
      <c r="AR8" s="439"/>
      <c r="AS8" s="439"/>
      <c r="AT8" s="439"/>
      <c r="AU8" s="439"/>
      <c r="AV8" s="439"/>
      <c r="AW8" s="439"/>
      <c r="AX8" s="439"/>
      <c r="AY8" s="441"/>
      <c r="AZ8" s="410" t="s">
        <v>95</v>
      </c>
      <c r="BA8" s="411"/>
      <c r="BB8" s="411"/>
      <c r="BC8" s="411"/>
      <c r="BD8" s="411"/>
      <c r="BE8" s="411"/>
      <c r="BF8" s="411"/>
      <c r="BG8" s="411"/>
      <c r="BH8" s="411"/>
      <c r="BI8" s="411"/>
      <c r="BJ8" s="411"/>
      <c r="BK8" s="411"/>
      <c r="BL8" s="411"/>
      <c r="BM8" s="412"/>
      <c r="BN8" s="413">
        <v>1169891</v>
      </c>
      <c r="BO8" s="414"/>
      <c r="BP8" s="414"/>
      <c r="BQ8" s="414"/>
      <c r="BR8" s="414"/>
      <c r="BS8" s="414"/>
      <c r="BT8" s="414"/>
      <c r="BU8" s="415"/>
      <c r="BV8" s="413">
        <v>1829010</v>
      </c>
      <c r="BW8" s="414"/>
      <c r="BX8" s="414"/>
      <c r="BY8" s="414"/>
      <c r="BZ8" s="414"/>
      <c r="CA8" s="414"/>
      <c r="CB8" s="414"/>
      <c r="CC8" s="415"/>
      <c r="CD8" s="460" t="s">
        <v>96</v>
      </c>
      <c r="CE8" s="461"/>
      <c r="CF8" s="461"/>
      <c r="CG8" s="461"/>
      <c r="CH8" s="461"/>
      <c r="CI8" s="461"/>
      <c r="CJ8" s="461"/>
      <c r="CK8" s="461"/>
      <c r="CL8" s="461"/>
      <c r="CM8" s="461"/>
      <c r="CN8" s="461"/>
      <c r="CO8" s="461"/>
      <c r="CP8" s="461"/>
      <c r="CQ8" s="461"/>
      <c r="CR8" s="461"/>
      <c r="CS8" s="462"/>
      <c r="CT8" s="555">
        <v>0.64078000000000002</v>
      </c>
      <c r="CU8" s="556"/>
      <c r="CV8" s="556"/>
      <c r="CW8" s="556"/>
      <c r="CX8" s="556"/>
      <c r="CY8" s="556"/>
      <c r="CZ8" s="556"/>
      <c r="DA8" s="557"/>
      <c r="DB8" s="555">
        <v>0.63363000000000003</v>
      </c>
      <c r="DC8" s="556"/>
      <c r="DD8" s="556"/>
      <c r="DE8" s="556"/>
      <c r="DF8" s="556"/>
      <c r="DG8" s="556"/>
      <c r="DH8" s="556"/>
      <c r="DI8" s="557"/>
      <c r="DJ8" s="140"/>
      <c r="DK8" s="140"/>
      <c r="DL8" s="140"/>
      <c r="DM8" s="140"/>
      <c r="DN8" s="140"/>
      <c r="DO8" s="140"/>
    </row>
    <row r="9" spans="1:119" ht="18.75" customHeight="1" thickBot="1" x14ac:dyDescent="0.2">
      <c r="A9" s="141"/>
      <c r="B9" s="519" t="s">
        <v>97</v>
      </c>
      <c r="C9" s="493"/>
      <c r="D9" s="493"/>
      <c r="E9" s="493"/>
      <c r="F9" s="493"/>
      <c r="G9" s="493"/>
      <c r="H9" s="493"/>
      <c r="I9" s="493"/>
      <c r="J9" s="493"/>
      <c r="K9" s="494"/>
      <c r="L9" s="525" t="s">
        <v>98</v>
      </c>
      <c r="M9" s="526"/>
      <c r="N9" s="526"/>
      <c r="O9" s="526"/>
      <c r="P9" s="526"/>
      <c r="Q9" s="527"/>
      <c r="R9" s="528">
        <v>5534800</v>
      </c>
      <c r="S9" s="529"/>
      <c r="T9" s="529"/>
      <c r="U9" s="529"/>
      <c r="V9" s="530"/>
      <c r="W9" s="486"/>
      <c r="X9" s="487"/>
      <c r="Y9" s="488"/>
      <c r="Z9" s="513" t="s">
        <v>99</v>
      </c>
      <c r="AA9" s="514"/>
      <c r="AB9" s="514"/>
      <c r="AC9" s="514"/>
      <c r="AD9" s="514"/>
      <c r="AE9" s="514"/>
      <c r="AF9" s="514"/>
      <c r="AG9" s="514"/>
      <c r="AH9" s="515"/>
      <c r="AI9" s="438">
        <v>1</v>
      </c>
      <c r="AJ9" s="439"/>
      <c r="AK9" s="439"/>
      <c r="AL9" s="439"/>
      <c r="AM9" s="439"/>
      <c r="AN9" s="439"/>
      <c r="AO9" s="439"/>
      <c r="AP9" s="440"/>
      <c r="AQ9" s="438">
        <v>9996</v>
      </c>
      <c r="AR9" s="439"/>
      <c r="AS9" s="439"/>
      <c r="AT9" s="439"/>
      <c r="AU9" s="439"/>
      <c r="AV9" s="439"/>
      <c r="AW9" s="439"/>
      <c r="AX9" s="439"/>
      <c r="AY9" s="441"/>
      <c r="AZ9" s="410" t="s">
        <v>100</v>
      </c>
      <c r="BA9" s="411"/>
      <c r="BB9" s="411"/>
      <c r="BC9" s="411"/>
      <c r="BD9" s="411"/>
      <c r="BE9" s="411"/>
      <c r="BF9" s="411"/>
      <c r="BG9" s="411"/>
      <c r="BH9" s="411"/>
      <c r="BI9" s="411"/>
      <c r="BJ9" s="411"/>
      <c r="BK9" s="411"/>
      <c r="BL9" s="411"/>
      <c r="BM9" s="412"/>
      <c r="BN9" s="413">
        <v>-659119</v>
      </c>
      <c r="BO9" s="414"/>
      <c r="BP9" s="414"/>
      <c r="BQ9" s="414"/>
      <c r="BR9" s="414"/>
      <c r="BS9" s="414"/>
      <c r="BT9" s="414"/>
      <c r="BU9" s="415"/>
      <c r="BV9" s="413">
        <v>951805</v>
      </c>
      <c r="BW9" s="414"/>
      <c r="BX9" s="414"/>
      <c r="BY9" s="414"/>
      <c r="BZ9" s="414"/>
      <c r="CA9" s="414"/>
      <c r="CB9" s="414"/>
      <c r="CC9" s="415"/>
      <c r="CD9" s="384" t="s">
        <v>101</v>
      </c>
      <c r="CE9" s="385"/>
      <c r="CF9" s="385"/>
      <c r="CG9" s="385"/>
      <c r="CH9" s="385"/>
      <c r="CI9" s="385"/>
      <c r="CJ9" s="385"/>
      <c r="CK9" s="385"/>
      <c r="CL9" s="385"/>
      <c r="CM9" s="385"/>
      <c r="CN9" s="385"/>
      <c r="CO9" s="385"/>
      <c r="CP9" s="385"/>
      <c r="CQ9" s="385"/>
      <c r="CR9" s="385"/>
      <c r="CS9" s="386"/>
      <c r="CT9" s="392">
        <v>21.1</v>
      </c>
      <c r="CU9" s="393"/>
      <c r="CV9" s="393"/>
      <c r="CW9" s="393"/>
      <c r="CX9" s="393"/>
      <c r="CY9" s="393"/>
      <c r="CZ9" s="393"/>
      <c r="DA9" s="394"/>
      <c r="DB9" s="392">
        <v>22</v>
      </c>
      <c r="DC9" s="393"/>
      <c r="DD9" s="393"/>
      <c r="DE9" s="393"/>
      <c r="DF9" s="393"/>
      <c r="DG9" s="393"/>
      <c r="DH9" s="393"/>
      <c r="DI9" s="394"/>
      <c r="DJ9" s="140"/>
      <c r="DK9" s="140"/>
      <c r="DL9" s="140"/>
      <c r="DM9" s="140"/>
      <c r="DN9" s="140"/>
      <c r="DO9" s="140"/>
    </row>
    <row r="10" spans="1:119" ht="18.75" customHeight="1" x14ac:dyDescent="0.15">
      <c r="A10" s="141"/>
      <c r="B10" s="520"/>
      <c r="C10" s="383"/>
      <c r="D10" s="383"/>
      <c r="E10" s="383"/>
      <c r="F10" s="383"/>
      <c r="G10" s="383"/>
      <c r="H10" s="383"/>
      <c r="I10" s="383"/>
      <c r="J10" s="383"/>
      <c r="K10" s="521"/>
      <c r="L10" s="435" t="s">
        <v>102</v>
      </c>
      <c r="M10" s="436"/>
      <c r="N10" s="436"/>
      <c r="O10" s="436"/>
      <c r="P10" s="436"/>
      <c r="Q10" s="437"/>
      <c r="R10" s="438">
        <v>5588133</v>
      </c>
      <c r="S10" s="439"/>
      <c r="T10" s="439"/>
      <c r="U10" s="439"/>
      <c r="V10" s="441"/>
      <c r="W10" s="486"/>
      <c r="X10" s="487"/>
      <c r="Y10" s="488"/>
      <c r="Z10" s="513" t="s">
        <v>103</v>
      </c>
      <c r="AA10" s="514"/>
      <c r="AB10" s="514"/>
      <c r="AC10" s="514"/>
      <c r="AD10" s="514"/>
      <c r="AE10" s="514"/>
      <c r="AF10" s="514"/>
      <c r="AG10" s="514"/>
      <c r="AH10" s="515"/>
      <c r="AI10" s="438">
        <v>1</v>
      </c>
      <c r="AJ10" s="439"/>
      <c r="AK10" s="439"/>
      <c r="AL10" s="439"/>
      <c r="AM10" s="439"/>
      <c r="AN10" s="439"/>
      <c r="AO10" s="439"/>
      <c r="AP10" s="440"/>
      <c r="AQ10" s="438">
        <v>9235</v>
      </c>
      <c r="AR10" s="439"/>
      <c r="AS10" s="439"/>
      <c r="AT10" s="439"/>
      <c r="AU10" s="439"/>
      <c r="AV10" s="439"/>
      <c r="AW10" s="439"/>
      <c r="AX10" s="439"/>
      <c r="AY10" s="441"/>
      <c r="AZ10" s="410" t="s">
        <v>104</v>
      </c>
      <c r="BA10" s="411"/>
      <c r="BB10" s="411"/>
      <c r="BC10" s="411"/>
      <c r="BD10" s="411"/>
      <c r="BE10" s="411"/>
      <c r="BF10" s="411"/>
      <c r="BG10" s="411"/>
      <c r="BH10" s="411"/>
      <c r="BI10" s="411"/>
      <c r="BJ10" s="411"/>
      <c r="BK10" s="411"/>
      <c r="BL10" s="411"/>
      <c r="BM10" s="412"/>
      <c r="BN10" s="413">
        <v>426096</v>
      </c>
      <c r="BO10" s="414"/>
      <c r="BP10" s="414"/>
      <c r="BQ10" s="414"/>
      <c r="BR10" s="414"/>
      <c r="BS10" s="414"/>
      <c r="BT10" s="414"/>
      <c r="BU10" s="415"/>
      <c r="BV10" s="413">
        <v>411424</v>
      </c>
      <c r="BW10" s="414"/>
      <c r="BX10" s="414"/>
      <c r="BY10" s="414"/>
      <c r="BZ10" s="414"/>
      <c r="CA10" s="414"/>
      <c r="CB10" s="414"/>
      <c r="CC10" s="415"/>
      <c r="CD10" s="516" t="s">
        <v>105</v>
      </c>
      <c r="CE10" s="517"/>
      <c r="CF10" s="517"/>
      <c r="CG10" s="517"/>
      <c r="CH10" s="517"/>
      <c r="CI10" s="517"/>
      <c r="CJ10" s="517"/>
      <c r="CK10" s="517"/>
      <c r="CL10" s="517"/>
      <c r="CM10" s="517"/>
      <c r="CN10" s="517"/>
      <c r="CO10" s="517"/>
      <c r="CP10" s="517"/>
      <c r="CQ10" s="517"/>
      <c r="CR10" s="517"/>
      <c r="CS10" s="518"/>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
      <c r="A11" s="141"/>
      <c r="B11" s="522"/>
      <c r="C11" s="523"/>
      <c r="D11" s="523"/>
      <c r="E11" s="523"/>
      <c r="F11" s="523"/>
      <c r="G11" s="523"/>
      <c r="H11" s="523"/>
      <c r="I11" s="523"/>
      <c r="J11" s="523"/>
      <c r="K11" s="524"/>
      <c r="L11" s="549" t="s">
        <v>106</v>
      </c>
      <c r="M11" s="550"/>
      <c r="N11" s="550"/>
      <c r="O11" s="550"/>
      <c r="P11" s="550"/>
      <c r="Q11" s="551"/>
      <c r="R11" s="552" t="s">
        <v>107</v>
      </c>
      <c r="S11" s="553"/>
      <c r="T11" s="553"/>
      <c r="U11" s="553"/>
      <c r="V11" s="554"/>
      <c r="W11" s="489"/>
      <c r="X11" s="490"/>
      <c r="Y11" s="491"/>
      <c r="Z11" s="513" t="s">
        <v>108</v>
      </c>
      <c r="AA11" s="514"/>
      <c r="AB11" s="514"/>
      <c r="AC11" s="514"/>
      <c r="AD11" s="514"/>
      <c r="AE11" s="514"/>
      <c r="AF11" s="514"/>
      <c r="AG11" s="514"/>
      <c r="AH11" s="515"/>
      <c r="AI11" s="438">
        <v>87</v>
      </c>
      <c r="AJ11" s="439"/>
      <c r="AK11" s="439"/>
      <c r="AL11" s="439"/>
      <c r="AM11" s="439"/>
      <c r="AN11" s="439"/>
      <c r="AO11" s="439"/>
      <c r="AP11" s="440"/>
      <c r="AQ11" s="438">
        <v>8400</v>
      </c>
      <c r="AR11" s="439"/>
      <c r="AS11" s="439"/>
      <c r="AT11" s="439"/>
      <c r="AU11" s="439"/>
      <c r="AV11" s="439"/>
      <c r="AW11" s="439"/>
      <c r="AX11" s="439"/>
      <c r="AY11" s="441"/>
      <c r="AZ11" s="410" t="s">
        <v>109</v>
      </c>
      <c r="BA11" s="411"/>
      <c r="BB11" s="411"/>
      <c r="BC11" s="411"/>
      <c r="BD11" s="411"/>
      <c r="BE11" s="411"/>
      <c r="BF11" s="411"/>
      <c r="BG11" s="411"/>
      <c r="BH11" s="411"/>
      <c r="BI11" s="411"/>
      <c r="BJ11" s="411"/>
      <c r="BK11" s="411"/>
      <c r="BL11" s="411"/>
      <c r="BM11" s="412"/>
      <c r="BN11" s="413">
        <v>8807972</v>
      </c>
      <c r="BO11" s="414"/>
      <c r="BP11" s="414"/>
      <c r="BQ11" s="414"/>
      <c r="BR11" s="414"/>
      <c r="BS11" s="414"/>
      <c r="BT11" s="414"/>
      <c r="BU11" s="415"/>
      <c r="BV11" s="413">
        <v>11922717</v>
      </c>
      <c r="BW11" s="414"/>
      <c r="BX11" s="414"/>
      <c r="BY11" s="414"/>
      <c r="BZ11" s="414"/>
      <c r="CA11" s="414"/>
      <c r="CB11" s="414"/>
      <c r="CC11" s="415"/>
      <c r="CD11" s="460" t="s">
        <v>110</v>
      </c>
      <c r="CE11" s="461"/>
      <c r="CF11" s="461"/>
      <c r="CG11" s="461"/>
      <c r="CH11" s="461"/>
      <c r="CI11" s="461"/>
      <c r="CJ11" s="461"/>
      <c r="CK11" s="461"/>
      <c r="CL11" s="461"/>
      <c r="CM11" s="461"/>
      <c r="CN11" s="461"/>
      <c r="CO11" s="461"/>
      <c r="CP11" s="461"/>
      <c r="CQ11" s="461"/>
      <c r="CR11" s="461"/>
      <c r="CS11" s="462"/>
      <c r="CT11" s="463" t="s">
        <v>111</v>
      </c>
      <c r="CU11" s="464"/>
      <c r="CV11" s="464"/>
      <c r="CW11" s="464"/>
      <c r="CX11" s="464"/>
      <c r="CY11" s="464"/>
      <c r="CZ11" s="464"/>
      <c r="DA11" s="465"/>
      <c r="DB11" s="463" t="s">
        <v>111</v>
      </c>
      <c r="DC11" s="464"/>
      <c r="DD11" s="464"/>
      <c r="DE11" s="464"/>
      <c r="DF11" s="464"/>
      <c r="DG11" s="464"/>
      <c r="DH11" s="464"/>
      <c r="DI11" s="465"/>
      <c r="DJ11" s="140"/>
      <c r="DK11" s="140"/>
      <c r="DL11" s="140"/>
      <c r="DM11" s="140"/>
      <c r="DN11" s="140"/>
      <c r="DO11" s="140"/>
    </row>
    <row r="12" spans="1:119" ht="18.75" customHeight="1" x14ac:dyDescent="0.15">
      <c r="A12" s="141"/>
      <c r="B12" s="468" t="s">
        <v>112</v>
      </c>
      <c r="C12" s="469"/>
      <c r="D12" s="469"/>
      <c r="E12" s="469"/>
      <c r="F12" s="469"/>
      <c r="G12" s="469"/>
      <c r="H12" s="469"/>
      <c r="I12" s="469"/>
      <c r="J12" s="469"/>
      <c r="K12" s="470"/>
      <c r="L12" s="477" t="s">
        <v>113</v>
      </c>
      <c r="M12" s="478"/>
      <c r="N12" s="478"/>
      <c r="O12" s="478"/>
      <c r="P12" s="478"/>
      <c r="Q12" s="479"/>
      <c r="R12" s="480">
        <v>5589708</v>
      </c>
      <c r="S12" s="481"/>
      <c r="T12" s="481"/>
      <c r="U12" s="481"/>
      <c r="V12" s="482"/>
      <c r="W12" s="483" t="s">
        <v>114</v>
      </c>
      <c r="X12" s="484"/>
      <c r="Y12" s="485"/>
      <c r="Z12" s="492" t="s">
        <v>1</v>
      </c>
      <c r="AA12" s="493"/>
      <c r="AB12" s="493"/>
      <c r="AC12" s="493"/>
      <c r="AD12" s="493"/>
      <c r="AE12" s="493"/>
      <c r="AF12" s="493"/>
      <c r="AG12" s="493"/>
      <c r="AH12" s="494"/>
      <c r="AI12" s="498" t="s">
        <v>115</v>
      </c>
      <c r="AJ12" s="493"/>
      <c r="AK12" s="493"/>
      <c r="AL12" s="493"/>
      <c r="AM12" s="494"/>
      <c r="AN12" s="498" t="s">
        <v>116</v>
      </c>
      <c r="AO12" s="499"/>
      <c r="AP12" s="499"/>
      <c r="AQ12" s="499"/>
      <c r="AR12" s="499"/>
      <c r="AS12" s="500"/>
      <c r="AT12" s="507" t="s">
        <v>117</v>
      </c>
      <c r="AU12" s="508"/>
      <c r="AV12" s="508"/>
      <c r="AW12" s="508"/>
      <c r="AX12" s="508"/>
      <c r="AY12" s="509"/>
      <c r="AZ12" s="410" t="s">
        <v>118</v>
      </c>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60" t="s">
        <v>119</v>
      </c>
      <c r="CE12" s="461"/>
      <c r="CF12" s="461"/>
      <c r="CG12" s="461"/>
      <c r="CH12" s="461"/>
      <c r="CI12" s="461"/>
      <c r="CJ12" s="461"/>
      <c r="CK12" s="461"/>
      <c r="CL12" s="461"/>
      <c r="CM12" s="461"/>
      <c r="CN12" s="461"/>
      <c r="CO12" s="461"/>
      <c r="CP12" s="461"/>
      <c r="CQ12" s="461"/>
      <c r="CR12" s="461"/>
      <c r="CS12" s="462"/>
      <c r="CT12" s="463" t="s">
        <v>111</v>
      </c>
      <c r="CU12" s="464"/>
      <c r="CV12" s="464"/>
      <c r="CW12" s="464"/>
      <c r="CX12" s="464"/>
      <c r="CY12" s="464"/>
      <c r="CZ12" s="464"/>
      <c r="DA12" s="465"/>
      <c r="DB12" s="463" t="s">
        <v>111</v>
      </c>
      <c r="DC12" s="464"/>
      <c r="DD12" s="464"/>
      <c r="DE12" s="464"/>
      <c r="DF12" s="464"/>
      <c r="DG12" s="464"/>
      <c r="DH12" s="464"/>
      <c r="DI12" s="465"/>
      <c r="DJ12" s="140"/>
      <c r="DK12" s="140"/>
      <c r="DL12" s="140"/>
      <c r="DM12" s="140"/>
      <c r="DN12" s="140"/>
      <c r="DO12" s="140"/>
    </row>
    <row r="13" spans="1:119" ht="18.75" customHeight="1" thickBot="1" x14ac:dyDescent="0.2">
      <c r="A13" s="141"/>
      <c r="B13" s="471"/>
      <c r="C13" s="472"/>
      <c r="D13" s="472"/>
      <c r="E13" s="472"/>
      <c r="F13" s="472"/>
      <c r="G13" s="472"/>
      <c r="H13" s="472"/>
      <c r="I13" s="472"/>
      <c r="J13" s="472"/>
      <c r="K13" s="473"/>
      <c r="L13" s="148"/>
      <c r="M13" s="454" t="s">
        <v>120</v>
      </c>
      <c r="N13" s="455"/>
      <c r="O13" s="455"/>
      <c r="P13" s="455"/>
      <c r="Q13" s="456"/>
      <c r="R13" s="504">
        <v>5485652</v>
      </c>
      <c r="S13" s="505"/>
      <c r="T13" s="505"/>
      <c r="U13" s="505"/>
      <c r="V13" s="506"/>
      <c r="W13" s="486"/>
      <c r="X13" s="487"/>
      <c r="Y13" s="488"/>
      <c r="Z13" s="495"/>
      <c r="AA13" s="496"/>
      <c r="AB13" s="496"/>
      <c r="AC13" s="496"/>
      <c r="AD13" s="496"/>
      <c r="AE13" s="496"/>
      <c r="AF13" s="496"/>
      <c r="AG13" s="496"/>
      <c r="AH13" s="497"/>
      <c r="AI13" s="495"/>
      <c r="AJ13" s="496"/>
      <c r="AK13" s="496"/>
      <c r="AL13" s="496"/>
      <c r="AM13" s="497"/>
      <c r="AN13" s="501"/>
      <c r="AO13" s="502"/>
      <c r="AP13" s="502"/>
      <c r="AQ13" s="502"/>
      <c r="AR13" s="502"/>
      <c r="AS13" s="503"/>
      <c r="AT13" s="510"/>
      <c r="AU13" s="511"/>
      <c r="AV13" s="511"/>
      <c r="AW13" s="511"/>
      <c r="AX13" s="511"/>
      <c r="AY13" s="512"/>
      <c r="AZ13" s="421" t="s">
        <v>121</v>
      </c>
      <c r="BA13" s="422"/>
      <c r="BB13" s="422"/>
      <c r="BC13" s="422"/>
      <c r="BD13" s="422"/>
      <c r="BE13" s="422"/>
      <c r="BF13" s="422"/>
      <c r="BG13" s="422"/>
      <c r="BH13" s="422"/>
      <c r="BI13" s="422"/>
      <c r="BJ13" s="422"/>
      <c r="BK13" s="422"/>
      <c r="BL13" s="422"/>
      <c r="BM13" s="423"/>
      <c r="BN13" s="413">
        <v>8574949</v>
      </c>
      <c r="BO13" s="414"/>
      <c r="BP13" s="414"/>
      <c r="BQ13" s="414"/>
      <c r="BR13" s="414"/>
      <c r="BS13" s="414"/>
      <c r="BT13" s="414"/>
      <c r="BU13" s="415"/>
      <c r="BV13" s="413">
        <v>13285946</v>
      </c>
      <c r="BW13" s="414"/>
      <c r="BX13" s="414"/>
      <c r="BY13" s="414"/>
      <c r="BZ13" s="414"/>
      <c r="CA13" s="414"/>
      <c r="CB13" s="414"/>
      <c r="CC13" s="415"/>
      <c r="CD13" s="460" t="s">
        <v>122</v>
      </c>
      <c r="CE13" s="461"/>
      <c r="CF13" s="461"/>
      <c r="CG13" s="461"/>
      <c r="CH13" s="461"/>
      <c r="CI13" s="461"/>
      <c r="CJ13" s="461"/>
      <c r="CK13" s="461"/>
      <c r="CL13" s="461"/>
      <c r="CM13" s="461"/>
      <c r="CN13" s="461"/>
      <c r="CO13" s="461"/>
      <c r="CP13" s="461"/>
      <c r="CQ13" s="461"/>
      <c r="CR13" s="461"/>
      <c r="CS13" s="462"/>
      <c r="CT13" s="392">
        <v>15.3</v>
      </c>
      <c r="CU13" s="393"/>
      <c r="CV13" s="393"/>
      <c r="CW13" s="393"/>
      <c r="CX13" s="393"/>
      <c r="CY13" s="393"/>
      <c r="CZ13" s="393"/>
      <c r="DA13" s="394"/>
      <c r="DB13" s="392">
        <v>16.100000000000001</v>
      </c>
      <c r="DC13" s="393"/>
      <c r="DD13" s="393"/>
      <c r="DE13" s="393"/>
      <c r="DF13" s="393"/>
      <c r="DG13" s="393"/>
      <c r="DH13" s="393"/>
      <c r="DI13" s="394"/>
      <c r="DJ13" s="140"/>
      <c r="DK13" s="140"/>
      <c r="DL13" s="140"/>
      <c r="DM13" s="140"/>
      <c r="DN13" s="140"/>
      <c r="DO13" s="140"/>
    </row>
    <row r="14" spans="1:119" ht="18.75" customHeight="1" thickBot="1" x14ac:dyDescent="0.2">
      <c r="A14" s="141"/>
      <c r="B14" s="471"/>
      <c r="C14" s="472"/>
      <c r="D14" s="472"/>
      <c r="E14" s="472"/>
      <c r="F14" s="472"/>
      <c r="G14" s="472"/>
      <c r="H14" s="472"/>
      <c r="I14" s="472"/>
      <c r="J14" s="472"/>
      <c r="K14" s="473"/>
      <c r="L14" s="448" t="s">
        <v>123</v>
      </c>
      <c r="M14" s="466"/>
      <c r="N14" s="466"/>
      <c r="O14" s="466"/>
      <c r="P14" s="466"/>
      <c r="Q14" s="467"/>
      <c r="R14" s="457">
        <v>5606545</v>
      </c>
      <c r="S14" s="458"/>
      <c r="T14" s="458"/>
      <c r="U14" s="458"/>
      <c r="V14" s="459"/>
      <c r="W14" s="486"/>
      <c r="X14" s="487"/>
      <c r="Y14" s="488"/>
      <c r="Z14" s="435" t="s">
        <v>124</v>
      </c>
      <c r="AA14" s="436"/>
      <c r="AB14" s="436"/>
      <c r="AC14" s="436"/>
      <c r="AD14" s="436"/>
      <c r="AE14" s="436"/>
      <c r="AF14" s="436"/>
      <c r="AG14" s="436"/>
      <c r="AH14" s="437"/>
      <c r="AI14" s="438">
        <v>8999</v>
      </c>
      <c r="AJ14" s="439"/>
      <c r="AK14" s="439"/>
      <c r="AL14" s="439"/>
      <c r="AM14" s="440"/>
      <c r="AN14" s="438">
        <v>30803577</v>
      </c>
      <c r="AO14" s="439"/>
      <c r="AP14" s="439"/>
      <c r="AQ14" s="439"/>
      <c r="AR14" s="439"/>
      <c r="AS14" s="440"/>
      <c r="AT14" s="438">
        <v>3423</v>
      </c>
      <c r="AU14" s="439"/>
      <c r="AV14" s="439"/>
      <c r="AW14" s="439"/>
      <c r="AX14" s="439"/>
      <c r="AY14" s="441"/>
      <c r="AZ14" s="404" t="s">
        <v>125</v>
      </c>
      <c r="BA14" s="405"/>
      <c r="BB14" s="405"/>
      <c r="BC14" s="405"/>
      <c r="BD14" s="405"/>
      <c r="BE14" s="405"/>
      <c r="BF14" s="405"/>
      <c r="BG14" s="405"/>
      <c r="BH14" s="405"/>
      <c r="BI14" s="405"/>
      <c r="BJ14" s="405"/>
      <c r="BK14" s="405"/>
      <c r="BL14" s="405"/>
      <c r="BM14" s="406"/>
      <c r="BN14" s="407">
        <v>518186375</v>
      </c>
      <c r="BO14" s="408"/>
      <c r="BP14" s="408"/>
      <c r="BQ14" s="408"/>
      <c r="BR14" s="408"/>
      <c r="BS14" s="408"/>
      <c r="BT14" s="408"/>
      <c r="BU14" s="409"/>
      <c r="BV14" s="407">
        <v>550147238</v>
      </c>
      <c r="BW14" s="408"/>
      <c r="BX14" s="408"/>
      <c r="BY14" s="408"/>
      <c r="BZ14" s="408"/>
      <c r="CA14" s="408"/>
      <c r="CB14" s="408"/>
      <c r="CC14" s="409"/>
      <c r="CD14" s="384" t="s">
        <v>126</v>
      </c>
      <c r="CE14" s="385"/>
      <c r="CF14" s="385"/>
      <c r="CG14" s="385"/>
      <c r="CH14" s="385"/>
      <c r="CI14" s="385"/>
      <c r="CJ14" s="385"/>
      <c r="CK14" s="385"/>
      <c r="CL14" s="385"/>
      <c r="CM14" s="385"/>
      <c r="CN14" s="385"/>
      <c r="CO14" s="385"/>
      <c r="CP14" s="385"/>
      <c r="CQ14" s="385"/>
      <c r="CR14" s="385"/>
      <c r="CS14" s="386"/>
      <c r="CT14" s="418">
        <v>335</v>
      </c>
      <c r="CU14" s="419"/>
      <c r="CV14" s="419"/>
      <c r="CW14" s="419"/>
      <c r="CX14" s="419"/>
      <c r="CY14" s="419"/>
      <c r="CZ14" s="419"/>
      <c r="DA14" s="420"/>
      <c r="DB14" s="418">
        <v>324.7</v>
      </c>
      <c r="DC14" s="419"/>
      <c r="DD14" s="419"/>
      <c r="DE14" s="419"/>
      <c r="DF14" s="419"/>
      <c r="DG14" s="419"/>
      <c r="DH14" s="419"/>
      <c r="DI14" s="420"/>
      <c r="DJ14" s="140"/>
      <c r="DK14" s="140"/>
      <c r="DL14" s="140"/>
      <c r="DM14" s="140"/>
      <c r="DN14" s="140"/>
      <c r="DO14" s="140"/>
    </row>
    <row r="15" spans="1:119" ht="18.75" customHeight="1" x14ac:dyDescent="0.15">
      <c r="A15" s="141"/>
      <c r="B15" s="471"/>
      <c r="C15" s="472"/>
      <c r="D15" s="472"/>
      <c r="E15" s="472"/>
      <c r="F15" s="472"/>
      <c r="G15" s="472"/>
      <c r="H15" s="472"/>
      <c r="I15" s="472"/>
      <c r="J15" s="472"/>
      <c r="K15" s="473"/>
      <c r="L15" s="148"/>
      <c r="M15" s="454" t="s">
        <v>127</v>
      </c>
      <c r="N15" s="455"/>
      <c r="O15" s="455"/>
      <c r="P15" s="455"/>
      <c r="Q15" s="456"/>
      <c r="R15" s="457">
        <v>5506465</v>
      </c>
      <c r="S15" s="458"/>
      <c r="T15" s="458"/>
      <c r="U15" s="458"/>
      <c r="V15" s="459"/>
      <c r="W15" s="486"/>
      <c r="X15" s="487"/>
      <c r="Y15" s="488"/>
      <c r="Z15" s="435" t="s">
        <v>128</v>
      </c>
      <c r="AA15" s="436"/>
      <c r="AB15" s="436"/>
      <c r="AC15" s="436"/>
      <c r="AD15" s="436"/>
      <c r="AE15" s="436"/>
      <c r="AF15" s="436"/>
      <c r="AG15" s="436"/>
      <c r="AH15" s="437"/>
      <c r="AI15" s="438" t="s">
        <v>111</v>
      </c>
      <c r="AJ15" s="439"/>
      <c r="AK15" s="439"/>
      <c r="AL15" s="439"/>
      <c r="AM15" s="440"/>
      <c r="AN15" s="438" t="s">
        <v>111</v>
      </c>
      <c r="AO15" s="439"/>
      <c r="AP15" s="439"/>
      <c r="AQ15" s="439"/>
      <c r="AR15" s="439"/>
      <c r="AS15" s="440"/>
      <c r="AT15" s="438" t="s">
        <v>111</v>
      </c>
      <c r="AU15" s="439"/>
      <c r="AV15" s="439"/>
      <c r="AW15" s="439"/>
      <c r="AX15" s="439"/>
      <c r="AY15" s="441"/>
      <c r="AZ15" s="410" t="s">
        <v>129</v>
      </c>
      <c r="BA15" s="411"/>
      <c r="BB15" s="411"/>
      <c r="BC15" s="411"/>
      <c r="BD15" s="411"/>
      <c r="BE15" s="411"/>
      <c r="BF15" s="411"/>
      <c r="BG15" s="411"/>
      <c r="BH15" s="411"/>
      <c r="BI15" s="411"/>
      <c r="BJ15" s="411"/>
      <c r="BK15" s="411"/>
      <c r="BL15" s="411"/>
      <c r="BM15" s="412"/>
      <c r="BN15" s="413">
        <v>814764247</v>
      </c>
      <c r="BO15" s="414"/>
      <c r="BP15" s="414"/>
      <c r="BQ15" s="414"/>
      <c r="BR15" s="414"/>
      <c r="BS15" s="414"/>
      <c r="BT15" s="414"/>
      <c r="BU15" s="415"/>
      <c r="BV15" s="413">
        <v>855780971</v>
      </c>
      <c r="BW15" s="414"/>
      <c r="BX15" s="414"/>
      <c r="BY15" s="414"/>
      <c r="BZ15" s="414"/>
      <c r="CA15" s="414"/>
      <c r="CB15" s="414"/>
      <c r="CC15" s="415"/>
      <c r="CD15" s="451" t="s">
        <v>130</v>
      </c>
      <c r="CE15" s="452"/>
      <c r="CF15" s="452"/>
      <c r="CG15" s="452"/>
      <c r="CH15" s="452"/>
      <c r="CI15" s="452"/>
      <c r="CJ15" s="452"/>
      <c r="CK15" s="452"/>
      <c r="CL15" s="452"/>
      <c r="CM15" s="452"/>
      <c r="CN15" s="452"/>
      <c r="CO15" s="452"/>
      <c r="CP15" s="452"/>
      <c r="CQ15" s="452"/>
      <c r="CR15" s="452"/>
      <c r="CS15" s="453"/>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15">
      <c r="A16" s="141"/>
      <c r="B16" s="471"/>
      <c r="C16" s="472"/>
      <c r="D16" s="472"/>
      <c r="E16" s="472"/>
      <c r="F16" s="472"/>
      <c r="G16" s="472"/>
      <c r="H16" s="472"/>
      <c r="I16" s="472"/>
      <c r="J16" s="472"/>
      <c r="K16" s="473"/>
      <c r="L16" s="448" t="s">
        <v>131</v>
      </c>
      <c r="M16" s="449"/>
      <c r="N16" s="449"/>
      <c r="O16" s="449"/>
      <c r="P16" s="449"/>
      <c r="Q16" s="450"/>
      <c r="R16" s="445" t="s">
        <v>132</v>
      </c>
      <c r="S16" s="446"/>
      <c r="T16" s="446"/>
      <c r="U16" s="446"/>
      <c r="V16" s="447"/>
      <c r="W16" s="486"/>
      <c r="X16" s="487"/>
      <c r="Y16" s="488"/>
      <c r="Z16" s="435" t="s">
        <v>133</v>
      </c>
      <c r="AA16" s="436"/>
      <c r="AB16" s="436"/>
      <c r="AC16" s="436"/>
      <c r="AD16" s="436"/>
      <c r="AE16" s="436"/>
      <c r="AF16" s="436"/>
      <c r="AG16" s="436"/>
      <c r="AH16" s="437"/>
      <c r="AI16" s="438">
        <v>487</v>
      </c>
      <c r="AJ16" s="439"/>
      <c r="AK16" s="439"/>
      <c r="AL16" s="439"/>
      <c r="AM16" s="440"/>
      <c r="AN16" s="438">
        <v>1643625</v>
      </c>
      <c r="AO16" s="439"/>
      <c r="AP16" s="439"/>
      <c r="AQ16" s="439"/>
      <c r="AR16" s="439"/>
      <c r="AS16" s="440"/>
      <c r="AT16" s="438">
        <v>3375</v>
      </c>
      <c r="AU16" s="439"/>
      <c r="AV16" s="439"/>
      <c r="AW16" s="439"/>
      <c r="AX16" s="439"/>
      <c r="AY16" s="441"/>
      <c r="AZ16" s="410" t="s">
        <v>134</v>
      </c>
      <c r="BA16" s="411"/>
      <c r="BB16" s="411"/>
      <c r="BC16" s="411"/>
      <c r="BD16" s="411"/>
      <c r="BE16" s="411"/>
      <c r="BF16" s="411"/>
      <c r="BG16" s="411"/>
      <c r="BH16" s="411"/>
      <c r="BI16" s="411"/>
      <c r="BJ16" s="411"/>
      <c r="BK16" s="411"/>
      <c r="BL16" s="411"/>
      <c r="BM16" s="412"/>
      <c r="BN16" s="413">
        <v>653898511</v>
      </c>
      <c r="BO16" s="414"/>
      <c r="BP16" s="414"/>
      <c r="BQ16" s="414"/>
      <c r="BR16" s="414"/>
      <c r="BS16" s="414"/>
      <c r="BT16" s="414"/>
      <c r="BU16" s="415"/>
      <c r="BV16" s="413">
        <v>686793347</v>
      </c>
      <c r="BW16" s="414"/>
      <c r="BX16" s="414"/>
      <c r="BY16" s="414"/>
      <c r="BZ16" s="414"/>
      <c r="CA16" s="414"/>
      <c r="CB16" s="414"/>
      <c r="CC16" s="415"/>
      <c r="CD16" s="152"/>
      <c r="CE16" s="390"/>
      <c r="CF16" s="390"/>
      <c r="CG16" s="390"/>
      <c r="CH16" s="390"/>
      <c r="CI16" s="390"/>
      <c r="CJ16" s="390"/>
      <c r="CK16" s="390"/>
      <c r="CL16" s="390"/>
      <c r="CM16" s="390"/>
      <c r="CN16" s="390"/>
      <c r="CO16" s="390"/>
      <c r="CP16" s="390"/>
      <c r="CQ16" s="390"/>
      <c r="CR16" s="390"/>
      <c r="CS16" s="391"/>
      <c r="CT16" s="392"/>
      <c r="CU16" s="393"/>
      <c r="CV16" s="393"/>
      <c r="CW16" s="393"/>
      <c r="CX16" s="393"/>
      <c r="CY16" s="393"/>
      <c r="CZ16" s="393"/>
      <c r="DA16" s="394"/>
      <c r="DB16" s="392"/>
      <c r="DC16" s="393"/>
      <c r="DD16" s="393"/>
      <c r="DE16" s="393"/>
      <c r="DF16" s="393"/>
      <c r="DG16" s="393"/>
      <c r="DH16" s="393"/>
      <c r="DI16" s="394"/>
      <c r="DJ16" s="140"/>
      <c r="DK16" s="140"/>
      <c r="DL16" s="140"/>
      <c r="DM16" s="140"/>
      <c r="DN16" s="140"/>
      <c r="DO16" s="140"/>
    </row>
    <row r="17" spans="1:119" ht="18.75" customHeight="1" thickBot="1" x14ac:dyDescent="0.2">
      <c r="A17" s="141"/>
      <c r="B17" s="474"/>
      <c r="C17" s="475"/>
      <c r="D17" s="475"/>
      <c r="E17" s="475"/>
      <c r="F17" s="475"/>
      <c r="G17" s="475"/>
      <c r="H17" s="475"/>
      <c r="I17" s="475"/>
      <c r="J17" s="475"/>
      <c r="K17" s="476"/>
      <c r="L17" s="153"/>
      <c r="M17" s="442" t="s">
        <v>135</v>
      </c>
      <c r="N17" s="443"/>
      <c r="O17" s="443"/>
      <c r="P17" s="443"/>
      <c r="Q17" s="444"/>
      <c r="R17" s="445" t="s">
        <v>136</v>
      </c>
      <c r="S17" s="446"/>
      <c r="T17" s="446"/>
      <c r="U17" s="446"/>
      <c r="V17" s="447"/>
      <c r="W17" s="486"/>
      <c r="X17" s="487"/>
      <c r="Y17" s="488"/>
      <c r="Z17" s="435" t="s">
        <v>137</v>
      </c>
      <c r="AA17" s="436"/>
      <c r="AB17" s="436"/>
      <c r="AC17" s="436"/>
      <c r="AD17" s="436"/>
      <c r="AE17" s="436"/>
      <c r="AF17" s="436"/>
      <c r="AG17" s="436"/>
      <c r="AH17" s="437"/>
      <c r="AI17" s="438">
        <v>11757</v>
      </c>
      <c r="AJ17" s="439"/>
      <c r="AK17" s="439"/>
      <c r="AL17" s="439"/>
      <c r="AM17" s="440"/>
      <c r="AN17" s="438">
        <v>38069166</v>
      </c>
      <c r="AO17" s="439"/>
      <c r="AP17" s="439"/>
      <c r="AQ17" s="439"/>
      <c r="AR17" s="439"/>
      <c r="AS17" s="440"/>
      <c r="AT17" s="438">
        <v>3238</v>
      </c>
      <c r="AU17" s="439"/>
      <c r="AV17" s="439"/>
      <c r="AW17" s="439"/>
      <c r="AX17" s="439"/>
      <c r="AY17" s="441"/>
      <c r="AZ17" s="410" t="s">
        <v>138</v>
      </c>
      <c r="BA17" s="411"/>
      <c r="BB17" s="411"/>
      <c r="BC17" s="411"/>
      <c r="BD17" s="411"/>
      <c r="BE17" s="411"/>
      <c r="BF17" s="411"/>
      <c r="BG17" s="411"/>
      <c r="BH17" s="411"/>
      <c r="BI17" s="411"/>
      <c r="BJ17" s="411"/>
      <c r="BK17" s="411"/>
      <c r="BL17" s="411"/>
      <c r="BM17" s="412"/>
      <c r="BN17" s="413">
        <v>1008961919</v>
      </c>
      <c r="BO17" s="414"/>
      <c r="BP17" s="414"/>
      <c r="BQ17" s="414"/>
      <c r="BR17" s="414"/>
      <c r="BS17" s="414"/>
      <c r="BT17" s="414"/>
      <c r="BU17" s="415"/>
      <c r="BV17" s="413">
        <v>1051314481</v>
      </c>
      <c r="BW17" s="414"/>
      <c r="BX17" s="414"/>
      <c r="BY17" s="414"/>
      <c r="BZ17" s="414"/>
      <c r="CA17" s="414"/>
      <c r="CB17" s="414"/>
      <c r="CC17" s="415"/>
      <c r="CD17" s="152"/>
      <c r="CE17" s="390"/>
      <c r="CF17" s="390"/>
      <c r="CG17" s="390"/>
      <c r="CH17" s="390"/>
      <c r="CI17" s="390"/>
      <c r="CJ17" s="390"/>
      <c r="CK17" s="390"/>
      <c r="CL17" s="390"/>
      <c r="CM17" s="390"/>
      <c r="CN17" s="390"/>
      <c r="CO17" s="390"/>
      <c r="CP17" s="390"/>
      <c r="CQ17" s="390"/>
      <c r="CR17" s="390"/>
      <c r="CS17" s="391"/>
      <c r="CT17" s="392"/>
      <c r="CU17" s="393"/>
      <c r="CV17" s="393"/>
      <c r="CW17" s="393"/>
      <c r="CX17" s="393"/>
      <c r="CY17" s="393"/>
      <c r="CZ17" s="393"/>
      <c r="DA17" s="394"/>
      <c r="DB17" s="392"/>
      <c r="DC17" s="393"/>
      <c r="DD17" s="393"/>
      <c r="DE17" s="393"/>
      <c r="DF17" s="393"/>
      <c r="DG17" s="393"/>
      <c r="DH17" s="393"/>
      <c r="DI17" s="394"/>
      <c r="DJ17" s="140"/>
      <c r="DK17" s="140"/>
      <c r="DL17" s="140"/>
      <c r="DM17" s="140"/>
      <c r="DN17" s="140"/>
      <c r="DO17" s="140"/>
    </row>
    <row r="18" spans="1:119" ht="18.75" customHeight="1" thickBot="1" x14ac:dyDescent="0.2">
      <c r="A18" s="141"/>
      <c r="B18" s="430" t="s">
        <v>139</v>
      </c>
      <c r="C18" s="431"/>
      <c r="D18" s="431"/>
      <c r="E18" s="431"/>
      <c r="F18" s="431"/>
      <c r="G18" s="431"/>
      <c r="H18" s="431"/>
      <c r="I18" s="431"/>
      <c r="J18" s="431"/>
      <c r="K18" s="432"/>
      <c r="L18" s="433">
        <v>8401</v>
      </c>
      <c r="M18" s="434"/>
      <c r="N18" s="434"/>
      <c r="O18" s="434"/>
      <c r="P18" s="434"/>
      <c r="Q18" s="434"/>
      <c r="R18" s="434"/>
      <c r="S18" s="434"/>
      <c r="T18" s="434"/>
      <c r="U18" s="434"/>
      <c r="V18" s="434"/>
      <c r="W18" s="486"/>
      <c r="X18" s="487"/>
      <c r="Y18" s="488"/>
      <c r="Z18" s="435" t="s">
        <v>140</v>
      </c>
      <c r="AA18" s="436"/>
      <c r="AB18" s="436"/>
      <c r="AC18" s="436"/>
      <c r="AD18" s="436"/>
      <c r="AE18" s="436"/>
      <c r="AF18" s="436"/>
      <c r="AG18" s="436"/>
      <c r="AH18" s="437"/>
      <c r="AI18" s="438">
        <v>27198</v>
      </c>
      <c r="AJ18" s="439"/>
      <c r="AK18" s="439"/>
      <c r="AL18" s="439"/>
      <c r="AM18" s="440"/>
      <c r="AN18" s="438">
        <v>98539892</v>
      </c>
      <c r="AO18" s="439"/>
      <c r="AP18" s="439"/>
      <c r="AQ18" s="439"/>
      <c r="AR18" s="439"/>
      <c r="AS18" s="440"/>
      <c r="AT18" s="438">
        <v>3623</v>
      </c>
      <c r="AU18" s="439"/>
      <c r="AV18" s="439"/>
      <c r="AW18" s="439"/>
      <c r="AX18" s="439"/>
      <c r="AY18" s="441"/>
      <c r="AZ18" s="421" t="s">
        <v>141</v>
      </c>
      <c r="BA18" s="422"/>
      <c r="BB18" s="422"/>
      <c r="BC18" s="422"/>
      <c r="BD18" s="422"/>
      <c r="BE18" s="422"/>
      <c r="BF18" s="422"/>
      <c r="BG18" s="422"/>
      <c r="BH18" s="422"/>
      <c r="BI18" s="422"/>
      <c r="BJ18" s="422"/>
      <c r="BK18" s="422"/>
      <c r="BL18" s="422"/>
      <c r="BM18" s="423"/>
      <c r="BN18" s="387">
        <v>1298731544</v>
      </c>
      <c r="BO18" s="388"/>
      <c r="BP18" s="388"/>
      <c r="BQ18" s="388"/>
      <c r="BR18" s="388"/>
      <c r="BS18" s="388"/>
      <c r="BT18" s="388"/>
      <c r="BU18" s="389"/>
      <c r="BV18" s="387">
        <v>1255697062</v>
      </c>
      <c r="BW18" s="388"/>
      <c r="BX18" s="388"/>
      <c r="BY18" s="388"/>
      <c r="BZ18" s="388"/>
      <c r="CA18" s="388"/>
      <c r="CB18" s="388"/>
      <c r="CC18" s="389"/>
      <c r="CD18" s="152"/>
      <c r="CE18" s="390"/>
      <c r="CF18" s="390"/>
      <c r="CG18" s="390"/>
      <c r="CH18" s="390"/>
      <c r="CI18" s="390"/>
      <c r="CJ18" s="390"/>
      <c r="CK18" s="390"/>
      <c r="CL18" s="390"/>
      <c r="CM18" s="390"/>
      <c r="CN18" s="390"/>
      <c r="CO18" s="390"/>
      <c r="CP18" s="390"/>
      <c r="CQ18" s="390"/>
      <c r="CR18" s="390"/>
      <c r="CS18" s="391"/>
      <c r="CT18" s="392"/>
      <c r="CU18" s="393"/>
      <c r="CV18" s="393"/>
      <c r="CW18" s="393"/>
      <c r="CX18" s="393"/>
      <c r="CY18" s="393"/>
      <c r="CZ18" s="393"/>
      <c r="DA18" s="394"/>
      <c r="DB18" s="392"/>
      <c r="DC18" s="393"/>
      <c r="DD18" s="393"/>
      <c r="DE18" s="393"/>
      <c r="DF18" s="393"/>
      <c r="DG18" s="393"/>
      <c r="DH18" s="393"/>
      <c r="DI18" s="394"/>
      <c r="DJ18" s="140"/>
      <c r="DK18" s="140"/>
      <c r="DL18" s="140"/>
      <c r="DM18" s="140"/>
      <c r="DN18" s="140"/>
      <c r="DO18" s="140"/>
    </row>
    <row r="19" spans="1:119" ht="18.75" customHeight="1" thickBot="1" x14ac:dyDescent="0.2">
      <c r="A19" s="141"/>
      <c r="B19" s="430" t="s">
        <v>142</v>
      </c>
      <c r="C19" s="431"/>
      <c r="D19" s="431"/>
      <c r="E19" s="431"/>
      <c r="F19" s="431"/>
      <c r="G19" s="431"/>
      <c r="H19" s="431"/>
      <c r="I19" s="431"/>
      <c r="J19" s="431"/>
      <c r="K19" s="432"/>
      <c r="L19" s="433">
        <v>665</v>
      </c>
      <c r="M19" s="434"/>
      <c r="N19" s="434"/>
      <c r="O19" s="434"/>
      <c r="P19" s="434"/>
      <c r="Q19" s="434"/>
      <c r="R19" s="434"/>
      <c r="S19" s="434"/>
      <c r="T19" s="434"/>
      <c r="U19" s="434"/>
      <c r="V19" s="434"/>
      <c r="W19" s="486"/>
      <c r="X19" s="487"/>
      <c r="Y19" s="488"/>
      <c r="Z19" s="435" t="s">
        <v>143</v>
      </c>
      <c r="AA19" s="436"/>
      <c r="AB19" s="436"/>
      <c r="AC19" s="436"/>
      <c r="AD19" s="436"/>
      <c r="AE19" s="436"/>
      <c r="AF19" s="436"/>
      <c r="AG19" s="436"/>
      <c r="AH19" s="437"/>
      <c r="AI19" s="438" t="s">
        <v>111</v>
      </c>
      <c r="AJ19" s="439"/>
      <c r="AK19" s="439"/>
      <c r="AL19" s="439"/>
      <c r="AM19" s="440"/>
      <c r="AN19" s="438" t="s">
        <v>111</v>
      </c>
      <c r="AO19" s="439"/>
      <c r="AP19" s="439"/>
      <c r="AQ19" s="439"/>
      <c r="AR19" s="439"/>
      <c r="AS19" s="440"/>
      <c r="AT19" s="438" t="s">
        <v>111</v>
      </c>
      <c r="AU19" s="439"/>
      <c r="AV19" s="439"/>
      <c r="AW19" s="439"/>
      <c r="AX19" s="439"/>
      <c r="AY19" s="441"/>
      <c r="AZ19" s="404" t="s">
        <v>144</v>
      </c>
      <c r="BA19" s="405"/>
      <c r="BB19" s="405"/>
      <c r="BC19" s="405"/>
      <c r="BD19" s="405"/>
      <c r="BE19" s="405"/>
      <c r="BF19" s="405"/>
      <c r="BG19" s="405"/>
      <c r="BH19" s="405"/>
      <c r="BI19" s="405"/>
      <c r="BJ19" s="405"/>
      <c r="BK19" s="405"/>
      <c r="BL19" s="405"/>
      <c r="BM19" s="406"/>
      <c r="BN19" s="407">
        <v>4472244986</v>
      </c>
      <c r="BO19" s="408"/>
      <c r="BP19" s="408"/>
      <c r="BQ19" s="408"/>
      <c r="BR19" s="408"/>
      <c r="BS19" s="408"/>
      <c r="BT19" s="408"/>
      <c r="BU19" s="409"/>
      <c r="BV19" s="407">
        <v>4491466482</v>
      </c>
      <c r="BW19" s="408"/>
      <c r="BX19" s="408"/>
      <c r="BY19" s="408"/>
      <c r="BZ19" s="408"/>
      <c r="CA19" s="408"/>
      <c r="CB19" s="408"/>
      <c r="CC19" s="409"/>
      <c r="CD19" s="152"/>
      <c r="CE19" s="390"/>
      <c r="CF19" s="390"/>
      <c r="CG19" s="390"/>
      <c r="CH19" s="390"/>
      <c r="CI19" s="390"/>
      <c r="CJ19" s="390"/>
      <c r="CK19" s="390"/>
      <c r="CL19" s="390"/>
      <c r="CM19" s="390"/>
      <c r="CN19" s="390"/>
      <c r="CO19" s="390"/>
      <c r="CP19" s="390"/>
      <c r="CQ19" s="390"/>
      <c r="CR19" s="390"/>
      <c r="CS19" s="391"/>
      <c r="CT19" s="392"/>
      <c r="CU19" s="393"/>
      <c r="CV19" s="393"/>
      <c r="CW19" s="393"/>
      <c r="CX19" s="393"/>
      <c r="CY19" s="393"/>
      <c r="CZ19" s="393"/>
      <c r="DA19" s="394"/>
      <c r="DB19" s="392"/>
      <c r="DC19" s="393"/>
      <c r="DD19" s="393"/>
      <c r="DE19" s="393"/>
      <c r="DF19" s="393"/>
      <c r="DG19" s="393"/>
      <c r="DH19" s="393"/>
      <c r="DI19" s="394"/>
      <c r="DJ19" s="140"/>
      <c r="DK19" s="140"/>
      <c r="DL19" s="140"/>
      <c r="DM19" s="140"/>
      <c r="DN19" s="140"/>
      <c r="DO19" s="140"/>
    </row>
    <row r="20" spans="1:119" ht="18.75" customHeight="1" thickBot="1" x14ac:dyDescent="0.2">
      <c r="A20" s="141"/>
      <c r="B20" s="430" t="s">
        <v>145</v>
      </c>
      <c r="C20" s="431"/>
      <c r="D20" s="431"/>
      <c r="E20" s="431"/>
      <c r="F20" s="431"/>
      <c r="G20" s="431"/>
      <c r="H20" s="431"/>
      <c r="I20" s="431"/>
      <c r="J20" s="431"/>
      <c r="K20" s="432"/>
      <c r="L20" s="433">
        <v>2315200</v>
      </c>
      <c r="M20" s="434"/>
      <c r="N20" s="434"/>
      <c r="O20" s="434"/>
      <c r="P20" s="434"/>
      <c r="Q20" s="434"/>
      <c r="R20" s="434"/>
      <c r="S20" s="434"/>
      <c r="T20" s="434"/>
      <c r="U20" s="434"/>
      <c r="V20" s="434"/>
      <c r="W20" s="489"/>
      <c r="X20" s="490"/>
      <c r="Y20" s="491"/>
      <c r="Z20" s="435" t="s">
        <v>146</v>
      </c>
      <c r="AA20" s="436"/>
      <c r="AB20" s="436"/>
      <c r="AC20" s="436"/>
      <c r="AD20" s="436"/>
      <c r="AE20" s="436"/>
      <c r="AF20" s="436"/>
      <c r="AG20" s="436"/>
      <c r="AH20" s="437"/>
      <c r="AI20" s="438">
        <v>47954</v>
      </c>
      <c r="AJ20" s="439"/>
      <c r="AK20" s="439"/>
      <c r="AL20" s="439"/>
      <c r="AM20" s="440"/>
      <c r="AN20" s="438">
        <v>167412635</v>
      </c>
      <c r="AO20" s="439"/>
      <c r="AP20" s="439"/>
      <c r="AQ20" s="439"/>
      <c r="AR20" s="439"/>
      <c r="AS20" s="440"/>
      <c r="AT20" s="438">
        <v>3491</v>
      </c>
      <c r="AU20" s="439"/>
      <c r="AV20" s="439"/>
      <c r="AW20" s="439"/>
      <c r="AX20" s="439"/>
      <c r="AY20" s="441"/>
      <c r="AZ20" s="421" t="s">
        <v>147</v>
      </c>
      <c r="BA20" s="422"/>
      <c r="BB20" s="422"/>
      <c r="BC20" s="422"/>
      <c r="BD20" s="422"/>
      <c r="BE20" s="422"/>
      <c r="BF20" s="422"/>
      <c r="BG20" s="422"/>
      <c r="BH20" s="422"/>
      <c r="BI20" s="422"/>
      <c r="BJ20" s="422"/>
      <c r="BK20" s="422"/>
      <c r="BL20" s="422"/>
      <c r="BM20" s="423"/>
      <c r="BN20" s="387">
        <v>651287295</v>
      </c>
      <c r="BO20" s="388"/>
      <c r="BP20" s="388"/>
      <c r="BQ20" s="388"/>
      <c r="BR20" s="388"/>
      <c r="BS20" s="388"/>
      <c r="BT20" s="388"/>
      <c r="BU20" s="389"/>
      <c r="BV20" s="387">
        <v>683907751</v>
      </c>
      <c r="BW20" s="388"/>
      <c r="BX20" s="388"/>
      <c r="BY20" s="388"/>
      <c r="BZ20" s="388"/>
      <c r="CA20" s="388"/>
      <c r="CB20" s="388"/>
      <c r="CC20" s="389"/>
      <c r="CD20" s="152"/>
      <c r="CE20" s="390"/>
      <c r="CF20" s="390"/>
      <c r="CG20" s="390"/>
      <c r="CH20" s="390"/>
      <c r="CI20" s="390"/>
      <c r="CJ20" s="390"/>
      <c r="CK20" s="390"/>
      <c r="CL20" s="390"/>
      <c r="CM20" s="390"/>
      <c r="CN20" s="390"/>
      <c r="CO20" s="390"/>
      <c r="CP20" s="390"/>
      <c r="CQ20" s="390"/>
      <c r="CR20" s="390"/>
      <c r="CS20" s="391"/>
      <c r="CT20" s="392"/>
      <c r="CU20" s="393"/>
      <c r="CV20" s="393"/>
      <c r="CW20" s="393"/>
      <c r="CX20" s="393"/>
      <c r="CY20" s="393"/>
      <c r="CZ20" s="393"/>
      <c r="DA20" s="394"/>
      <c r="DB20" s="392"/>
      <c r="DC20" s="393"/>
      <c r="DD20" s="393"/>
      <c r="DE20" s="393"/>
      <c r="DF20" s="393"/>
      <c r="DG20" s="393"/>
      <c r="DH20" s="393"/>
      <c r="DI20" s="394"/>
      <c r="DJ20" s="140"/>
      <c r="DK20" s="140"/>
      <c r="DL20" s="140"/>
      <c r="DM20" s="140"/>
      <c r="DN20" s="140"/>
      <c r="DO20" s="140"/>
    </row>
    <row r="21" spans="1:119" ht="18.75" customHeight="1" thickBot="1" x14ac:dyDescent="0.2">
      <c r="A21" s="141"/>
      <c r="B21" s="154"/>
      <c r="C21" s="155"/>
      <c r="D21" s="155"/>
      <c r="E21" s="155"/>
      <c r="F21" s="155"/>
      <c r="G21" s="155"/>
      <c r="H21" s="155"/>
      <c r="I21" s="155"/>
      <c r="J21" s="155"/>
      <c r="K21" s="155"/>
      <c r="L21" s="155"/>
      <c r="M21" s="155"/>
      <c r="N21" s="155"/>
      <c r="O21" s="155"/>
      <c r="P21" s="155"/>
      <c r="Q21" s="155"/>
      <c r="R21" s="155"/>
      <c r="S21" s="155"/>
      <c r="T21" s="155"/>
      <c r="U21" s="155"/>
      <c r="V21" s="155"/>
      <c r="W21" s="424" t="s">
        <v>148</v>
      </c>
      <c r="X21" s="425"/>
      <c r="Y21" s="425"/>
      <c r="Z21" s="425"/>
      <c r="AA21" s="425"/>
      <c r="AB21" s="425"/>
      <c r="AC21" s="425"/>
      <c r="AD21" s="425"/>
      <c r="AE21" s="425"/>
      <c r="AF21" s="425"/>
      <c r="AG21" s="425"/>
      <c r="AH21" s="426"/>
      <c r="AI21" s="427">
        <v>99.7</v>
      </c>
      <c r="AJ21" s="428"/>
      <c r="AK21" s="428"/>
      <c r="AL21" s="428"/>
      <c r="AM21" s="428"/>
      <c r="AN21" s="428"/>
      <c r="AO21" s="428"/>
      <c r="AP21" s="428"/>
      <c r="AQ21" s="428"/>
      <c r="AR21" s="428"/>
      <c r="AS21" s="428"/>
      <c r="AT21" s="428"/>
      <c r="AU21" s="428"/>
      <c r="AV21" s="428"/>
      <c r="AW21" s="428"/>
      <c r="AX21" s="428"/>
      <c r="AY21" s="429"/>
      <c r="AZ21" s="404" t="s">
        <v>149</v>
      </c>
      <c r="BA21" s="405"/>
      <c r="BB21" s="405"/>
      <c r="BC21" s="405"/>
      <c r="BD21" s="405"/>
      <c r="BE21" s="405"/>
      <c r="BF21" s="405"/>
      <c r="BG21" s="405"/>
      <c r="BH21" s="405"/>
      <c r="BI21" s="405"/>
      <c r="BJ21" s="405"/>
      <c r="BK21" s="405"/>
      <c r="BL21" s="405"/>
      <c r="BM21" s="406"/>
      <c r="BN21" s="407">
        <v>100070182</v>
      </c>
      <c r="BO21" s="408"/>
      <c r="BP21" s="408"/>
      <c r="BQ21" s="408"/>
      <c r="BR21" s="408"/>
      <c r="BS21" s="408"/>
      <c r="BT21" s="408"/>
      <c r="BU21" s="409"/>
      <c r="BV21" s="407">
        <v>95360096</v>
      </c>
      <c r="BW21" s="408"/>
      <c r="BX21" s="408"/>
      <c r="BY21" s="408"/>
      <c r="BZ21" s="408"/>
      <c r="CA21" s="408"/>
      <c r="CB21" s="408"/>
      <c r="CC21" s="409"/>
      <c r="CD21" s="152"/>
      <c r="CE21" s="390"/>
      <c r="CF21" s="390"/>
      <c r="CG21" s="390"/>
      <c r="CH21" s="390"/>
      <c r="CI21" s="390"/>
      <c r="CJ21" s="390"/>
      <c r="CK21" s="390"/>
      <c r="CL21" s="390"/>
      <c r="CM21" s="390"/>
      <c r="CN21" s="390"/>
      <c r="CO21" s="390"/>
      <c r="CP21" s="390"/>
      <c r="CQ21" s="390"/>
      <c r="CR21" s="390"/>
      <c r="CS21" s="391"/>
      <c r="CT21" s="392"/>
      <c r="CU21" s="393"/>
      <c r="CV21" s="393"/>
      <c r="CW21" s="393"/>
      <c r="CX21" s="393"/>
      <c r="CY21" s="393"/>
      <c r="CZ21" s="393"/>
      <c r="DA21" s="394"/>
      <c r="DB21" s="392"/>
      <c r="DC21" s="393"/>
      <c r="DD21" s="393"/>
      <c r="DE21" s="393"/>
      <c r="DF21" s="393"/>
      <c r="DG21" s="393"/>
      <c r="DH21" s="393"/>
      <c r="DI21" s="394"/>
      <c r="DJ21" s="140"/>
      <c r="DK21" s="140"/>
      <c r="DL21" s="140"/>
      <c r="DM21" s="140"/>
      <c r="DN21" s="140"/>
      <c r="DO21" s="140"/>
    </row>
    <row r="22" spans="1:119" ht="18.75" customHeight="1" x14ac:dyDescent="0.15">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150</v>
      </c>
      <c r="BA22" s="411"/>
      <c r="BB22" s="411"/>
      <c r="BC22" s="411"/>
      <c r="BD22" s="411"/>
      <c r="BE22" s="411"/>
      <c r="BF22" s="411"/>
      <c r="BG22" s="411"/>
      <c r="BH22" s="411"/>
      <c r="BI22" s="411"/>
      <c r="BJ22" s="411"/>
      <c r="BK22" s="411"/>
      <c r="BL22" s="411"/>
      <c r="BM22" s="412"/>
      <c r="BN22" s="413">
        <v>5185424</v>
      </c>
      <c r="BO22" s="414"/>
      <c r="BP22" s="414"/>
      <c r="BQ22" s="414"/>
      <c r="BR22" s="414"/>
      <c r="BS22" s="414"/>
      <c r="BT22" s="414"/>
      <c r="BU22" s="415"/>
      <c r="BV22" s="413">
        <v>5715604</v>
      </c>
      <c r="BW22" s="414"/>
      <c r="BX22" s="414"/>
      <c r="BY22" s="414"/>
      <c r="BZ22" s="414"/>
      <c r="CA22" s="414"/>
      <c r="CB22" s="414"/>
      <c r="CC22" s="415"/>
      <c r="CD22" s="152"/>
      <c r="CE22" s="390"/>
      <c r="CF22" s="390"/>
      <c r="CG22" s="390"/>
      <c r="CH22" s="390"/>
      <c r="CI22" s="390"/>
      <c r="CJ22" s="390"/>
      <c r="CK22" s="390"/>
      <c r="CL22" s="390"/>
      <c r="CM22" s="390"/>
      <c r="CN22" s="390"/>
      <c r="CO22" s="390"/>
      <c r="CP22" s="390"/>
      <c r="CQ22" s="390"/>
      <c r="CR22" s="390"/>
      <c r="CS22" s="391"/>
      <c r="CT22" s="392"/>
      <c r="CU22" s="393"/>
      <c r="CV22" s="393"/>
      <c r="CW22" s="393"/>
      <c r="CX22" s="393"/>
      <c r="CY22" s="393"/>
      <c r="CZ22" s="393"/>
      <c r="DA22" s="394"/>
      <c r="DB22" s="392"/>
      <c r="DC22" s="393"/>
      <c r="DD22" s="393"/>
      <c r="DE22" s="393"/>
      <c r="DF22" s="393"/>
      <c r="DG22" s="393"/>
      <c r="DH22" s="393"/>
      <c r="DI22" s="394"/>
      <c r="DJ22" s="140"/>
      <c r="DK22" s="140"/>
      <c r="DL22" s="140"/>
      <c r="DM22" s="140"/>
      <c r="DN22" s="140"/>
      <c r="DO22" s="140"/>
    </row>
    <row r="23" spans="1:119" ht="18.75" customHeight="1" x14ac:dyDescent="0.15">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151</v>
      </c>
      <c r="BA23" s="411"/>
      <c r="BB23" s="411"/>
      <c r="BC23" s="411"/>
      <c r="BD23" s="411"/>
      <c r="BE23" s="411"/>
      <c r="BF23" s="411"/>
      <c r="BG23" s="411"/>
      <c r="BH23" s="411"/>
      <c r="BI23" s="411"/>
      <c r="BJ23" s="411"/>
      <c r="BK23" s="411"/>
      <c r="BL23" s="411"/>
      <c r="BM23" s="412"/>
      <c r="BN23" s="413">
        <v>4714077</v>
      </c>
      <c r="BO23" s="414"/>
      <c r="BP23" s="414"/>
      <c r="BQ23" s="414"/>
      <c r="BR23" s="414"/>
      <c r="BS23" s="414"/>
      <c r="BT23" s="414"/>
      <c r="BU23" s="415"/>
      <c r="BV23" s="413">
        <v>4514894</v>
      </c>
      <c r="BW23" s="414"/>
      <c r="BX23" s="414"/>
      <c r="BY23" s="414"/>
      <c r="BZ23" s="414"/>
      <c r="CA23" s="414"/>
      <c r="CB23" s="414"/>
      <c r="CC23" s="415"/>
      <c r="CD23" s="152"/>
      <c r="CE23" s="390"/>
      <c r="CF23" s="390"/>
      <c r="CG23" s="390"/>
      <c r="CH23" s="390"/>
      <c r="CI23" s="390"/>
      <c r="CJ23" s="390"/>
      <c r="CK23" s="390"/>
      <c r="CL23" s="390"/>
      <c r="CM23" s="390"/>
      <c r="CN23" s="390"/>
      <c r="CO23" s="390"/>
      <c r="CP23" s="390"/>
      <c r="CQ23" s="390"/>
      <c r="CR23" s="390"/>
      <c r="CS23" s="391"/>
      <c r="CT23" s="392"/>
      <c r="CU23" s="393"/>
      <c r="CV23" s="393"/>
      <c r="CW23" s="393"/>
      <c r="CX23" s="393"/>
      <c r="CY23" s="393"/>
      <c r="CZ23" s="393"/>
      <c r="DA23" s="394"/>
      <c r="DB23" s="392"/>
      <c r="DC23" s="393"/>
      <c r="DD23" s="393"/>
      <c r="DE23" s="393"/>
      <c r="DF23" s="393"/>
      <c r="DG23" s="393"/>
      <c r="DH23" s="393"/>
      <c r="DI23" s="394"/>
      <c r="DJ23" s="140"/>
      <c r="DK23" s="140"/>
      <c r="DL23" s="140"/>
      <c r="DM23" s="140"/>
      <c r="DN23" s="140"/>
      <c r="DO23" s="140"/>
    </row>
    <row r="24" spans="1:119" ht="18.75" customHeight="1" thickBot="1" x14ac:dyDescent="0.2">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384" t="s">
        <v>152</v>
      </c>
      <c r="BA24" s="385"/>
      <c r="BB24" s="385"/>
      <c r="BC24" s="385"/>
      <c r="BD24" s="385"/>
      <c r="BE24" s="385"/>
      <c r="BF24" s="385"/>
      <c r="BG24" s="385"/>
      <c r="BH24" s="385"/>
      <c r="BI24" s="385"/>
      <c r="BJ24" s="385"/>
      <c r="BK24" s="385"/>
      <c r="BL24" s="385"/>
      <c r="BM24" s="386"/>
      <c r="BN24" s="387" t="s">
        <v>111</v>
      </c>
      <c r="BO24" s="388"/>
      <c r="BP24" s="388"/>
      <c r="BQ24" s="388"/>
      <c r="BR24" s="388"/>
      <c r="BS24" s="388"/>
      <c r="BT24" s="388"/>
      <c r="BU24" s="389"/>
      <c r="BV24" s="387">
        <v>-48</v>
      </c>
      <c r="BW24" s="388"/>
      <c r="BX24" s="388"/>
      <c r="BY24" s="388"/>
      <c r="BZ24" s="388"/>
      <c r="CA24" s="388"/>
      <c r="CB24" s="388"/>
      <c r="CC24" s="389"/>
      <c r="CD24" s="152"/>
      <c r="CE24" s="390"/>
      <c r="CF24" s="390"/>
      <c r="CG24" s="390"/>
      <c r="CH24" s="390"/>
      <c r="CI24" s="390"/>
      <c r="CJ24" s="390"/>
      <c r="CK24" s="390"/>
      <c r="CL24" s="390"/>
      <c r="CM24" s="390"/>
      <c r="CN24" s="390"/>
      <c r="CO24" s="390"/>
      <c r="CP24" s="390"/>
      <c r="CQ24" s="390"/>
      <c r="CR24" s="390"/>
      <c r="CS24" s="391"/>
      <c r="CT24" s="392"/>
      <c r="CU24" s="393"/>
      <c r="CV24" s="393"/>
      <c r="CW24" s="393"/>
      <c r="CX24" s="393"/>
      <c r="CY24" s="393"/>
      <c r="CZ24" s="393"/>
      <c r="DA24" s="394"/>
      <c r="DB24" s="392"/>
      <c r="DC24" s="393"/>
      <c r="DD24" s="393"/>
      <c r="DE24" s="393"/>
      <c r="DF24" s="393"/>
      <c r="DG24" s="393"/>
      <c r="DH24" s="393"/>
      <c r="DI24" s="394"/>
      <c r="DJ24" s="140"/>
      <c r="DK24" s="140"/>
      <c r="DL24" s="140"/>
      <c r="DM24" s="140"/>
      <c r="DN24" s="140"/>
      <c r="DO24" s="140"/>
    </row>
    <row r="25" spans="1:119" s="140" customFormat="1" ht="18.75" customHeight="1" x14ac:dyDescent="0.15">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395" t="s">
        <v>153</v>
      </c>
      <c r="BA25" s="396"/>
      <c r="BB25" s="396"/>
      <c r="BC25" s="397"/>
      <c r="BD25" s="404" t="s">
        <v>38</v>
      </c>
      <c r="BE25" s="405"/>
      <c r="BF25" s="405"/>
      <c r="BG25" s="405"/>
      <c r="BH25" s="405"/>
      <c r="BI25" s="405"/>
      <c r="BJ25" s="405"/>
      <c r="BK25" s="405"/>
      <c r="BL25" s="405"/>
      <c r="BM25" s="406"/>
      <c r="BN25" s="407">
        <v>2473287</v>
      </c>
      <c r="BO25" s="408"/>
      <c r="BP25" s="408"/>
      <c r="BQ25" s="408"/>
      <c r="BR25" s="408"/>
      <c r="BS25" s="408"/>
      <c r="BT25" s="408"/>
      <c r="BU25" s="409"/>
      <c r="BV25" s="407">
        <v>2047191</v>
      </c>
      <c r="BW25" s="408"/>
      <c r="BX25" s="408"/>
      <c r="BY25" s="408"/>
      <c r="BZ25" s="408"/>
      <c r="CA25" s="408"/>
      <c r="CB25" s="408"/>
      <c r="CC25" s="409"/>
      <c r="CD25" s="152"/>
      <c r="CE25" s="390"/>
      <c r="CF25" s="390"/>
      <c r="CG25" s="390"/>
      <c r="CH25" s="390"/>
      <c r="CI25" s="390"/>
      <c r="CJ25" s="390"/>
      <c r="CK25" s="390"/>
      <c r="CL25" s="390"/>
      <c r="CM25" s="390"/>
      <c r="CN25" s="390"/>
      <c r="CO25" s="390"/>
      <c r="CP25" s="390"/>
      <c r="CQ25" s="390"/>
      <c r="CR25" s="390"/>
      <c r="CS25" s="391"/>
      <c r="CT25" s="392"/>
      <c r="CU25" s="393"/>
      <c r="CV25" s="393"/>
      <c r="CW25" s="393"/>
      <c r="CX25" s="393"/>
      <c r="CY25" s="393"/>
      <c r="CZ25" s="393"/>
      <c r="DA25" s="394"/>
      <c r="DB25" s="392"/>
      <c r="DC25" s="393"/>
      <c r="DD25" s="393"/>
      <c r="DE25" s="393"/>
      <c r="DF25" s="393"/>
      <c r="DG25" s="393"/>
      <c r="DH25" s="393"/>
      <c r="DI25" s="394"/>
    </row>
    <row r="26" spans="1:119" s="140" customFormat="1" ht="18.75" customHeight="1" x14ac:dyDescent="0.15">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398"/>
      <c r="BA26" s="399"/>
      <c r="BB26" s="399"/>
      <c r="BC26" s="400"/>
      <c r="BD26" s="410" t="s">
        <v>154</v>
      </c>
      <c r="BE26" s="411"/>
      <c r="BF26" s="411"/>
      <c r="BG26" s="411"/>
      <c r="BH26" s="411"/>
      <c r="BI26" s="411"/>
      <c r="BJ26" s="411"/>
      <c r="BK26" s="411"/>
      <c r="BL26" s="411"/>
      <c r="BM26" s="412"/>
      <c r="BN26" s="413" t="s">
        <v>111</v>
      </c>
      <c r="BO26" s="414"/>
      <c r="BP26" s="414"/>
      <c r="BQ26" s="414"/>
      <c r="BR26" s="414"/>
      <c r="BS26" s="414"/>
      <c r="BT26" s="414"/>
      <c r="BU26" s="415"/>
      <c r="BV26" s="413" t="s">
        <v>111</v>
      </c>
      <c r="BW26" s="414"/>
      <c r="BX26" s="414"/>
      <c r="BY26" s="414"/>
      <c r="BZ26" s="414"/>
      <c r="CA26" s="414"/>
      <c r="CB26" s="414"/>
      <c r="CC26" s="415"/>
      <c r="CD26" s="152"/>
      <c r="CE26" s="390"/>
      <c r="CF26" s="390"/>
      <c r="CG26" s="390"/>
      <c r="CH26" s="390"/>
      <c r="CI26" s="390"/>
      <c r="CJ26" s="390"/>
      <c r="CK26" s="390"/>
      <c r="CL26" s="390"/>
      <c r="CM26" s="390"/>
      <c r="CN26" s="390"/>
      <c r="CO26" s="390"/>
      <c r="CP26" s="390"/>
      <c r="CQ26" s="390"/>
      <c r="CR26" s="390"/>
      <c r="CS26" s="391"/>
      <c r="CT26" s="392"/>
      <c r="CU26" s="393"/>
      <c r="CV26" s="393"/>
      <c r="CW26" s="393"/>
      <c r="CX26" s="393"/>
      <c r="CY26" s="393"/>
      <c r="CZ26" s="393"/>
      <c r="DA26" s="394"/>
      <c r="DB26" s="392"/>
      <c r="DC26" s="393"/>
      <c r="DD26" s="393"/>
      <c r="DE26" s="393"/>
      <c r="DF26" s="393"/>
      <c r="DG26" s="393"/>
      <c r="DH26" s="393"/>
      <c r="DI26" s="394"/>
    </row>
    <row r="27" spans="1:119" ht="18.75" customHeight="1" thickBot="1" x14ac:dyDescent="0.2">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401"/>
      <c r="BA27" s="402"/>
      <c r="BB27" s="402"/>
      <c r="BC27" s="403"/>
      <c r="BD27" s="421" t="s">
        <v>40</v>
      </c>
      <c r="BE27" s="422"/>
      <c r="BF27" s="422"/>
      <c r="BG27" s="422"/>
      <c r="BH27" s="422"/>
      <c r="BI27" s="422"/>
      <c r="BJ27" s="422"/>
      <c r="BK27" s="422"/>
      <c r="BL27" s="422"/>
      <c r="BM27" s="423"/>
      <c r="BN27" s="387">
        <v>47223726</v>
      </c>
      <c r="BO27" s="388"/>
      <c r="BP27" s="388"/>
      <c r="BQ27" s="388"/>
      <c r="BR27" s="388"/>
      <c r="BS27" s="388"/>
      <c r="BT27" s="388"/>
      <c r="BU27" s="389"/>
      <c r="BV27" s="387">
        <v>41304283</v>
      </c>
      <c r="BW27" s="388"/>
      <c r="BX27" s="388"/>
      <c r="BY27" s="388"/>
      <c r="BZ27" s="388"/>
      <c r="CA27" s="388"/>
      <c r="CB27" s="388"/>
      <c r="CC27" s="389"/>
      <c r="CD27" s="172"/>
      <c r="CE27" s="416"/>
      <c r="CF27" s="416"/>
      <c r="CG27" s="416"/>
      <c r="CH27" s="416"/>
      <c r="CI27" s="416"/>
      <c r="CJ27" s="416"/>
      <c r="CK27" s="416"/>
      <c r="CL27" s="416"/>
      <c r="CM27" s="416"/>
      <c r="CN27" s="416"/>
      <c r="CO27" s="416"/>
      <c r="CP27" s="416"/>
      <c r="CQ27" s="416"/>
      <c r="CR27" s="416"/>
      <c r="CS27" s="417"/>
      <c r="CT27" s="418"/>
      <c r="CU27" s="419"/>
      <c r="CV27" s="419"/>
      <c r="CW27" s="419"/>
      <c r="CX27" s="419"/>
      <c r="CY27" s="419"/>
      <c r="CZ27" s="419"/>
      <c r="DA27" s="420"/>
      <c r="DB27" s="418"/>
      <c r="DC27" s="419"/>
      <c r="DD27" s="419"/>
      <c r="DE27" s="419"/>
      <c r="DF27" s="419"/>
      <c r="DG27" s="419"/>
      <c r="DH27" s="419"/>
      <c r="DI27" s="420"/>
      <c r="DJ27" s="140"/>
      <c r="DK27" s="140"/>
      <c r="DL27" s="140"/>
      <c r="DM27" s="140"/>
      <c r="DN27" s="140"/>
      <c r="DO27" s="140"/>
    </row>
    <row r="28" spans="1:119" ht="13.5" customHeight="1" x14ac:dyDescent="0.15">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15">
      <c r="A29" s="141"/>
      <c r="B29" s="181"/>
      <c r="C29" s="182" t="s">
        <v>155</v>
      </c>
      <c r="D29" s="182"/>
      <c r="E29" s="174"/>
      <c r="F29" s="174"/>
      <c r="G29" s="174"/>
      <c r="H29" s="174"/>
      <c r="I29" s="174"/>
      <c r="J29" s="174"/>
      <c r="K29" s="174"/>
      <c r="L29" s="174"/>
      <c r="M29" s="174"/>
      <c r="N29" s="174"/>
      <c r="O29" s="174"/>
      <c r="P29" s="174"/>
      <c r="Q29" s="174"/>
      <c r="R29" s="174"/>
      <c r="S29" s="174"/>
      <c r="T29" s="174"/>
      <c r="U29" s="174" t="s">
        <v>156</v>
      </c>
      <c r="V29" s="174"/>
      <c r="W29" s="174"/>
      <c r="X29" s="174"/>
      <c r="Y29" s="174"/>
      <c r="Z29" s="174"/>
      <c r="AA29" s="174"/>
      <c r="AB29" s="174"/>
      <c r="AC29" s="174"/>
      <c r="AD29" s="174"/>
      <c r="AE29" s="174"/>
      <c r="AF29" s="174"/>
      <c r="AG29" s="174"/>
      <c r="AH29" s="174"/>
      <c r="AI29" s="174"/>
      <c r="AJ29" s="174"/>
      <c r="AK29" s="174"/>
      <c r="AL29" s="174"/>
      <c r="AM29" s="164" t="s">
        <v>157</v>
      </c>
      <c r="AN29" s="174"/>
      <c r="AO29" s="174"/>
      <c r="AP29" s="174"/>
      <c r="AQ29" s="174"/>
      <c r="AR29" s="164"/>
      <c r="AS29" s="164"/>
      <c r="AT29" s="164"/>
      <c r="AU29" s="164"/>
      <c r="AV29" s="164"/>
      <c r="AW29" s="164"/>
      <c r="AX29" s="164"/>
      <c r="AY29" s="164"/>
      <c r="AZ29" s="164"/>
      <c r="BA29" s="164"/>
      <c r="BB29" s="174"/>
      <c r="BC29" s="164"/>
      <c r="BD29" s="164"/>
      <c r="BE29" s="164" t="s">
        <v>158</v>
      </c>
      <c r="BF29" s="174"/>
      <c r="BG29" s="174"/>
      <c r="BH29" s="174"/>
      <c r="BI29" s="174"/>
      <c r="BJ29" s="164"/>
      <c r="BK29" s="164"/>
      <c r="BL29" s="164"/>
      <c r="BM29" s="164"/>
      <c r="BN29" s="164"/>
      <c r="BO29" s="164"/>
      <c r="BP29" s="164"/>
      <c r="BQ29" s="164"/>
      <c r="BR29" s="174"/>
      <c r="BS29" s="174"/>
      <c r="BT29" s="174"/>
      <c r="BU29" s="174"/>
      <c r="BV29" s="174"/>
      <c r="BW29" s="174" t="s">
        <v>159</v>
      </c>
      <c r="BX29" s="174"/>
      <c r="BY29" s="174"/>
      <c r="BZ29" s="174"/>
      <c r="CA29" s="174"/>
      <c r="CB29" s="164"/>
      <c r="CC29" s="164"/>
      <c r="CD29" s="164"/>
      <c r="CE29" s="164"/>
      <c r="CF29" s="164"/>
      <c r="CG29" s="164"/>
      <c r="CH29" s="164"/>
      <c r="CI29" s="164"/>
      <c r="CJ29" s="164"/>
      <c r="CK29" s="164"/>
      <c r="CL29" s="164"/>
      <c r="CM29" s="164"/>
      <c r="CN29" s="164"/>
      <c r="CO29" s="164" t="s">
        <v>160</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15">
      <c r="A30" s="141"/>
      <c r="B30" s="181"/>
      <c r="C30" s="382" t="s">
        <v>161</v>
      </c>
      <c r="D30" s="382"/>
      <c r="E30" s="383" t="s">
        <v>162</v>
      </c>
      <c r="F30" s="383"/>
      <c r="G30" s="383"/>
      <c r="H30" s="383"/>
      <c r="I30" s="383"/>
      <c r="J30" s="383"/>
      <c r="K30" s="383"/>
      <c r="L30" s="383"/>
      <c r="M30" s="383"/>
      <c r="N30" s="383"/>
      <c r="O30" s="383"/>
      <c r="P30" s="383"/>
      <c r="Q30" s="383"/>
      <c r="R30" s="383"/>
      <c r="S30" s="383"/>
      <c r="T30" s="158"/>
      <c r="U30" s="382" t="s">
        <v>161</v>
      </c>
      <c r="V30" s="382"/>
      <c r="W30" s="383" t="s">
        <v>162</v>
      </c>
      <c r="X30" s="383"/>
      <c r="Y30" s="383"/>
      <c r="Z30" s="383"/>
      <c r="AA30" s="383"/>
      <c r="AB30" s="383"/>
      <c r="AC30" s="383"/>
      <c r="AD30" s="383"/>
      <c r="AE30" s="383"/>
      <c r="AF30" s="383"/>
      <c r="AG30" s="383"/>
      <c r="AH30" s="383"/>
      <c r="AI30" s="383"/>
      <c r="AJ30" s="383"/>
      <c r="AK30" s="383"/>
      <c r="AL30" s="158"/>
      <c r="AM30" s="382" t="s">
        <v>161</v>
      </c>
      <c r="AN30" s="382"/>
      <c r="AO30" s="383" t="s">
        <v>163</v>
      </c>
      <c r="AP30" s="383"/>
      <c r="AQ30" s="383"/>
      <c r="AR30" s="383"/>
      <c r="AS30" s="383"/>
      <c r="AT30" s="383"/>
      <c r="AU30" s="383"/>
      <c r="AV30" s="383"/>
      <c r="AW30" s="383"/>
      <c r="AX30" s="383"/>
      <c r="AY30" s="383"/>
      <c r="AZ30" s="383"/>
      <c r="BA30" s="383"/>
      <c r="BB30" s="383"/>
      <c r="BC30" s="383"/>
      <c r="BD30" s="183"/>
      <c r="BE30" s="382" t="s">
        <v>161</v>
      </c>
      <c r="BF30" s="382"/>
      <c r="BG30" s="383" t="s">
        <v>164</v>
      </c>
      <c r="BH30" s="383"/>
      <c r="BI30" s="383"/>
      <c r="BJ30" s="383"/>
      <c r="BK30" s="383"/>
      <c r="BL30" s="383"/>
      <c r="BM30" s="383"/>
      <c r="BN30" s="383"/>
      <c r="BO30" s="383"/>
      <c r="BP30" s="383"/>
      <c r="BQ30" s="383"/>
      <c r="BR30" s="383"/>
      <c r="BS30" s="383"/>
      <c r="BT30" s="383"/>
      <c r="BU30" s="383"/>
      <c r="BV30" s="184"/>
      <c r="BW30" s="382" t="s">
        <v>161</v>
      </c>
      <c r="BX30" s="382"/>
      <c r="BY30" s="383" t="s">
        <v>165</v>
      </c>
      <c r="BZ30" s="383"/>
      <c r="CA30" s="383"/>
      <c r="CB30" s="383"/>
      <c r="CC30" s="383"/>
      <c r="CD30" s="383"/>
      <c r="CE30" s="383"/>
      <c r="CF30" s="383"/>
      <c r="CG30" s="383"/>
      <c r="CH30" s="383"/>
      <c r="CI30" s="383"/>
      <c r="CJ30" s="383"/>
      <c r="CK30" s="383"/>
      <c r="CL30" s="383"/>
      <c r="CM30" s="383"/>
      <c r="CN30" s="158"/>
      <c r="CO30" s="382" t="s">
        <v>161</v>
      </c>
      <c r="CP30" s="382"/>
      <c r="CQ30" s="383" t="s">
        <v>166</v>
      </c>
      <c r="CR30" s="383"/>
      <c r="CS30" s="383"/>
      <c r="CT30" s="383"/>
      <c r="CU30" s="383"/>
      <c r="CV30" s="383"/>
      <c r="CW30" s="383"/>
      <c r="CX30" s="383"/>
      <c r="CY30" s="383"/>
      <c r="CZ30" s="383"/>
      <c r="DA30" s="383"/>
      <c r="DB30" s="383"/>
      <c r="DC30" s="383"/>
      <c r="DD30" s="383"/>
      <c r="DE30" s="383"/>
      <c r="DF30" s="158"/>
      <c r="DG30" s="381" t="s">
        <v>167</v>
      </c>
      <c r="DH30" s="381"/>
      <c r="DI30" s="185"/>
      <c r="DJ30" s="140"/>
      <c r="DK30" s="140"/>
      <c r="DL30" s="140"/>
      <c r="DM30" s="140"/>
      <c r="DN30" s="140"/>
      <c r="DO30" s="140"/>
    </row>
    <row r="31" spans="1:119" ht="32.25" customHeight="1" x14ac:dyDescent="0.15">
      <c r="A31" s="141"/>
      <c r="B31" s="181"/>
      <c r="C31" s="379">
        <f>IF(E31="","",1)</f>
        <v>1</v>
      </c>
      <c r="D31" s="379"/>
      <c r="E31" s="378" t="str">
        <f>IF('各会計、関係団体の財政状況及び健全化判断比率'!B7="","",'各会計、関係団体の財政状況及び健全化判断比率'!B7)</f>
        <v>一般会計</v>
      </c>
      <c r="F31" s="378"/>
      <c r="G31" s="378"/>
      <c r="H31" s="378"/>
      <c r="I31" s="378"/>
      <c r="J31" s="378"/>
      <c r="K31" s="378"/>
      <c r="L31" s="378"/>
      <c r="M31" s="378"/>
      <c r="N31" s="378"/>
      <c r="O31" s="378"/>
      <c r="P31" s="378"/>
      <c r="Q31" s="378"/>
      <c r="R31" s="378"/>
      <c r="S31" s="378"/>
      <c r="T31" s="182"/>
      <c r="U31" s="379" t="str">
        <f>IF(W31="","",MAX(C31:D40)+1)</f>
        <v/>
      </c>
      <c r="V31" s="379"/>
      <c r="W31" s="378"/>
      <c r="X31" s="378"/>
      <c r="Y31" s="378"/>
      <c r="Z31" s="378"/>
      <c r="AA31" s="378"/>
      <c r="AB31" s="378"/>
      <c r="AC31" s="378"/>
      <c r="AD31" s="378"/>
      <c r="AE31" s="378"/>
      <c r="AF31" s="378"/>
      <c r="AG31" s="378"/>
      <c r="AH31" s="378"/>
      <c r="AI31" s="378"/>
      <c r="AJ31" s="378"/>
      <c r="AK31" s="378"/>
      <c r="AL31" s="182"/>
      <c r="AM31" s="379">
        <f>IF(AO31="","",MAX(C31:D40,U31:V40)+1)</f>
        <v>11</v>
      </c>
      <c r="AN31" s="379"/>
      <c r="AO31" s="378" t="str">
        <f>IF('各会計、関係団体の財政状況及び健全化判断比率'!B28="","",'各会計、関係団体の財政状況及び健全化判断比率'!B28)</f>
        <v>水道用水供給事業会計</v>
      </c>
      <c r="AP31" s="378"/>
      <c r="AQ31" s="378"/>
      <c r="AR31" s="378"/>
      <c r="AS31" s="378"/>
      <c r="AT31" s="378"/>
      <c r="AU31" s="378"/>
      <c r="AV31" s="378"/>
      <c r="AW31" s="378"/>
      <c r="AX31" s="378"/>
      <c r="AY31" s="378"/>
      <c r="AZ31" s="378"/>
      <c r="BA31" s="378"/>
      <c r="BB31" s="378"/>
      <c r="BC31" s="378"/>
      <c r="BD31" s="182"/>
      <c r="BE31" s="379">
        <f>IF(BG31="","",MAX(C31:D40,U31:V40,AM31:AN40)+1)</f>
        <v>18</v>
      </c>
      <c r="BF31" s="379"/>
      <c r="BG31" s="378" t="str">
        <f>IF('各会計、関係団体の財政状況及び健全化判断比率'!B35="","",'各会計、関係団体の財政状況及び健全化判断比率'!B35)</f>
        <v>港湾整備事業特別会計</v>
      </c>
      <c r="BH31" s="378"/>
      <c r="BI31" s="378"/>
      <c r="BJ31" s="378"/>
      <c r="BK31" s="378"/>
      <c r="BL31" s="378"/>
      <c r="BM31" s="378"/>
      <c r="BN31" s="378"/>
      <c r="BO31" s="378"/>
      <c r="BP31" s="378"/>
      <c r="BQ31" s="378"/>
      <c r="BR31" s="378"/>
      <c r="BS31" s="378"/>
      <c r="BT31" s="378"/>
      <c r="BU31" s="378"/>
      <c r="BV31" s="182"/>
      <c r="BW31" s="379">
        <f>IF(BY31="","",MAX(C31:D40,U31:V40,AM31:AN40,BE31:BF40)+1)</f>
        <v>20</v>
      </c>
      <c r="BX31" s="379"/>
      <c r="BY31" s="378" t="str">
        <f>IF('各会計、関係団体の財政状況及び健全化判断比率'!B68="","",'各会計、関係団体の財政状況及び健全化判断比率'!B68)</f>
        <v>兵庫県競馬組合</v>
      </c>
      <c r="BZ31" s="378"/>
      <c r="CA31" s="378"/>
      <c r="CB31" s="378"/>
      <c r="CC31" s="378"/>
      <c r="CD31" s="378"/>
      <c r="CE31" s="378"/>
      <c r="CF31" s="378"/>
      <c r="CG31" s="378"/>
      <c r="CH31" s="378"/>
      <c r="CI31" s="378"/>
      <c r="CJ31" s="378"/>
      <c r="CK31" s="378"/>
      <c r="CL31" s="378"/>
      <c r="CM31" s="378"/>
      <c r="CN31" s="182"/>
      <c r="CO31" s="379">
        <f>IF(CQ31="","",MAX(C31:D40,U31:V40,AM31:AN40,BE31:BF40,BW31:BX40)+1)</f>
        <v>22</v>
      </c>
      <c r="CP31" s="379"/>
      <c r="CQ31" s="378" t="str">
        <f>IF('各会計、関係団体の財政状況及び健全化判断比率'!BS7="","",'各会計、関係団体の財政状況及び健全化判断比率'!BS7)</f>
        <v>兵庫県青果物価格安定資金協会</v>
      </c>
      <c r="CR31" s="378"/>
      <c r="CS31" s="378"/>
      <c r="CT31" s="378"/>
      <c r="CU31" s="378"/>
      <c r="CV31" s="378"/>
      <c r="CW31" s="378"/>
      <c r="CX31" s="378"/>
      <c r="CY31" s="378"/>
      <c r="CZ31" s="378"/>
      <c r="DA31" s="378"/>
      <c r="DB31" s="378"/>
      <c r="DC31" s="378"/>
      <c r="DD31" s="378"/>
      <c r="DE31" s="378"/>
      <c r="DF31" s="174"/>
      <c r="DG31" s="380" t="str">
        <f>IF('各会計、関係団体の財政状況及び健全化判断比率'!BR7="","",'各会計、関係団体の財政状況及び健全化判断比率'!BR7)</f>
        <v/>
      </c>
      <c r="DH31" s="380"/>
      <c r="DI31" s="185"/>
      <c r="DJ31" s="140"/>
      <c r="DK31" s="140"/>
      <c r="DL31" s="140"/>
      <c r="DM31" s="140"/>
      <c r="DN31" s="140"/>
      <c r="DO31" s="140"/>
    </row>
    <row r="32" spans="1:119" ht="32.25" customHeight="1" x14ac:dyDescent="0.15">
      <c r="A32" s="141"/>
      <c r="B32" s="181"/>
      <c r="C32" s="379">
        <f>IF(E32="","",C31+1)</f>
        <v>2</v>
      </c>
      <c r="D32" s="379"/>
      <c r="E32" s="378" t="str">
        <f>IF('各会計、関係団体の財政状況及び健全化判断比率'!B8="","",'各会計、関係団体の財政状況及び健全化判断比率'!B8)</f>
        <v>県有環境林等特別会計</v>
      </c>
      <c r="F32" s="378"/>
      <c r="G32" s="378"/>
      <c r="H32" s="378"/>
      <c r="I32" s="378"/>
      <c r="J32" s="378"/>
      <c r="K32" s="378"/>
      <c r="L32" s="378"/>
      <c r="M32" s="378"/>
      <c r="N32" s="378"/>
      <c r="O32" s="378"/>
      <c r="P32" s="378"/>
      <c r="Q32" s="378"/>
      <c r="R32" s="378"/>
      <c r="S32" s="378"/>
      <c r="T32" s="182"/>
      <c r="U32" s="379" t="str">
        <f t="shared" ref="U32:U40" si="0">IF(W32="","",U31+1)</f>
        <v/>
      </c>
      <c r="V32" s="379"/>
      <c r="W32" s="378"/>
      <c r="X32" s="378"/>
      <c r="Y32" s="378"/>
      <c r="Z32" s="378"/>
      <c r="AA32" s="378"/>
      <c r="AB32" s="378"/>
      <c r="AC32" s="378"/>
      <c r="AD32" s="378"/>
      <c r="AE32" s="378"/>
      <c r="AF32" s="378"/>
      <c r="AG32" s="378"/>
      <c r="AH32" s="378"/>
      <c r="AI32" s="378"/>
      <c r="AJ32" s="378"/>
      <c r="AK32" s="378"/>
      <c r="AL32" s="182"/>
      <c r="AM32" s="379">
        <f t="shared" ref="AM32:AM40" si="1">IF(AO32="","",AM31+1)</f>
        <v>12</v>
      </c>
      <c r="AN32" s="379"/>
      <c r="AO32" s="378" t="str">
        <f>IF('各会計、関係団体の財政状況及び健全化判断比率'!B29="","",'各会計、関係団体の財政状況及び健全化判断比率'!B29)</f>
        <v>工業用水道事業会計</v>
      </c>
      <c r="AP32" s="378"/>
      <c r="AQ32" s="378"/>
      <c r="AR32" s="378"/>
      <c r="AS32" s="378"/>
      <c r="AT32" s="378"/>
      <c r="AU32" s="378"/>
      <c r="AV32" s="378"/>
      <c r="AW32" s="378"/>
      <c r="AX32" s="378"/>
      <c r="AY32" s="378"/>
      <c r="AZ32" s="378"/>
      <c r="BA32" s="378"/>
      <c r="BB32" s="378"/>
      <c r="BC32" s="378"/>
      <c r="BD32" s="182"/>
      <c r="BE32" s="379">
        <f t="shared" ref="BE32:BE40" si="2">IF(BG32="","",BE31+1)</f>
        <v>19</v>
      </c>
      <c r="BF32" s="379"/>
      <c r="BG32" s="378" t="str">
        <f>IF('各会計、関係団体の財政状況及び健全化判断比率'!B36="","",'各会計、関係団体の財政状況及び健全化判断比率'!B36)</f>
        <v>流域下水道事業特別会計</v>
      </c>
      <c r="BH32" s="378"/>
      <c r="BI32" s="378"/>
      <c r="BJ32" s="378"/>
      <c r="BK32" s="378"/>
      <c r="BL32" s="378"/>
      <c r="BM32" s="378"/>
      <c r="BN32" s="378"/>
      <c r="BO32" s="378"/>
      <c r="BP32" s="378"/>
      <c r="BQ32" s="378"/>
      <c r="BR32" s="378"/>
      <c r="BS32" s="378"/>
      <c r="BT32" s="378"/>
      <c r="BU32" s="378"/>
      <c r="BV32" s="182"/>
      <c r="BW32" s="379">
        <f t="shared" ref="BW32:BW40" si="3">IF(BY32="","",BW31+1)</f>
        <v>21</v>
      </c>
      <c r="BX32" s="379"/>
      <c r="BY32" s="378" t="str">
        <f>IF('各会計、関係団体の財政状況及び健全化判断比率'!B69="","",'各会計、関係団体の財政状況及び健全化判断比率'!B69)</f>
        <v>関西広域連合</v>
      </c>
      <c r="BZ32" s="378"/>
      <c r="CA32" s="378"/>
      <c r="CB32" s="378"/>
      <c r="CC32" s="378"/>
      <c r="CD32" s="378"/>
      <c r="CE32" s="378"/>
      <c r="CF32" s="378"/>
      <c r="CG32" s="378"/>
      <c r="CH32" s="378"/>
      <c r="CI32" s="378"/>
      <c r="CJ32" s="378"/>
      <c r="CK32" s="378"/>
      <c r="CL32" s="378"/>
      <c r="CM32" s="378"/>
      <c r="CN32" s="182"/>
      <c r="CO32" s="379">
        <f t="shared" ref="CO32:CO40" si="4">IF(CQ32="","",CO31+1)</f>
        <v>23</v>
      </c>
      <c r="CP32" s="379"/>
      <c r="CQ32" s="378" t="str">
        <f>IF('各会計、関係団体の財政状況及び健全化判断比率'!BS8="","",'各会計、関係団体の財政状況及び健全化判断比率'!BS8)</f>
        <v>兵庫みどり公社（林業公社）</v>
      </c>
      <c r="CR32" s="378"/>
      <c r="CS32" s="378"/>
      <c r="CT32" s="378"/>
      <c r="CU32" s="378"/>
      <c r="CV32" s="378"/>
      <c r="CW32" s="378"/>
      <c r="CX32" s="378"/>
      <c r="CY32" s="378"/>
      <c r="CZ32" s="378"/>
      <c r="DA32" s="378"/>
      <c r="DB32" s="378"/>
      <c r="DC32" s="378"/>
      <c r="DD32" s="378"/>
      <c r="DE32" s="378"/>
      <c r="DF32" s="174"/>
      <c r="DG32" s="380" t="str">
        <f>IF('各会計、関係団体の財政状況及び健全化判断比率'!BR8="","",'各会計、関係団体の財政状況及び健全化判断比率'!BR8)</f>
        <v>◯</v>
      </c>
      <c r="DH32" s="380"/>
      <c r="DI32" s="185"/>
      <c r="DJ32" s="140"/>
      <c r="DK32" s="140"/>
      <c r="DL32" s="140"/>
      <c r="DM32" s="140"/>
      <c r="DN32" s="140"/>
      <c r="DO32" s="140"/>
    </row>
    <row r="33" spans="1:119" ht="32.25" customHeight="1" x14ac:dyDescent="0.15">
      <c r="A33" s="141"/>
      <c r="B33" s="181"/>
      <c r="C33" s="379">
        <f>IF(E33="","",C32+1)</f>
        <v>3</v>
      </c>
      <c r="D33" s="379"/>
      <c r="E33" s="378" t="str">
        <f>IF('各会計、関係団体の財政状況及び健全化判断比率'!B9="","",'各会計、関係団体の財政状況及び健全化判断比率'!B9)</f>
        <v>公共事業用地先行取得事業特別会計</v>
      </c>
      <c r="F33" s="378"/>
      <c r="G33" s="378"/>
      <c r="H33" s="378"/>
      <c r="I33" s="378"/>
      <c r="J33" s="378"/>
      <c r="K33" s="378"/>
      <c r="L33" s="378"/>
      <c r="M33" s="378"/>
      <c r="N33" s="378"/>
      <c r="O33" s="378"/>
      <c r="P33" s="378"/>
      <c r="Q33" s="378"/>
      <c r="R33" s="378"/>
      <c r="S33" s="378"/>
      <c r="T33" s="182"/>
      <c r="U33" s="379" t="str">
        <f t="shared" si="0"/>
        <v/>
      </c>
      <c r="V33" s="379"/>
      <c r="W33" s="378"/>
      <c r="X33" s="378"/>
      <c r="Y33" s="378"/>
      <c r="Z33" s="378"/>
      <c r="AA33" s="378"/>
      <c r="AB33" s="378"/>
      <c r="AC33" s="378"/>
      <c r="AD33" s="378"/>
      <c r="AE33" s="378"/>
      <c r="AF33" s="378"/>
      <c r="AG33" s="378"/>
      <c r="AH33" s="378"/>
      <c r="AI33" s="378"/>
      <c r="AJ33" s="378"/>
      <c r="AK33" s="378"/>
      <c r="AL33" s="182"/>
      <c r="AM33" s="379">
        <f t="shared" si="1"/>
        <v>13</v>
      </c>
      <c r="AN33" s="379"/>
      <c r="AO33" s="378" t="str">
        <f>IF('各会計、関係団体の財政状況及び健全化判断比率'!B30="","",'各会計、関係団体の財政状況及び健全化判断比率'!B30)</f>
        <v>水源開発事業会計</v>
      </c>
      <c r="AP33" s="378"/>
      <c r="AQ33" s="378"/>
      <c r="AR33" s="378"/>
      <c r="AS33" s="378"/>
      <c r="AT33" s="378"/>
      <c r="AU33" s="378"/>
      <c r="AV33" s="378"/>
      <c r="AW33" s="378"/>
      <c r="AX33" s="378"/>
      <c r="AY33" s="378"/>
      <c r="AZ33" s="378"/>
      <c r="BA33" s="378"/>
      <c r="BB33" s="378"/>
      <c r="BC33" s="378"/>
      <c r="BD33" s="182"/>
      <c r="BE33" s="379" t="str">
        <f t="shared" si="2"/>
        <v/>
      </c>
      <c r="BF33" s="379"/>
      <c r="BG33" s="378"/>
      <c r="BH33" s="378"/>
      <c r="BI33" s="378"/>
      <c r="BJ33" s="378"/>
      <c r="BK33" s="378"/>
      <c r="BL33" s="378"/>
      <c r="BM33" s="378"/>
      <c r="BN33" s="378"/>
      <c r="BO33" s="378"/>
      <c r="BP33" s="378"/>
      <c r="BQ33" s="378"/>
      <c r="BR33" s="378"/>
      <c r="BS33" s="378"/>
      <c r="BT33" s="378"/>
      <c r="BU33" s="378"/>
      <c r="BV33" s="182"/>
      <c r="BW33" s="379" t="str">
        <f t="shared" si="3"/>
        <v/>
      </c>
      <c r="BX33" s="379"/>
      <c r="BY33" s="378" t="str">
        <f>IF('各会計、関係団体の財政状況及び健全化判断比率'!B70="","",'各会計、関係団体の財政状況及び健全化判断比率'!B70)</f>
        <v/>
      </c>
      <c r="BZ33" s="378"/>
      <c r="CA33" s="378"/>
      <c r="CB33" s="378"/>
      <c r="CC33" s="378"/>
      <c r="CD33" s="378"/>
      <c r="CE33" s="378"/>
      <c r="CF33" s="378"/>
      <c r="CG33" s="378"/>
      <c r="CH33" s="378"/>
      <c r="CI33" s="378"/>
      <c r="CJ33" s="378"/>
      <c r="CK33" s="378"/>
      <c r="CL33" s="378"/>
      <c r="CM33" s="378"/>
      <c r="CN33" s="182"/>
      <c r="CO33" s="379">
        <f t="shared" si="4"/>
        <v>24</v>
      </c>
      <c r="CP33" s="379"/>
      <c r="CQ33" s="378" t="str">
        <f>IF('各会計、関係団体の財政状況及び健全化判断比率'!BS9="","",'各会計、関係団体の財政状況及び健全化判断比率'!BS9)</f>
        <v>兵庫県園芸・公園協会</v>
      </c>
      <c r="CR33" s="378"/>
      <c r="CS33" s="378"/>
      <c r="CT33" s="378"/>
      <c r="CU33" s="378"/>
      <c r="CV33" s="378"/>
      <c r="CW33" s="378"/>
      <c r="CX33" s="378"/>
      <c r="CY33" s="378"/>
      <c r="CZ33" s="378"/>
      <c r="DA33" s="378"/>
      <c r="DB33" s="378"/>
      <c r="DC33" s="378"/>
      <c r="DD33" s="378"/>
      <c r="DE33" s="378"/>
      <c r="DF33" s="174"/>
      <c r="DG33" s="380" t="str">
        <f>IF('各会計、関係団体の財政状況及び健全化判断比率'!BR9="","",'各会計、関係団体の財政状況及び健全化判断比率'!BR9)</f>
        <v/>
      </c>
      <c r="DH33" s="380"/>
      <c r="DI33" s="185"/>
      <c r="DJ33" s="140"/>
      <c r="DK33" s="140"/>
      <c r="DL33" s="140"/>
      <c r="DM33" s="140"/>
      <c r="DN33" s="140"/>
      <c r="DO33" s="140"/>
    </row>
    <row r="34" spans="1:119" ht="32.25" customHeight="1" x14ac:dyDescent="0.15">
      <c r="A34" s="141"/>
      <c r="B34" s="181"/>
      <c r="C34" s="379">
        <f>IF(E34="","",C33+1)</f>
        <v>4</v>
      </c>
      <c r="D34" s="379"/>
      <c r="E34" s="378" t="str">
        <f>IF('各会計、関係団体の財政状況及び健全化判断比率'!B10="","",'各会計、関係団体の財政状況及び健全化判断比率'!B10)</f>
        <v>県営住宅事業特別会計</v>
      </c>
      <c r="F34" s="378"/>
      <c r="G34" s="378"/>
      <c r="H34" s="378"/>
      <c r="I34" s="378"/>
      <c r="J34" s="378"/>
      <c r="K34" s="378"/>
      <c r="L34" s="378"/>
      <c r="M34" s="378"/>
      <c r="N34" s="378"/>
      <c r="O34" s="378"/>
      <c r="P34" s="378"/>
      <c r="Q34" s="378"/>
      <c r="R34" s="378"/>
      <c r="S34" s="378"/>
      <c r="T34" s="182"/>
      <c r="U34" s="379" t="str">
        <f t="shared" si="0"/>
        <v/>
      </c>
      <c r="V34" s="379"/>
      <c r="W34" s="378"/>
      <c r="X34" s="378"/>
      <c r="Y34" s="378"/>
      <c r="Z34" s="378"/>
      <c r="AA34" s="378"/>
      <c r="AB34" s="378"/>
      <c r="AC34" s="378"/>
      <c r="AD34" s="378"/>
      <c r="AE34" s="378"/>
      <c r="AF34" s="378"/>
      <c r="AG34" s="378"/>
      <c r="AH34" s="378"/>
      <c r="AI34" s="378"/>
      <c r="AJ34" s="378"/>
      <c r="AK34" s="378"/>
      <c r="AL34" s="182"/>
      <c r="AM34" s="379">
        <f t="shared" si="1"/>
        <v>14</v>
      </c>
      <c r="AN34" s="379"/>
      <c r="AO34" s="378" t="str">
        <f>IF('各会計、関係団体の財政状況及び健全化判断比率'!B31="","",'各会計、関係団体の財政状況及び健全化判断比率'!B31)</f>
        <v>企業資産運用事業会計</v>
      </c>
      <c r="AP34" s="378"/>
      <c r="AQ34" s="378"/>
      <c r="AR34" s="378"/>
      <c r="AS34" s="378"/>
      <c r="AT34" s="378"/>
      <c r="AU34" s="378"/>
      <c r="AV34" s="378"/>
      <c r="AW34" s="378"/>
      <c r="AX34" s="378"/>
      <c r="AY34" s="378"/>
      <c r="AZ34" s="378"/>
      <c r="BA34" s="378"/>
      <c r="BB34" s="378"/>
      <c r="BC34" s="378"/>
      <c r="BD34" s="182"/>
      <c r="BE34" s="379" t="str">
        <f t="shared" si="2"/>
        <v/>
      </c>
      <c r="BF34" s="379"/>
      <c r="BG34" s="378"/>
      <c r="BH34" s="378"/>
      <c r="BI34" s="378"/>
      <c r="BJ34" s="378"/>
      <c r="BK34" s="378"/>
      <c r="BL34" s="378"/>
      <c r="BM34" s="378"/>
      <c r="BN34" s="378"/>
      <c r="BO34" s="378"/>
      <c r="BP34" s="378"/>
      <c r="BQ34" s="378"/>
      <c r="BR34" s="378"/>
      <c r="BS34" s="378"/>
      <c r="BT34" s="378"/>
      <c r="BU34" s="378"/>
      <c r="BV34" s="182"/>
      <c r="BW34" s="379" t="str">
        <f t="shared" si="3"/>
        <v/>
      </c>
      <c r="BX34" s="379"/>
      <c r="BY34" s="378" t="str">
        <f>IF('各会計、関係団体の財政状況及び健全化判断比率'!B71="","",'各会計、関係団体の財政状況及び健全化判断比率'!B71)</f>
        <v/>
      </c>
      <c r="BZ34" s="378"/>
      <c r="CA34" s="378"/>
      <c r="CB34" s="378"/>
      <c r="CC34" s="378"/>
      <c r="CD34" s="378"/>
      <c r="CE34" s="378"/>
      <c r="CF34" s="378"/>
      <c r="CG34" s="378"/>
      <c r="CH34" s="378"/>
      <c r="CI34" s="378"/>
      <c r="CJ34" s="378"/>
      <c r="CK34" s="378"/>
      <c r="CL34" s="378"/>
      <c r="CM34" s="378"/>
      <c r="CN34" s="182"/>
      <c r="CO34" s="379">
        <f t="shared" si="4"/>
        <v>25</v>
      </c>
      <c r="CP34" s="379"/>
      <c r="CQ34" s="378" t="str">
        <f>IF('各会計、関係団体の財政状況及び健全化判断比率'!BS10="","",'各会計、関係団体の財政状況及び健全化判断比率'!BS10)</f>
        <v>兵庫県まちづくり技術センター</v>
      </c>
      <c r="CR34" s="378"/>
      <c r="CS34" s="378"/>
      <c r="CT34" s="378"/>
      <c r="CU34" s="378"/>
      <c r="CV34" s="378"/>
      <c r="CW34" s="378"/>
      <c r="CX34" s="378"/>
      <c r="CY34" s="378"/>
      <c r="CZ34" s="378"/>
      <c r="DA34" s="378"/>
      <c r="DB34" s="378"/>
      <c r="DC34" s="378"/>
      <c r="DD34" s="378"/>
      <c r="DE34" s="378"/>
      <c r="DF34" s="174"/>
      <c r="DG34" s="380" t="str">
        <f>IF('各会計、関係団体の財政状況及び健全化判断比率'!BR10="","",'各会計、関係団体の財政状況及び健全化判断比率'!BR10)</f>
        <v/>
      </c>
      <c r="DH34" s="380"/>
      <c r="DI34" s="185"/>
      <c r="DJ34" s="140"/>
      <c r="DK34" s="140"/>
      <c r="DL34" s="140"/>
      <c r="DM34" s="140"/>
      <c r="DN34" s="140"/>
      <c r="DO34" s="140"/>
    </row>
    <row r="35" spans="1:119" ht="32.25" customHeight="1" x14ac:dyDescent="0.15">
      <c r="A35" s="141"/>
      <c r="B35" s="181"/>
      <c r="C35" s="379">
        <f t="shared" ref="C35:C40" si="5">IF(E35="","",C34+1)</f>
        <v>5</v>
      </c>
      <c r="D35" s="379"/>
      <c r="E35" s="378" t="str">
        <f>IF('各会計、関係団体の財政状況及び健全化判断比率'!B11="","",'各会計、関係団体の財政状況及び健全化判断比率'!B11)</f>
        <v>勤労者総合福祉施設整備事業特別会計</v>
      </c>
      <c r="F35" s="378"/>
      <c r="G35" s="378"/>
      <c r="H35" s="378"/>
      <c r="I35" s="378"/>
      <c r="J35" s="378"/>
      <c r="K35" s="378"/>
      <c r="L35" s="378"/>
      <c r="M35" s="378"/>
      <c r="N35" s="378"/>
      <c r="O35" s="378"/>
      <c r="P35" s="378"/>
      <c r="Q35" s="378"/>
      <c r="R35" s="378"/>
      <c r="S35" s="378"/>
      <c r="T35" s="182"/>
      <c r="U35" s="379" t="str">
        <f t="shared" si="0"/>
        <v/>
      </c>
      <c r="V35" s="379"/>
      <c r="W35" s="378"/>
      <c r="X35" s="378"/>
      <c r="Y35" s="378"/>
      <c r="Z35" s="378"/>
      <c r="AA35" s="378"/>
      <c r="AB35" s="378"/>
      <c r="AC35" s="378"/>
      <c r="AD35" s="378"/>
      <c r="AE35" s="378"/>
      <c r="AF35" s="378"/>
      <c r="AG35" s="378"/>
      <c r="AH35" s="378"/>
      <c r="AI35" s="378"/>
      <c r="AJ35" s="378"/>
      <c r="AK35" s="378"/>
      <c r="AL35" s="182"/>
      <c r="AM35" s="379">
        <f t="shared" si="1"/>
        <v>15</v>
      </c>
      <c r="AN35" s="379"/>
      <c r="AO35" s="378" t="str">
        <f>IF('各会計、関係団体の財政状況及び健全化判断比率'!B32="","",'各会計、関係団体の財政状況及び健全化判断比率'!B32)</f>
        <v>病院事業会計</v>
      </c>
      <c r="AP35" s="378"/>
      <c r="AQ35" s="378"/>
      <c r="AR35" s="378"/>
      <c r="AS35" s="378"/>
      <c r="AT35" s="378"/>
      <c r="AU35" s="378"/>
      <c r="AV35" s="378"/>
      <c r="AW35" s="378"/>
      <c r="AX35" s="378"/>
      <c r="AY35" s="378"/>
      <c r="AZ35" s="378"/>
      <c r="BA35" s="378"/>
      <c r="BB35" s="378"/>
      <c r="BC35" s="378"/>
      <c r="BD35" s="182"/>
      <c r="BE35" s="379" t="str">
        <f t="shared" si="2"/>
        <v/>
      </c>
      <c r="BF35" s="379"/>
      <c r="BG35" s="378"/>
      <c r="BH35" s="378"/>
      <c r="BI35" s="378"/>
      <c r="BJ35" s="378"/>
      <c r="BK35" s="378"/>
      <c r="BL35" s="378"/>
      <c r="BM35" s="378"/>
      <c r="BN35" s="378"/>
      <c r="BO35" s="378"/>
      <c r="BP35" s="378"/>
      <c r="BQ35" s="378"/>
      <c r="BR35" s="378"/>
      <c r="BS35" s="378"/>
      <c r="BT35" s="378"/>
      <c r="BU35" s="378"/>
      <c r="BV35" s="182"/>
      <c r="BW35" s="379" t="str">
        <f t="shared" si="3"/>
        <v/>
      </c>
      <c r="BX35" s="379"/>
      <c r="BY35" s="378" t="str">
        <f>IF('各会計、関係団体の財政状況及び健全化判断比率'!B72="","",'各会計、関係団体の財政状況及び健全化判断比率'!B72)</f>
        <v/>
      </c>
      <c r="BZ35" s="378"/>
      <c r="CA35" s="378"/>
      <c r="CB35" s="378"/>
      <c r="CC35" s="378"/>
      <c r="CD35" s="378"/>
      <c r="CE35" s="378"/>
      <c r="CF35" s="378"/>
      <c r="CG35" s="378"/>
      <c r="CH35" s="378"/>
      <c r="CI35" s="378"/>
      <c r="CJ35" s="378"/>
      <c r="CK35" s="378"/>
      <c r="CL35" s="378"/>
      <c r="CM35" s="378"/>
      <c r="CN35" s="182"/>
      <c r="CO35" s="379">
        <f t="shared" si="4"/>
        <v>26</v>
      </c>
      <c r="CP35" s="379"/>
      <c r="CQ35" s="378" t="str">
        <f>IF('各会計、関係団体の財政状況及び健全化判断比率'!BS11="","",'各会計、関係団体の財政状況及び健全化判断比率'!BS11)</f>
        <v>兵庫県住宅建築総合センター</v>
      </c>
      <c r="CR35" s="378"/>
      <c r="CS35" s="378"/>
      <c r="CT35" s="378"/>
      <c r="CU35" s="378"/>
      <c r="CV35" s="378"/>
      <c r="CW35" s="378"/>
      <c r="CX35" s="378"/>
      <c r="CY35" s="378"/>
      <c r="CZ35" s="378"/>
      <c r="DA35" s="378"/>
      <c r="DB35" s="378"/>
      <c r="DC35" s="378"/>
      <c r="DD35" s="378"/>
      <c r="DE35" s="378"/>
      <c r="DF35" s="174"/>
      <c r="DG35" s="380" t="str">
        <f>IF('各会計、関係団体の財政状況及び健全化判断比率'!BR11="","",'各会計、関係団体の財政状況及び健全化判断比率'!BR11)</f>
        <v/>
      </c>
      <c r="DH35" s="380"/>
      <c r="DI35" s="185"/>
      <c r="DJ35" s="140"/>
      <c r="DK35" s="140"/>
      <c r="DL35" s="140"/>
      <c r="DM35" s="140"/>
      <c r="DN35" s="140"/>
      <c r="DO35" s="140"/>
    </row>
    <row r="36" spans="1:119" ht="32.25" customHeight="1" x14ac:dyDescent="0.15">
      <c r="A36" s="141"/>
      <c r="B36" s="181"/>
      <c r="C36" s="379">
        <f t="shared" si="5"/>
        <v>6</v>
      </c>
      <c r="D36" s="379"/>
      <c r="E36" s="378" t="str">
        <f>IF('各会計、関係団体の財政状況及び健全化判断比率'!B12="","",'各会計、関係団体の財政状況及び健全化判断比率'!B12)</f>
        <v>庁用自動車管理特別会計</v>
      </c>
      <c r="F36" s="378"/>
      <c r="G36" s="378"/>
      <c r="H36" s="378"/>
      <c r="I36" s="378"/>
      <c r="J36" s="378"/>
      <c r="K36" s="378"/>
      <c r="L36" s="378"/>
      <c r="M36" s="378"/>
      <c r="N36" s="378"/>
      <c r="O36" s="378"/>
      <c r="P36" s="378"/>
      <c r="Q36" s="378"/>
      <c r="R36" s="378"/>
      <c r="S36" s="378"/>
      <c r="T36" s="182"/>
      <c r="U36" s="379" t="str">
        <f t="shared" si="0"/>
        <v/>
      </c>
      <c r="V36" s="379"/>
      <c r="W36" s="378"/>
      <c r="X36" s="378"/>
      <c r="Y36" s="378"/>
      <c r="Z36" s="378"/>
      <c r="AA36" s="378"/>
      <c r="AB36" s="378"/>
      <c r="AC36" s="378"/>
      <c r="AD36" s="378"/>
      <c r="AE36" s="378"/>
      <c r="AF36" s="378"/>
      <c r="AG36" s="378"/>
      <c r="AH36" s="378"/>
      <c r="AI36" s="378"/>
      <c r="AJ36" s="378"/>
      <c r="AK36" s="378"/>
      <c r="AL36" s="182"/>
      <c r="AM36" s="379">
        <f t="shared" si="1"/>
        <v>16</v>
      </c>
      <c r="AN36" s="379"/>
      <c r="AO36" s="378" t="str">
        <f>IF('各会計、関係団体の財政状況及び健全化判断比率'!B33="","",'各会計、関係団体の財政状況及び健全化判断比率'!B33)</f>
        <v>地域整備事業会計</v>
      </c>
      <c r="AP36" s="378"/>
      <c r="AQ36" s="378"/>
      <c r="AR36" s="378"/>
      <c r="AS36" s="378"/>
      <c r="AT36" s="378"/>
      <c r="AU36" s="378"/>
      <c r="AV36" s="378"/>
      <c r="AW36" s="378"/>
      <c r="AX36" s="378"/>
      <c r="AY36" s="378"/>
      <c r="AZ36" s="378"/>
      <c r="BA36" s="378"/>
      <c r="BB36" s="378"/>
      <c r="BC36" s="378"/>
      <c r="BD36" s="182"/>
      <c r="BE36" s="379" t="str">
        <f t="shared" si="2"/>
        <v/>
      </c>
      <c r="BF36" s="379"/>
      <c r="BG36" s="378"/>
      <c r="BH36" s="378"/>
      <c r="BI36" s="378"/>
      <c r="BJ36" s="378"/>
      <c r="BK36" s="378"/>
      <c r="BL36" s="378"/>
      <c r="BM36" s="378"/>
      <c r="BN36" s="378"/>
      <c r="BO36" s="378"/>
      <c r="BP36" s="378"/>
      <c r="BQ36" s="378"/>
      <c r="BR36" s="378"/>
      <c r="BS36" s="378"/>
      <c r="BT36" s="378"/>
      <c r="BU36" s="378"/>
      <c r="BV36" s="182"/>
      <c r="BW36" s="379" t="str">
        <f t="shared" si="3"/>
        <v/>
      </c>
      <c r="BX36" s="379"/>
      <c r="BY36" s="378" t="str">
        <f>IF('各会計、関係団体の財政状況及び健全化判断比率'!B73="","",'各会計、関係団体の財政状況及び健全化判断比率'!B73)</f>
        <v/>
      </c>
      <c r="BZ36" s="378"/>
      <c r="CA36" s="378"/>
      <c r="CB36" s="378"/>
      <c r="CC36" s="378"/>
      <c r="CD36" s="378"/>
      <c r="CE36" s="378"/>
      <c r="CF36" s="378"/>
      <c r="CG36" s="378"/>
      <c r="CH36" s="378"/>
      <c r="CI36" s="378"/>
      <c r="CJ36" s="378"/>
      <c r="CK36" s="378"/>
      <c r="CL36" s="378"/>
      <c r="CM36" s="378"/>
      <c r="CN36" s="182"/>
      <c r="CO36" s="379">
        <f t="shared" si="4"/>
        <v>27</v>
      </c>
      <c r="CP36" s="379"/>
      <c r="CQ36" s="378" t="str">
        <f>IF('各会計、関係団体の財政状況及び健全化判断比率'!BS12="","",'各会計、関係団体の財政状況及び健全化判断比率'!BS12)</f>
        <v>兵庫県営林緑化労働基金</v>
      </c>
      <c r="CR36" s="378"/>
      <c r="CS36" s="378"/>
      <c r="CT36" s="378"/>
      <c r="CU36" s="378"/>
      <c r="CV36" s="378"/>
      <c r="CW36" s="378"/>
      <c r="CX36" s="378"/>
      <c r="CY36" s="378"/>
      <c r="CZ36" s="378"/>
      <c r="DA36" s="378"/>
      <c r="DB36" s="378"/>
      <c r="DC36" s="378"/>
      <c r="DD36" s="378"/>
      <c r="DE36" s="378"/>
      <c r="DF36" s="174"/>
      <c r="DG36" s="380" t="str">
        <f>IF('各会計、関係団体の財政状況及び健全化判断比率'!BR12="","",'各会計、関係団体の財政状況及び健全化判断比率'!BR12)</f>
        <v/>
      </c>
      <c r="DH36" s="380"/>
      <c r="DI36" s="185"/>
      <c r="DJ36" s="140"/>
      <c r="DK36" s="140"/>
      <c r="DL36" s="140"/>
      <c r="DM36" s="140"/>
      <c r="DN36" s="140"/>
      <c r="DO36" s="140"/>
    </row>
    <row r="37" spans="1:119" ht="32.25" customHeight="1" x14ac:dyDescent="0.15">
      <c r="A37" s="141"/>
      <c r="B37" s="181"/>
      <c r="C37" s="379">
        <f t="shared" si="5"/>
        <v>7</v>
      </c>
      <c r="D37" s="379"/>
      <c r="E37" s="378" t="str">
        <f>IF('各会計、関係団体の財政状況及び健全化判断比率'!B13="","",'各会計、関係団体の財政状況及び健全化判断比率'!B13)</f>
        <v>公債費特別会計</v>
      </c>
      <c r="F37" s="378"/>
      <c r="G37" s="378"/>
      <c r="H37" s="378"/>
      <c r="I37" s="378"/>
      <c r="J37" s="378"/>
      <c r="K37" s="378"/>
      <c r="L37" s="378"/>
      <c r="M37" s="378"/>
      <c r="N37" s="378"/>
      <c r="O37" s="378"/>
      <c r="P37" s="378"/>
      <c r="Q37" s="378"/>
      <c r="R37" s="378"/>
      <c r="S37" s="378"/>
      <c r="T37" s="182"/>
      <c r="U37" s="379" t="str">
        <f t="shared" si="0"/>
        <v/>
      </c>
      <c r="V37" s="379"/>
      <c r="W37" s="378"/>
      <c r="X37" s="378"/>
      <c r="Y37" s="378"/>
      <c r="Z37" s="378"/>
      <c r="AA37" s="378"/>
      <c r="AB37" s="378"/>
      <c r="AC37" s="378"/>
      <c r="AD37" s="378"/>
      <c r="AE37" s="378"/>
      <c r="AF37" s="378"/>
      <c r="AG37" s="378"/>
      <c r="AH37" s="378"/>
      <c r="AI37" s="378"/>
      <c r="AJ37" s="378"/>
      <c r="AK37" s="378"/>
      <c r="AL37" s="182"/>
      <c r="AM37" s="379">
        <f t="shared" si="1"/>
        <v>17</v>
      </c>
      <c r="AN37" s="379"/>
      <c r="AO37" s="378" t="str">
        <f>IF('各会計、関係団体の財政状況及び健全化判断比率'!B34="","",'各会計、関係団体の財政状況及び健全化判断比率'!B34)</f>
        <v>地域創生整備事業会計</v>
      </c>
      <c r="AP37" s="378"/>
      <c r="AQ37" s="378"/>
      <c r="AR37" s="378"/>
      <c r="AS37" s="378"/>
      <c r="AT37" s="378"/>
      <c r="AU37" s="378"/>
      <c r="AV37" s="378"/>
      <c r="AW37" s="378"/>
      <c r="AX37" s="378"/>
      <c r="AY37" s="378"/>
      <c r="AZ37" s="378"/>
      <c r="BA37" s="378"/>
      <c r="BB37" s="378"/>
      <c r="BC37" s="378"/>
      <c r="BD37" s="182"/>
      <c r="BE37" s="379" t="str">
        <f t="shared" si="2"/>
        <v/>
      </c>
      <c r="BF37" s="379"/>
      <c r="BG37" s="378"/>
      <c r="BH37" s="378"/>
      <c r="BI37" s="378"/>
      <c r="BJ37" s="378"/>
      <c r="BK37" s="378"/>
      <c r="BL37" s="378"/>
      <c r="BM37" s="378"/>
      <c r="BN37" s="378"/>
      <c r="BO37" s="378"/>
      <c r="BP37" s="378"/>
      <c r="BQ37" s="378"/>
      <c r="BR37" s="378"/>
      <c r="BS37" s="378"/>
      <c r="BT37" s="378"/>
      <c r="BU37" s="378"/>
      <c r="BV37" s="182"/>
      <c r="BW37" s="379" t="str">
        <f t="shared" si="3"/>
        <v/>
      </c>
      <c r="BX37" s="379"/>
      <c r="BY37" s="378" t="str">
        <f>IF('各会計、関係団体の財政状況及び健全化判断比率'!B74="","",'各会計、関係団体の財政状況及び健全化判断比率'!B74)</f>
        <v/>
      </c>
      <c r="BZ37" s="378"/>
      <c r="CA37" s="378"/>
      <c r="CB37" s="378"/>
      <c r="CC37" s="378"/>
      <c r="CD37" s="378"/>
      <c r="CE37" s="378"/>
      <c r="CF37" s="378"/>
      <c r="CG37" s="378"/>
      <c r="CH37" s="378"/>
      <c r="CI37" s="378"/>
      <c r="CJ37" s="378"/>
      <c r="CK37" s="378"/>
      <c r="CL37" s="378"/>
      <c r="CM37" s="378"/>
      <c r="CN37" s="182"/>
      <c r="CO37" s="379">
        <f t="shared" si="4"/>
        <v>28</v>
      </c>
      <c r="CP37" s="379"/>
      <c r="CQ37" s="378" t="str">
        <f>IF('各会計、関係団体の財政状況及び健全化判断比率'!BS13="","",'各会計、関係団体の財政状況及び健全化判断比率'!BS13)</f>
        <v>ひょうご産業活性化センター</v>
      </c>
      <c r="CR37" s="378"/>
      <c r="CS37" s="378"/>
      <c r="CT37" s="378"/>
      <c r="CU37" s="378"/>
      <c r="CV37" s="378"/>
      <c r="CW37" s="378"/>
      <c r="CX37" s="378"/>
      <c r="CY37" s="378"/>
      <c r="CZ37" s="378"/>
      <c r="DA37" s="378"/>
      <c r="DB37" s="378"/>
      <c r="DC37" s="378"/>
      <c r="DD37" s="378"/>
      <c r="DE37" s="378"/>
      <c r="DF37" s="174"/>
      <c r="DG37" s="380" t="str">
        <f>IF('各会計、関係団体の財政状況及び健全化判断比率'!BR13="","",'各会計、関係団体の財政状況及び健全化判断比率'!BR13)</f>
        <v/>
      </c>
      <c r="DH37" s="380"/>
      <c r="DI37" s="185"/>
      <c r="DJ37" s="140"/>
      <c r="DK37" s="140"/>
      <c r="DL37" s="140"/>
      <c r="DM37" s="140"/>
      <c r="DN37" s="140"/>
      <c r="DO37" s="140"/>
    </row>
    <row r="38" spans="1:119" ht="32.25" customHeight="1" x14ac:dyDescent="0.15">
      <c r="A38" s="141"/>
      <c r="B38" s="181"/>
      <c r="C38" s="379">
        <f t="shared" si="5"/>
        <v>8</v>
      </c>
      <c r="D38" s="379"/>
      <c r="E38" s="378" t="str">
        <f>IF('各会計、関係団体の財政状況及び健全化判断比率'!B14="","",'各会計、関係団体の財政状況及び健全化判断比率'!B14)</f>
        <v>自治振興助成事業特別会計</v>
      </c>
      <c r="F38" s="378"/>
      <c r="G38" s="378"/>
      <c r="H38" s="378"/>
      <c r="I38" s="378"/>
      <c r="J38" s="378"/>
      <c r="K38" s="378"/>
      <c r="L38" s="378"/>
      <c r="M38" s="378"/>
      <c r="N38" s="378"/>
      <c r="O38" s="378"/>
      <c r="P38" s="378"/>
      <c r="Q38" s="378"/>
      <c r="R38" s="378"/>
      <c r="S38" s="378"/>
      <c r="T38" s="182"/>
      <c r="U38" s="379" t="str">
        <f t="shared" si="0"/>
        <v/>
      </c>
      <c r="V38" s="379"/>
      <c r="W38" s="378"/>
      <c r="X38" s="378"/>
      <c r="Y38" s="378"/>
      <c r="Z38" s="378"/>
      <c r="AA38" s="378"/>
      <c r="AB38" s="378"/>
      <c r="AC38" s="378"/>
      <c r="AD38" s="378"/>
      <c r="AE38" s="378"/>
      <c r="AF38" s="378"/>
      <c r="AG38" s="378"/>
      <c r="AH38" s="378"/>
      <c r="AI38" s="378"/>
      <c r="AJ38" s="378"/>
      <c r="AK38" s="378"/>
      <c r="AL38" s="182"/>
      <c r="AM38" s="379" t="str">
        <f t="shared" si="1"/>
        <v/>
      </c>
      <c r="AN38" s="379"/>
      <c r="AO38" s="378"/>
      <c r="AP38" s="378"/>
      <c r="AQ38" s="378"/>
      <c r="AR38" s="378"/>
      <c r="AS38" s="378"/>
      <c r="AT38" s="378"/>
      <c r="AU38" s="378"/>
      <c r="AV38" s="378"/>
      <c r="AW38" s="378"/>
      <c r="AX38" s="378"/>
      <c r="AY38" s="378"/>
      <c r="AZ38" s="378"/>
      <c r="BA38" s="378"/>
      <c r="BB38" s="378"/>
      <c r="BC38" s="378"/>
      <c r="BD38" s="182"/>
      <c r="BE38" s="379" t="str">
        <f t="shared" si="2"/>
        <v/>
      </c>
      <c r="BF38" s="379"/>
      <c r="BG38" s="378"/>
      <c r="BH38" s="378"/>
      <c r="BI38" s="378"/>
      <c r="BJ38" s="378"/>
      <c r="BK38" s="378"/>
      <c r="BL38" s="378"/>
      <c r="BM38" s="378"/>
      <c r="BN38" s="378"/>
      <c r="BO38" s="378"/>
      <c r="BP38" s="378"/>
      <c r="BQ38" s="378"/>
      <c r="BR38" s="378"/>
      <c r="BS38" s="378"/>
      <c r="BT38" s="378"/>
      <c r="BU38" s="378"/>
      <c r="BV38" s="182"/>
      <c r="BW38" s="379" t="str">
        <f t="shared" si="3"/>
        <v/>
      </c>
      <c r="BX38" s="379"/>
      <c r="BY38" s="378" t="str">
        <f>IF('各会計、関係団体の財政状況及び健全化判断比率'!B75="","",'各会計、関係団体の財政状況及び健全化判断比率'!B75)</f>
        <v/>
      </c>
      <c r="BZ38" s="378"/>
      <c r="CA38" s="378"/>
      <c r="CB38" s="378"/>
      <c r="CC38" s="378"/>
      <c r="CD38" s="378"/>
      <c r="CE38" s="378"/>
      <c r="CF38" s="378"/>
      <c r="CG38" s="378"/>
      <c r="CH38" s="378"/>
      <c r="CI38" s="378"/>
      <c r="CJ38" s="378"/>
      <c r="CK38" s="378"/>
      <c r="CL38" s="378"/>
      <c r="CM38" s="378"/>
      <c r="CN38" s="182"/>
      <c r="CO38" s="379">
        <f t="shared" si="4"/>
        <v>29</v>
      </c>
      <c r="CP38" s="379"/>
      <c r="CQ38" s="378" t="str">
        <f>IF('各会計、関係団体の財政状況及び健全化判断比率'!BS14="","",'各会計、関係団体の財政状況及び健全化判断比率'!BS14)</f>
        <v>新産業創造研究機構</v>
      </c>
      <c r="CR38" s="378"/>
      <c r="CS38" s="378"/>
      <c r="CT38" s="378"/>
      <c r="CU38" s="378"/>
      <c r="CV38" s="378"/>
      <c r="CW38" s="378"/>
      <c r="CX38" s="378"/>
      <c r="CY38" s="378"/>
      <c r="CZ38" s="378"/>
      <c r="DA38" s="378"/>
      <c r="DB38" s="378"/>
      <c r="DC38" s="378"/>
      <c r="DD38" s="378"/>
      <c r="DE38" s="378"/>
      <c r="DF38" s="174"/>
      <c r="DG38" s="380" t="str">
        <f>IF('各会計、関係団体の財政状況及び健全化判断比率'!BR14="","",'各会計、関係団体の財政状況及び健全化判断比率'!BR14)</f>
        <v/>
      </c>
      <c r="DH38" s="380"/>
      <c r="DI38" s="185"/>
      <c r="DJ38" s="140"/>
      <c r="DK38" s="140"/>
      <c r="DL38" s="140"/>
      <c r="DM38" s="140"/>
      <c r="DN38" s="140"/>
      <c r="DO38" s="140"/>
    </row>
    <row r="39" spans="1:119" ht="32.25" customHeight="1" x14ac:dyDescent="0.15">
      <c r="A39" s="141"/>
      <c r="B39" s="181"/>
      <c r="C39" s="379">
        <f t="shared" si="5"/>
        <v>9</v>
      </c>
      <c r="D39" s="379"/>
      <c r="E39" s="378" t="str">
        <f>IF('各会計、関係団体の財政状況及び健全化判断比率'!B15="","",'各会計、関係団体の財政状況及び健全化判断比率'!B15)</f>
        <v>母子寡婦福祉資金特別会計</v>
      </c>
      <c r="F39" s="378"/>
      <c r="G39" s="378"/>
      <c r="H39" s="378"/>
      <c r="I39" s="378"/>
      <c r="J39" s="378"/>
      <c r="K39" s="378"/>
      <c r="L39" s="378"/>
      <c r="M39" s="378"/>
      <c r="N39" s="378"/>
      <c r="O39" s="378"/>
      <c r="P39" s="378"/>
      <c r="Q39" s="378"/>
      <c r="R39" s="378"/>
      <c r="S39" s="378"/>
      <c r="T39" s="182"/>
      <c r="U39" s="379" t="str">
        <f t="shared" si="0"/>
        <v/>
      </c>
      <c r="V39" s="379"/>
      <c r="W39" s="378"/>
      <c r="X39" s="378"/>
      <c r="Y39" s="378"/>
      <c r="Z39" s="378"/>
      <c r="AA39" s="378"/>
      <c r="AB39" s="378"/>
      <c r="AC39" s="378"/>
      <c r="AD39" s="378"/>
      <c r="AE39" s="378"/>
      <c r="AF39" s="378"/>
      <c r="AG39" s="378"/>
      <c r="AH39" s="378"/>
      <c r="AI39" s="378"/>
      <c r="AJ39" s="378"/>
      <c r="AK39" s="378"/>
      <c r="AL39" s="182"/>
      <c r="AM39" s="379" t="str">
        <f t="shared" si="1"/>
        <v/>
      </c>
      <c r="AN39" s="379"/>
      <c r="AO39" s="378"/>
      <c r="AP39" s="378"/>
      <c r="AQ39" s="378"/>
      <c r="AR39" s="378"/>
      <c r="AS39" s="378"/>
      <c r="AT39" s="378"/>
      <c r="AU39" s="378"/>
      <c r="AV39" s="378"/>
      <c r="AW39" s="378"/>
      <c r="AX39" s="378"/>
      <c r="AY39" s="378"/>
      <c r="AZ39" s="378"/>
      <c r="BA39" s="378"/>
      <c r="BB39" s="378"/>
      <c r="BC39" s="378"/>
      <c r="BD39" s="182"/>
      <c r="BE39" s="379" t="str">
        <f t="shared" si="2"/>
        <v/>
      </c>
      <c r="BF39" s="379"/>
      <c r="BG39" s="378"/>
      <c r="BH39" s="378"/>
      <c r="BI39" s="378"/>
      <c r="BJ39" s="378"/>
      <c r="BK39" s="378"/>
      <c r="BL39" s="378"/>
      <c r="BM39" s="378"/>
      <c r="BN39" s="378"/>
      <c r="BO39" s="378"/>
      <c r="BP39" s="378"/>
      <c r="BQ39" s="378"/>
      <c r="BR39" s="378"/>
      <c r="BS39" s="378"/>
      <c r="BT39" s="378"/>
      <c r="BU39" s="378"/>
      <c r="BV39" s="182"/>
      <c r="BW39" s="379" t="str">
        <f t="shared" si="3"/>
        <v/>
      </c>
      <c r="BX39" s="379"/>
      <c r="BY39" s="378" t="str">
        <f>IF('各会計、関係団体の財政状況及び健全化判断比率'!B76="","",'各会計、関係団体の財政状況及び健全化判断比率'!B76)</f>
        <v/>
      </c>
      <c r="BZ39" s="378"/>
      <c r="CA39" s="378"/>
      <c r="CB39" s="378"/>
      <c r="CC39" s="378"/>
      <c r="CD39" s="378"/>
      <c r="CE39" s="378"/>
      <c r="CF39" s="378"/>
      <c r="CG39" s="378"/>
      <c r="CH39" s="378"/>
      <c r="CI39" s="378"/>
      <c r="CJ39" s="378"/>
      <c r="CK39" s="378"/>
      <c r="CL39" s="378"/>
      <c r="CM39" s="378"/>
      <c r="CN39" s="182"/>
      <c r="CO39" s="379">
        <f t="shared" si="4"/>
        <v>30</v>
      </c>
      <c r="CP39" s="379"/>
      <c r="CQ39" s="378" t="str">
        <f>IF('各会計、関係団体の財政状況及び健全化判断比率'!BS15="","",'各会計、関係団体の財政状況及び健全化判断比率'!BS15)</f>
        <v>ひょうご科学技術協会</v>
      </c>
      <c r="CR39" s="378"/>
      <c r="CS39" s="378"/>
      <c r="CT39" s="378"/>
      <c r="CU39" s="378"/>
      <c r="CV39" s="378"/>
      <c r="CW39" s="378"/>
      <c r="CX39" s="378"/>
      <c r="CY39" s="378"/>
      <c r="CZ39" s="378"/>
      <c r="DA39" s="378"/>
      <c r="DB39" s="378"/>
      <c r="DC39" s="378"/>
      <c r="DD39" s="378"/>
      <c r="DE39" s="378"/>
      <c r="DF39" s="174"/>
      <c r="DG39" s="380" t="str">
        <f>IF('各会計、関係団体の財政状況及び健全化判断比率'!BR15="","",'各会計、関係団体の財政状況及び健全化判断比率'!BR15)</f>
        <v/>
      </c>
      <c r="DH39" s="380"/>
      <c r="DI39" s="185"/>
      <c r="DJ39" s="140"/>
      <c r="DK39" s="140"/>
      <c r="DL39" s="140"/>
      <c r="DM39" s="140"/>
      <c r="DN39" s="140"/>
      <c r="DO39" s="140"/>
    </row>
    <row r="40" spans="1:119" ht="32.25" customHeight="1" x14ac:dyDescent="0.15">
      <c r="A40" s="141"/>
      <c r="B40" s="181"/>
      <c r="C40" s="379">
        <f t="shared" si="5"/>
        <v>10</v>
      </c>
      <c r="D40" s="379"/>
      <c r="E40" s="378" t="str">
        <f>IF('各会計、関係団体の財政状況及び健全化判断比率'!B16="","",'各会計、関係団体の財政状況及び健全化判断比率'!B16)</f>
        <v>小規模企業者等振興資金特別会計</v>
      </c>
      <c r="F40" s="378"/>
      <c r="G40" s="378"/>
      <c r="H40" s="378"/>
      <c r="I40" s="378"/>
      <c r="J40" s="378"/>
      <c r="K40" s="378"/>
      <c r="L40" s="378"/>
      <c r="M40" s="378"/>
      <c r="N40" s="378"/>
      <c r="O40" s="378"/>
      <c r="P40" s="378"/>
      <c r="Q40" s="378"/>
      <c r="R40" s="378"/>
      <c r="S40" s="378"/>
      <c r="T40" s="182"/>
      <c r="U40" s="379" t="str">
        <f t="shared" si="0"/>
        <v/>
      </c>
      <c r="V40" s="379"/>
      <c r="W40" s="378"/>
      <c r="X40" s="378"/>
      <c r="Y40" s="378"/>
      <c r="Z40" s="378"/>
      <c r="AA40" s="378"/>
      <c r="AB40" s="378"/>
      <c r="AC40" s="378"/>
      <c r="AD40" s="378"/>
      <c r="AE40" s="378"/>
      <c r="AF40" s="378"/>
      <c r="AG40" s="378"/>
      <c r="AH40" s="378"/>
      <c r="AI40" s="378"/>
      <c r="AJ40" s="378"/>
      <c r="AK40" s="378"/>
      <c r="AL40" s="182"/>
      <c r="AM40" s="379" t="str">
        <f t="shared" si="1"/>
        <v/>
      </c>
      <c r="AN40" s="379"/>
      <c r="AO40" s="378"/>
      <c r="AP40" s="378"/>
      <c r="AQ40" s="378"/>
      <c r="AR40" s="378"/>
      <c r="AS40" s="378"/>
      <c r="AT40" s="378"/>
      <c r="AU40" s="378"/>
      <c r="AV40" s="378"/>
      <c r="AW40" s="378"/>
      <c r="AX40" s="378"/>
      <c r="AY40" s="378"/>
      <c r="AZ40" s="378"/>
      <c r="BA40" s="378"/>
      <c r="BB40" s="378"/>
      <c r="BC40" s="378"/>
      <c r="BD40" s="182"/>
      <c r="BE40" s="379" t="str">
        <f t="shared" si="2"/>
        <v/>
      </c>
      <c r="BF40" s="379"/>
      <c r="BG40" s="378"/>
      <c r="BH40" s="378"/>
      <c r="BI40" s="378"/>
      <c r="BJ40" s="378"/>
      <c r="BK40" s="378"/>
      <c r="BL40" s="378"/>
      <c r="BM40" s="378"/>
      <c r="BN40" s="378"/>
      <c r="BO40" s="378"/>
      <c r="BP40" s="378"/>
      <c r="BQ40" s="378"/>
      <c r="BR40" s="378"/>
      <c r="BS40" s="378"/>
      <c r="BT40" s="378"/>
      <c r="BU40" s="378"/>
      <c r="BV40" s="182"/>
      <c r="BW40" s="379" t="str">
        <f t="shared" si="3"/>
        <v/>
      </c>
      <c r="BX40" s="379"/>
      <c r="BY40" s="378" t="str">
        <f>IF('各会計、関係団体の財政状況及び健全化判断比率'!B77="","",'各会計、関係団体の財政状況及び健全化判断比率'!B77)</f>
        <v/>
      </c>
      <c r="BZ40" s="378"/>
      <c r="CA40" s="378"/>
      <c r="CB40" s="378"/>
      <c r="CC40" s="378"/>
      <c r="CD40" s="378"/>
      <c r="CE40" s="378"/>
      <c r="CF40" s="378"/>
      <c r="CG40" s="378"/>
      <c r="CH40" s="378"/>
      <c r="CI40" s="378"/>
      <c r="CJ40" s="378"/>
      <c r="CK40" s="378"/>
      <c r="CL40" s="378"/>
      <c r="CM40" s="378"/>
      <c r="CN40" s="182"/>
      <c r="CO40" s="379">
        <f t="shared" si="4"/>
        <v>31</v>
      </c>
      <c r="CP40" s="379"/>
      <c r="CQ40" s="378" t="str">
        <f>IF('各会計、関係団体の財政状況及び健全化判断比率'!BS16="","",'各会計、関係団体の財政状況及び健全化判断比率'!BS16)</f>
        <v>兵庫県科学技術振興財団</v>
      </c>
      <c r="CR40" s="378"/>
      <c r="CS40" s="378"/>
      <c r="CT40" s="378"/>
      <c r="CU40" s="378"/>
      <c r="CV40" s="378"/>
      <c r="CW40" s="378"/>
      <c r="CX40" s="378"/>
      <c r="CY40" s="378"/>
      <c r="CZ40" s="378"/>
      <c r="DA40" s="378"/>
      <c r="DB40" s="378"/>
      <c r="DC40" s="378"/>
      <c r="DD40" s="378"/>
      <c r="DE40" s="378"/>
      <c r="DF40" s="174"/>
      <c r="DG40" s="380" t="str">
        <f>IF('各会計、関係団体の財政状況及び健全化判断比率'!BR16="","",'各会計、関係団体の財政状況及び健全化判断比率'!BR16)</f>
        <v/>
      </c>
      <c r="DH40" s="380"/>
      <c r="DI40" s="185"/>
      <c r="DJ40" s="140"/>
      <c r="DK40" s="140"/>
      <c r="DL40" s="140"/>
      <c r="DM40" s="140"/>
      <c r="DN40" s="140"/>
      <c r="DO40" s="140"/>
    </row>
    <row r="41" spans="1:119" ht="13.5" customHeight="1" thickBot="1" x14ac:dyDescent="0.2">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15">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15">
      <c r="A43" s="140"/>
      <c r="B43" s="140" t="s">
        <v>168</v>
      </c>
      <c r="C43" s="140"/>
      <c r="D43" s="140"/>
      <c r="E43" s="140" t="s">
        <v>169</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15">
      <c r="A44" s="140"/>
      <c r="B44" s="140"/>
      <c r="C44" s="140"/>
      <c r="D44" s="140"/>
      <c r="E44" s="140" t="s">
        <v>170</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15">
      <c r="A45" s="140"/>
      <c r="B45" s="140"/>
      <c r="C45" s="140"/>
      <c r="D45" s="140"/>
      <c r="E45" s="140" t="s">
        <v>171</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15">
      <c r="A46" s="140"/>
      <c r="B46" s="140"/>
      <c r="C46" s="140"/>
      <c r="D46" s="140"/>
      <c r="E46" s="140" t="s">
        <v>172</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15">
      <c r="E47" s="142" t="s">
        <v>173</v>
      </c>
    </row>
    <row r="48" spans="1:119" x14ac:dyDescent="0.15">
      <c r="E48" s="142" t="s">
        <v>174</v>
      </c>
    </row>
    <row r="49" spans="5:5" x14ac:dyDescent="0.15">
      <c r="E49" s="142" t="s">
        <v>175</v>
      </c>
    </row>
    <row r="50" spans="5:5" x14ac:dyDescent="0.15"/>
    <row r="51" spans="5:5" x14ac:dyDescent="0.15"/>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PITJfRIjxae7nqQQWuIrXgD+N8BPG4XUHr1HKpFJX9Rj8h0Y2WlmC3vn0O+qNXlqEZAZN1CRjUyQFd4WNJY4g==" saltValue="WttaWCfWc96299RtZjqgo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election activeCell="B1" sqref="B1:DI1"/>
    </sheetView>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522</v>
      </c>
      <c r="G33" s="17" t="s">
        <v>523</v>
      </c>
      <c r="H33" s="17" t="s">
        <v>524</v>
      </c>
      <c r="I33" s="17" t="s">
        <v>525</v>
      </c>
      <c r="J33" s="18" t="s">
        <v>526</v>
      </c>
      <c r="K33" s="10"/>
      <c r="L33" s="10"/>
      <c r="M33" s="10"/>
      <c r="N33" s="10"/>
      <c r="O33" s="10"/>
      <c r="P33" s="10"/>
    </row>
    <row r="34" spans="1:16" ht="39" customHeight="1" x14ac:dyDescent="0.15">
      <c r="A34" s="10"/>
      <c r="B34" s="19"/>
      <c r="C34" s="1131" t="s">
        <v>527</v>
      </c>
      <c r="D34" s="1131"/>
      <c r="E34" s="1132"/>
      <c r="F34" s="20">
        <v>1.3</v>
      </c>
      <c r="G34" s="21">
        <v>1.21</v>
      </c>
      <c r="H34" s="21">
        <v>1.1599999999999999</v>
      </c>
      <c r="I34" s="21">
        <v>0.97</v>
      </c>
      <c r="J34" s="22">
        <v>1.1200000000000001</v>
      </c>
      <c r="K34" s="10"/>
      <c r="L34" s="10"/>
      <c r="M34" s="10"/>
      <c r="N34" s="10"/>
      <c r="O34" s="10"/>
      <c r="P34" s="10"/>
    </row>
    <row r="35" spans="1:16" ht="39" customHeight="1" x14ac:dyDescent="0.15">
      <c r="A35" s="10"/>
      <c r="B35" s="23"/>
      <c r="C35" s="1125" t="s">
        <v>528</v>
      </c>
      <c r="D35" s="1126"/>
      <c r="E35" s="1127"/>
      <c r="F35" s="24">
        <v>0.86</v>
      </c>
      <c r="G35" s="25">
        <v>0.95</v>
      </c>
      <c r="H35" s="25">
        <v>0.98</v>
      </c>
      <c r="I35" s="25">
        <v>0.96</v>
      </c>
      <c r="J35" s="26">
        <v>1.08</v>
      </c>
      <c r="K35" s="10"/>
      <c r="L35" s="10"/>
      <c r="M35" s="10"/>
      <c r="N35" s="10"/>
      <c r="O35" s="10"/>
      <c r="P35" s="10"/>
    </row>
    <row r="36" spans="1:16" ht="39" customHeight="1" x14ac:dyDescent="0.15">
      <c r="A36" s="10"/>
      <c r="B36" s="23"/>
      <c r="C36" s="1125" t="s">
        <v>529</v>
      </c>
      <c r="D36" s="1126"/>
      <c r="E36" s="1127"/>
      <c r="F36" s="24">
        <v>0.42</v>
      </c>
      <c r="G36" s="25">
        <v>0.34</v>
      </c>
      <c r="H36" s="25">
        <v>0.27</v>
      </c>
      <c r="I36" s="25">
        <v>0.37</v>
      </c>
      <c r="J36" s="26">
        <v>0.5</v>
      </c>
      <c r="K36" s="10"/>
      <c r="L36" s="10"/>
      <c r="M36" s="10"/>
      <c r="N36" s="10"/>
      <c r="O36" s="10"/>
      <c r="P36" s="10"/>
    </row>
    <row r="37" spans="1:16" ht="39" customHeight="1" x14ac:dyDescent="0.15">
      <c r="A37" s="10"/>
      <c r="B37" s="23"/>
      <c r="C37" s="1125" t="s">
        <v>530</v>
      </c>
      <c r="D37" s="1126"/>
      <c r="E37" s="1127"/>
      <c r="F37" s="24">
        <v>0.63</v>
      </c>
      <c r="G37" s="25">
        <v>0.65</v>
      </c>
      <c r="H37" s="25">
        <v>0.56999999999999995</v>
      </c>
      <c r="I37" s="25">
        <v>0.43</v>
      </c>
      <c r="J37" s="26">
        <v>0.2</v>
      </c>
      <c r="K37" s="10"/>
      <c r="L37" s="10"/>
      <c r="M37" s="10"/>
      <c r="N37" s="10"/>
      <c r="O37" s="10"/>
      <c r="P37" s="10"/>
    </row>
    <row r="38" spans="1:16" ht="39" customHeight="1" x14ac:dyDescent="0.15">
      <c r="A38" s="10"/>
      <c r="B38" s="23"/>
      <c r="C38" s="1125" t="s">
        <v>531</v>
      </c>
      <c r="D38" s="1126"/>
      <c r="E38" s="1127"/>
      <c r="F38" s="24">
        <v>0.06</v>
      </c>
      <c r="G38" s="25">
        <v>7.0000000000000007E-2</v>
      </c>
      <c r="H38" s="25">
        <v>7.0000000000000007E-2</v>
      </c>
      <c r="I38" s="25">
        <v>7.0000000000000007E-2</v>
      </c>
      <c r="J38" s="26">
        <v>0.08</v>
      </c>
      <c r="K38" s="10"/>
      <c r="L38" s="10"/>
      <c r="M38" s="10"/>
      <c r="N38" s="10"/>
      <c r="O38" s="10"/>
      <c r="P38" s="10"/>
    </row>
    <row r="39" spans="1:16" ht="39" customHeight="1" x14ac:dyDescent="0.15">
      <c r="A39" s="10"/>
      <c r="B39" s="23"/>
      <c r="C39" s="1125" t="s">
        <v>532</v>
      </c>
      <c r="D39" s="1126"/>
      <c r="E39" s="1127"/>
      <c r="F39" s="24">
        <v>0.01</v>
      </c>
      <c r="G39" s="25">
        <v>0</v>
      </c>
      <c r="H39" s="25">
        <v>0</v>
      </c>
      <c r="I39" s="25">
        <v>0</v>
      </c>
      <c r="J39" s="26">
        <v>0.01</v>
      </c>
      <c r="K39" s="10"/>
      <c r="L39" s="10"/>
      <c r="M39" s="10"/>
      <c r="N39" s="10"/>
      <c r="O39" s="10"/>
      <c r="P39" s="10"/>
    </row>
    <row r="40" spans="1:16" ht="39" customHeight="1" x14ac:dyDescent="0.15">
      <c r="A40" s="10"/>
      <c r="B40" s="23"/>
      <c r="C40" s="1125" t="s">
        <v>533</v>
      </c>
      <c r="D40" s="1126"/>
      <c r="E40" s="1127"/>
      <c r="F40" s="24">
        <v>0</v>
      </c>
      <c r="G40" s="25">
        <v>0.04</v>
      </c>
      <c r="H40" s="25">
        <v>0.01</v>
      </c>
      <c r="I40" s="25">
        <v>0.05</v>
      </c>
      <c r="J40" s="26">
        <v>0</v>
      </c>
      <c r="K40" s="10"/>
      <c r="L40" s="10"/>
      <c r="M40" s="10"/>
      <c r="N40" s="10"/>
      <c r="O40" s="10"/>
      <c r="P40" s="10"/>
    </row>
    <row r="41" spans="1:16" ht="39" customHeight="1" x14ac:dyDescent="0.15">
      <c r="A41" s="10"/>
      <c r="B41" s="23"/>
      <c r="C41" s="1125" t="s">
        <v>534</v>
      </c>
      <c r="D41" s="1126"/>
      <c r="E41" s="1127"/>
      <c r="F41" s="24">
        <v>0</v>
      </c>
      <c r="G41" s="25">
        <v>0</v>
      </c>
      <c r="H41" s="25">
        <v>0</v>
      </c>
      <c r="I41" s="25">
        <v>0</v>
      </c>
      <c r="J41" s="26">
        <v>0</v>
      </c>
      <c r="K41" s="10"/>
      <c r="L41" s="10"/>
      <c r="M41" s="10"/>
      <c r="N41" s="10"/>
      <c r="O41" s="10"/>
      <c r="P41" s="10"/>
    </row>
    <row r="42" spans="1:16" ht="39" customHeight="1" x14ac:dyDescent="0.15">
      <c r="A42" s="10"/>
      <c r="B42" s="27"/>
      <c r="C42" s="1125" t="s">
        <v>535</v>
      </c>
      <c r="D42" s="1126"/>
      <c r="E42" s="1127"/>
      <c r="F42" s="24" t="s">
        <v>481</v>
      </c>
      <c r="G42" s="25" t="s">
        <v>481</v>
      </c>
      <c r="H42" s="25" t="s">
        <v>481</v>
      </c>
      <c r="I42" s="25" t="s">
        <v>481</v>
      </c>
      <c r="J42" s="26" t="s">
        <v>481</v>
      </c>
      <c r="K42" s="10"/>
      <c r="L42" s="10"/>
      <c r="M42" s="10"/>
      <c r="N42" s="10"/>
      <c r="O42" s="10"/>
      <c r="P42" s="10"/>
    </row>
    <row r="43" spans="1:16" ht="39" customHeight="1" thickBot="1" x14ac:dyDescent="0.2">
      <c r="A43" s="10"/>
      <c r="B43" s="28"/>
      <c r="C43" s="1128" t="s">
        <v>536</v>
      </c>
      <c r="D43" s="1129"/>
      <c r="E43" s="1130"/>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S3XaraVi1rAhFMZv4Mr4CUAoE9GPZMMTXXToygDb0gRF4hxMDdj6ZbmikuONVwCZpIcPVFIW5Ki3mg4SgHM8Dg==" saltValue="7cJ4N0eyZlwFC1JsaKpx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election activeCell="B1" sqref="B1:DI1"/>
    </sheetView>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522</v>
      </c>
      <c r="L44" s="44" t="s">
        <v>523</v>
      </c>
      <c r="M44" s="44" t="s">
        <v>524</v>
      </c>
      <c r="N44" s="44" t="s">
        <v>525</v>
      </c>
      <c r="O44" s="45" t="s">
        <v>526</v>
      </c>
      <c r="P44" s="36"/>
      <c r="Q44" s="36"/>
      <c r="R44" s="36"/>
      <c r="S44" s="36"/>
      <c r="T44" s="36"/>
      <c r="U44" s="36"/>
    </row>
    <row r="45" spans="1:21" ht="30.75" customHeight="1" x14ac:dyDescent="0.15">
      <c r="A45" s="36"/>
      <c r="B45" s="1141" t="s">
        <v>9</v>
      </c>
      <c r="C45" s="1142"/>
      <c r="D45" s="46"/>
      <c r="E45" s="1147" t="s">
        <v>10</v>
      </c>
      <c r="F45" s="1147"/>
      <c r="G45" s="1147"/>
      <c r="H45" s="1147"/>
      <c r="I45" s="1147"/>
      <c r="J45" s="1148"/>
      <c r="K45" s="47">
        <v>156474</v>
      </c>
      <c r="L45" s="48">
        <v>160710</v>
      </c>
      <c r="M45" s="48">
        <v>169296</v>
      </c>
      <c r="N45" s="48">
        <v>162882</v>
      </c>
      <c r="O45" s="49">
        <v>160958</v>
      </c>
      <c r="P45" s="36"/>
      <c r="Q45" s="36"/>
      <c r="R45" s="36"/>
      <c r="S45" s="36"/>
      <c r="T45" s="36"/>
      <c r="U45" s="36"/>
    </row>
    <row r="46" spans="1:21" ht="30.75" customHeight="1" x14ac:dyDescent="0.15">
      <c r="A46" s="36"/>
      <c r="B46" s="1143"/>
      <c r="C46" s="1144"/>
      <c r="D46" s="50"/>
      <c r="E46" s="1135" t="s">
        <v>11</v>
      </c>
      <c r="F46" s="1135"/>
      <c r="G46" s="1135"/>
      <c r="H46" s="1135"/>
      <c r="I46" s="1135"/>
      <c r="J46" s="1136"/>
      <c r="K46" s="51">
        <v>16903</v>
      </c>
      <c r="L46" s="52">
        <v>11478</v>
      </c>
      <c r="M46" s="52">
        <v>50683</v>
      </c>
      <c r="N46" s="52">
        <v>22489</v>
      </c>
      <c r="O46" s="53">
        <v>12661</v>
      </c>
      <c r="P46" s="36"/>
      <c r="Q46" s="36"/>
      <c r="R46" s="36"/>
      <c r="S46" s="36"/>
      <c r="T46" s="36"/>
      <c r="U46" s="36"/>
    </row>
    <row r="47" spans="1:21" ht="30.75" customHeight="1" x14ac:dyDescent="0.15">
      <c r="A47" s="36"/>
      <c r="B47" s="1143"/>
      <c r="C47" s="1144"/>
      <c r="D47" s="50"/>
      <c r="E47" s="1135" t="s">
        <v>12</v>
      </c>
      <c r="F47" s="1135"/>
      <c r="G47" s="1135"/>
      <c r="H47" s="1135"/>
      <c r="I47" s="1135"/>
      <c r="J47" s="1136"/>
      <c r="K47" s="51">
        <v>129672</v>
      </c>
      <c r="L47" s="52">
        <v>126277</v>
      </c>
      <c r="M47" s="52">
        <v>117464</v>
      </c>
      <c r="N47" s="52">
        <v>113158</v>
      </c>
      <c r="O47" s="53">
        <v>111760</v>
      </c>
      <c r="P47" s="36"/>
      <c r="Q47" s="36"/>
      <c r="R47" s="36"/>
      <c r="S47" s="36"/>
      <c r="T47" s="36"/>
      <c r="U47" s="36"/>
    </row>
    <row r="48" spans="1:21" ht="30.75" customHeight="1" x14ac:dyDescent="0.15">
      <c r="A48" s="36"/>
      <c r="B48" s="1143"/>
      <c r="C48" s="1144"/>
      <c r="D48" s="50"/>
      <c r="E48" s="1135" t="s">
        <v>13</v>
      </c>
      <c r="F48" s="1135"/>
      <c r="G48" s="1135"/>
      <c r="H48" s="1135"/>
      <c r="I48" s="1135"/>
      <c r="J48" s="1136"/>
      <c r="K48" s="51">
        <v>9672</v>
      </c>
      <c r="L48" s="52">
        <v>9284</v>
      </c>
      <c r="M48" s="52">
        <v>8463</v>
      </c>
      <c r="N48" s="52">
        <v>11647</v>
      </c>
      <c r="O48" s="53">
        <v>11405</v>
      </c>
      <c r="P48" s="36"/>
      <c r="Q48" s="36"/>
      <c r="R48" s="36"/>
      <c r="S48" s="36"/>
      <c r="T48" s="36"/>
      <c r="U48" s="36"/>
    </row>
    <row r="49" spans="1:21" ht="30.75" customHeight="1" x14ac:dyDescent="0.15">
      <c r="A49" s="36"/>
      <c r="B49" s="1143"/>
      <c r="C49" s="1144"/>
      <c r="D49" s="50"/>
      <c r="E49" s="1135" t="s">
        <v>14</v>
      </c>
      <c r="F49" s="1135"/>
      <c r="G49" s="1135"/>
      <c r="H49" s="1135"/>
      <c r="I49" s="1135"/>
      <c r="J49" s="1136"/>
      <c r="K49" s="51" t="s">
        <v>481</v>
      </c>
      <c r="L49" s="52" t="s">
        <v>481</v>
      </c>
      <c r="M49" s="52" t="s">
        <v>481</v>
      </c>
      <c r="N49" s="52">
        <v>0</v>
      </c>
      <c r="O49" s="53">
        <v>0</v>
      </c>
      <c r="P49" s="36"/>
      <c r="Q49" s="36"/>
      <c r="R49" s="36"/>
      <c r="S49" s="36"/>
      <c r="T49" s="36"/>
      <c r="U49" s="36"/>
    </row>
    <row r="50" spans="1:21" ht="30.75" customHeight="1" x14ac:dyDescent="0.15">
      <c r="A50" s="36"/>
      <c r="B50" s="1143"/>
      <c r="C50" s="1144"/>
      <c r="D50" s="50"/>
      <c r="E50" s="1135" t="s">
        <v>15</v>
      </c>
      <c r="F50" s="1135"/>
      <c r="G50" s="1135"/>
      <c r="H50" s="1135"/>
      <c r="I50" s="1135"/>
      <c r="J50" s="1136"/>
      <c r="K50" s="51">
        <v>1511</v>
      </c>
      <c r="L50" s="52">
        <v>1232</v>
      </c>
      <c r="M50" s="52">
        <v>637</v>
      </c>
      <c r="N50" s="52">
        <v>651</v>
      </c>
      <c r="O50" s="53">
        <v>732</v>
      </c>
      <c r="P50" s="36"/>
      <c r="Q50" s="36"/>
      <c r="R50" s="36"/>
      <c r="S50" s="36"/>
      <c r="T50" s="36"/>
      <c r="U50" s="36"/>
    </row>
    <row r="51" spans="1:21" ht="30.75" customHeight="1" x14ac:dyDescent="0.15">
      <c r="A51" s="36"/>
      <c r="B51" s="1145"/>
      <c r="C51" s="1146"/>
      <c r="D51" s="54"/>
      <c r="E51" s="1135" t="s">
        <v>16</v>
      </c>
      <c r="F51" s="1135"/>
      <c r="G51" s="1135"/>
      <c r="H51" s="1135"/>
      <c r="I51" s="1135"/>
      <c r="J51" s="1136"/>
      <c r="K51" s="51">
        <v>12</v>
      </c>
      <c r="L51" s="52">
        <v>56</v>
      </c>
      <c r="M51" s="52">
        <v>64</v>
      </c>
      <c r="N51" s="52">
        <v>2</v>
      </c>
      <c r="O51" s="53">
        <v>6</v>
      </c>
      <c r="P51" s="36"/>
      <c r="Q51" s="36"/>
      <c r="R51" s="36"/>
      <c r="S51" s="36"/>
      <c r="T51" s="36"/>
      <c r="U51" s="36"/>
    </row>
    <row r="52" spans="1:21" ht="30.75" customHeight="1" x14ac:dyDescent="0.15">
      <c r="A52" s="36"/>
      <c r="B52" s="1133" t="s">
        <v>17</v>
      </c>
      <c r="C52" s="1134"/>
      <c r="D52" s="54"/>
      <c r="E52" s="1135" t="s">
        <v>18</v>
      </c>
      <c r="F52" s="1135"/>
      <c r="G52" s="1135"/>
      <c r="H52" s="1135"/>
      <c r="I52" s="1135"/>
      <c r="J52" s="1136"/>
      <c r="K52" s="51">
        <v>163882</v>
      </c>
      <c r="L52" s="52">
        <v>168612</v>
      </c>
      <c r="M52" s="52">
        <v>173463</v>
      </c>
      <c r="N52" s="52">
        <v>175322</v>
      </c>
      <c r="O52" s="53">
        <v>182984</v>
      </c>
      <c r="P52" s="36"/>
      <c r="Q52" s="36"/>
      <c r="R52" s="36"/>
      <c r="S52" s="36"/>
      <c r="T52" s="36"/>
      <c r="U52" s="36"/>
    </row>
    <row r="53" spans="1:21" ht="30.75" customHeight="1" thickBot="1" x14ac:dyDescent="0.2">
      <c r="A53" s="36"/>
      <c r="B53" s="1137" t="s">
        <v>19</v>
      </c>
      <c r="C53" s="1138"/>
      <c r="D53" s="55"/>
      <c r="E53" s="1139" t="s">
        <v>20</v>
      </c>
      <c r="F53" s="1139"/>
      <c r="G53" s="1139"/>
      <c r="H53" s="1139"/>
      <c r="I53" s="1139"/>
      <c r="J53" s="1140"/>
      <c r="K53" s="56">
        <v>150362</v>
      </c>
      <c r="L53" s="57">
        <v>140425</v>
      </c>
      <c r="M53" s="57">
        <v>173144</v>
      </c>
      <c r="N53" s="57">
        <v>135507</v>
      </c>
      <c r="O53" s="58">
        <v>114538</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uMZx8e2sVLOnBQyDJZvEZjevHEZ39nk3hHYwGVhSacepam1sftopFVRf31Ug1GE28ZUPiVo7JzuLlREwzzhh5w==" saltValue="Qqg666sUjhseJ/l3vcpqL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election activeCell="B1" sqref="B1:DI1"/>
    </sheetView>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7</v>
      </c>
    </row>
    <row r="40" spans="2:13" ht="27.75" customHeight="1" thickBot="1" x14ac:dyDescent="0.2">
      <c r="B40" s="62" t="s">
        <v>8</v>
      </c>
      <c r="C40" s="63"/>
      <c r="D40" s="63"/>
      <c r="E40" s="64"/>
      <c r="F40" s="64"/>
      <c r="G40" s="64"/>
      <c r="H40" s="65" t="s">
        <v>2</v>
      </c>
      <c r="I40" s="366" t="s">
        <v>522</v>
      </c>
      <c r="J40" s="367" t="s">
        <v>523</v>
      </c>
      <c r="K40" s="367" t="s">
        <v>524</v>
      </c>
      <c r="L40" s="367" t="s">
        <v>525</v>
      </c>
      <c r="M40" s="368" t="s">
        <v>526</v>
      </c>
    </row>
    <row r="41" spans="2:13" ht="27.75" customHeight="1" x14ac:dyDescent="0.15">
      <c r="B41" s="1161" t="s">
        <v>21</v>
      </c>
      <c r="C41" s="1162"/>
      <c r="D41" s="66"/>
      <c r="E41" s="1163" t="s">
        <v>22</v>
      </c>
      <c r="F41" s="1163"/>
      <c r="G41" s="1163"/>
      <c r="H41" s="1164"/>
      <c r="I41" s="369">
        <v>5144434</v>
      </c>
      <c r="J41" s="370">
        <v>5006871</v>
      </c>
      <c r="K41" s="370">
        <v>5012642</v>
      </c>
      <c r="L41" s="370">
        <v>5145505</v>
      </c>
      <c r="M41" s="371">
        <v>5201326</v>
      </c>
    </row>
    <row r="42" spans="2:13" ht="27.75" customHeight="1" x14ac:dyDescent="0.15">
      <c r="B42" s="1151"/>
      <c r="C42" s="1152"/>
      <c r="D42" s="67"/>
      <c r="E42" s="1155" t="s">
        <v>23</v>
      </c>
      <c r="F42" s="1155"/>
      <c r="G42" s="1155"/>
      <c r="H42" s="1156"/>
      <c r="I42" s="372">
        <v>35750</v>
      </c>
      <c r="J42" s="373">
        <v>27816</v>
      </c>
      <c r="K42" s="373">
        <v>25616</v>
      </c>
      <c r="L42" s="373">
        <v>22031</v>
      </c>
      <c r="M42" s="374">
        <v>21373</v>
      </c>
    </row>
    <row r="43" spans="2:13" ht="27.75" customHeight="1" x14ac:dyDescent="0.15">
      <c r="B43" s="1151"/>
      <c r="C43" s="1152"/>
      <c r="D43" s="67"/>
      <c r="E43" s="1155" t="s">
        <v>24</v>
      </c>
      <c r="F43" s="1155"/>
      <c r="G43" s="1155"/>
      <c r="H43" s="1156"/>
      <c r="I43" s="372">
        <v>92364</v>
      </c>
      <c r="J43" s="373">
        <v>93880</v>
      </c>
      <c r="K43" s="373">
        <v>97812</v>
      </c>
      <c r="L43" s="373">
        <v>105521</v>
      </c>
      <c r="M43" s="374">
        <v>110757</v>
      </c>
    </row>
    <row r="44" spans="2:13" ht="27.75" customHeight="1" x14ac:dyDescent="0.15">
      <c r="B44" s="1151"/>
      <c r="C44" s="1152"/>
      <c r="D44" s="67"/>
      <c r="E44" s="1155" t="s">
        <v>25</v>
      </c>
      <c r="F44" s="1155"/>
      <c r="G44" s="1155"/>
      <c r="H44" s="1156"/>
      <c r="I44" s="372" t="s">
        <v>481</v>
      </c>
      <c r="J44" s="373" t="s">
        <v>481</v>
      </c>
      <c r="K44" s="373">
        <v>59</v>
      </c>
      <c r="L44" s="373">
        <v>59</v>
      </c>
      <c r="M44" s="374">
        <v>59</v>
      </c>
    </row>
    <row r="45" spans="2:13" ht="27.75" customHeight="1" x14ac:dyDescent="0.15">
      <c r="B45" s="1151"/>
      <c r="C45" s="1152"/>
      <c r="D45" s="67"/>
      <c r="E45" s="1155" t="s">
        <v>26</v>
      </c>
      <c r="F45" s="1155"/>
      <c r="G45" s="1155"/>
      <c r="H45" s="1156"/>
      <c r="I45" s="372">
        <v>506429</v>
      </c>
      <c r="J45" s="373">
        <v>463503</v>
      </c>
      <c r="K45" s="373">
        <v>436144</v>
      </c>
      <c r="L45" s="373">
        <v>425367</v>
      </c>
      <c r="M45" s="374">
        <v>368738</v>
      </c>
    </row>
    <row r="46" spans="2:13" ht="27.75" customHeight="1" x14ac:dyDescent="0.15">
      <c r="B46" s="1151"/>
      <c r="C46" s="1152"/>
      <c r="D46" s="68"/>
      <c r="E46" s="1165" t="s">
        <v>27</v>
      </c>
      <c r="F46" s="1165"/>
      <c r="G46" s="1165"/>
      <c r="H46" s="1166"/>
      <c r="I46" s="372">
        <v>69016</v>
      </c>
      <c r="J46" s="373">
        <v>73755</v>
      </c>
      <c r="K46" s="373">
        <v>69035</v>
      </c>
      <c r="L46" s="373">
        <v>54139</v>
      </c>
      <c r="M46" s="374">
        <v>37443</v>
      </c>
    </row>
    <row r="47" spans="2:13" ht="27.75" customHeight="1" x14ac:dyDescent="0.15">
      <c r="B47" s="1151"/>
      <c r="C47" s="1152"/>
      <c r="D47" s="69"/>
      <c r="E47" s="1167" t="s">
        <v>28</v>
      </c>
      <c r="F47" s="1168"/>
      <c r="G47" s="1168"/>
      <c r="H47" s="1169"/>
      <c r="I47" s="372" t="s">
        <v>481</v>
      </c>
      <c r="J47" s="373" t="s">
        <v>481</v>
      </c>
      <c r="K47" s="373" t="s">
        <v>481</v>
      </c>
      <c r="L47" s="373" t="s">
        <v>481</v>
      </c>
      <c r="M47" s="374" t="s">
        <v>481</v>
      </c>
    </row>
    <row r="48" spans="2:13" ht="27.75" customHeight="1" x14ac:dyDescent="0.15">
      <c r="B48" s="1151"/>
      <c r="C48" s="1152"/>
      <c r="D48" s="67"/>
      <c r="E48" s="1155" t="s">
        <v>29</v>
      </c>
      <c r="F48" s="1155"/>
      <c r="G48" s="1155"/>
      <c r="H48" s="1156"/>
      <c r="I48" s="372" t="s">
        <v>481</v>
      </c>
      <c r="J48" s="373" t="s">
        <v>481</v>
      </c>
      <c r="K48" s="373" t="s">
        <v>481</v>
      </c>
      <c r="L48" s="373" t="s">
        <v>481</v>
      </c>
      <c r="M48" s="374" t="s">
        <v>481</v>
      </c>
    </row>
    <row r="49" spans="2:13" ht="27.75" customHeight="1" x14ac:dyDescent="0.15">
      <c r="B49" s="1153"/>
      <c r="C49" s="1154"/>
      <c r="D49" s="67"/>
      <c r="E49" s="1155" t="s">
        <v>30</v>
      </c>
      <c r="F49" s="1155"/>
      <c r="G49" s="1155"/>
      <c r="H49" s="1156"/>
      <c r="I49" s="372" t="s">
        <v>481</v>
      </c>
      <c r="J49" s="373" t="s">
        <v>481</v>
      </c>
      <c r="K49" s="373" t="s">
        <v>481</v>
      </c>
      <c r="L49" s="373" t="s">
        <v>481</v>
      </c>
      <c r="M49" s="374" t="s">
        <v>481</v>
      </c>
    </row>
    <row r="50" spans="2:13" ht="27.75" customHeight="1" x14ac:dyDescent="0.15">
      <c r="B50" s="1149" t="s">
        <v>31</v>
      </c>
      <c r="C50" s="1150"/>
      <c r="D50" s="70"/>
      <c r="E50" s="1155" t="s">
        <v>32</v>
      </c>
      <c r="F50" s="1155"/>
      <c r="G50" s="1155"/>
      <c r="H50" s="1156"/>
      <c r="I50" s="372">
        <v>494362</v>
      </c>
      <c r="J50" s="373">
        <v>305419</v>
      </c>
      <c r="K50" s="373">
        <v>273113</v>
      </c>
      <c r="L50" s="373">
        <v>318256</v>
      </c>
      <c r="M50" s="374">
        <v>372718</v>
      </c>
    </row>
    <row r="51" spans="2:13" ht="27.75" customHeight="1" x14ac:dyDescent="0.15">
      <c r="B51" s="1151"/>
      <c r="C51" s="1152"/>
      <c r="D51" s="67"/>
      <c r="E51" s="1155" t="s">
        <v>33</v>
      </c>
      <c r="F51" s="1155"/>
      <c r="G51" s="1155"/>
      <c r="H51" s="1156"/>
      <c r="I51" s="372">
        <v>247556</v>
      </c>
      <c r="J51" s="373">
        <v>233160</v>
      </c>
      <c r="K51" s="373">
        <v>226501</v>
      </c>
      <c r="L51" s="373">
        <v>216968</v>
      </c>
      <c r="M51" s="374">
        <v>208212</v>
      </c>
    </row>
    <row r="52" spans="2:13" ht="27.75" customHeight="1" x14ac:dyDescent="0.15">
      <c r="B52" s="1153"/>
      <c r="C52" s="1154"/>
      <c r="D52" s="67"/>
      <c r="E52" s="1155" t="s">
        <v>34</v>
      </c>
      <c r="F52" s="1155"/>
      <c r="G52" s="1155"/>
      <c r="H52" s="1156"/>
      <c r="I52" s="372">
        <v>2028199</v>
      </c>
      <c r="J52" s="373">
        <v>2107733</v>
      </c>
      <c r="K52" s="373">
        <v>2146164</v>
      </c>
      <c r="L52" s="373">
        <v>2183299</v>
      </c>
      <c r="M52" s="374">
        <v>2180898</v>
      </c>
    </row>
    <row r="53" spans="2:13" ht="27.75" customHeight="1" thickBot="1" x14ac:dyDescent="0.2">
      <c r="B53" s="1157" t="s">
        <v>35</v>
      </c>
      <c r="C53" s="1158"/>
      <c r="D53" s="71"/>
      <c r="E53" s="1159" t="s">
        <v>36</v>
      </c>
      <c r="F53" s="1159"/>
      <c r="G53" s="1159"/>
      <c r="H53" s="1160"/>
      <c r="I53" s="375">
        <v>3077877</v>
      </c>
      <c r="J53" s="376">
        <v>3019513</v>
      </c>
      <c r="K53" s="376">
        <v>2995530</v>
      </c>
      <c r="L53" s="376">
        <v>3034097</v>
      </c>
      <c r="M53" s="377">
        <v>2977867</v>
      </c>
    </row>
    <row r="54" spans="2:13" ht="27.75" customHeight="1" x14ac:dyDescent="0.15">
      <c r="B54" s="72"/>
      <c r="C54" s="72"/>
      <c r="D54" s="72"/>
      <c r="E54" s="73"/>
      <c r="F54" s="73"/>
      <c r="G54" s="73"/>
      <c r="H54" s="73"/>
      <c r="I54" s="74"/>
      <c r="J54" s="74"/>
      <c r="K54" s="74"/>
      <c r="L54" s="74"/>
      <c r="M54" s="7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pTQbmXEEIA8IFKC9bZ9Utlnn0wMadkf2bEGDHqMrHG9YMi9yL0rPcNBVcoxDAfl+ASoRktyJudAmFj2FKBljA==" saltValue="7uEUomPHRbjzTDlVdR3i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55" zoomScaleNormal="55" zoomScaleSheetLayoutView="100" workbookViewId="0">
      <selection activeCell="B1" sqref="B1:DI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75" t="s">
        <v>37</v>
      </c>
    </row>
    <row r="54" spans="2:8" ht="29.25" customHeight="1" thickBot="1" x14ac:dyDescent="0.25">
      <c r="B54" s="76" t="s">
        <v>1</v>
      </c>
      <c r="C54" s="77"/>
      <c r="D54" s="77"/>
      <c r="E54" s="78" t="s">
        <v>2</v>
      </c>
      <c r="F54" s="79" t="s">
        <v>524</v>
      </c>
      <c r="G54" s="79" t="s">
        <v>525</v>
      </c>
      <c r="H54" s="80" t="s">
        <v>526</v>
      </c>
    </row>
    <row r="55" spans="2:8" ht="52.5" customHeight="1" x14ac:dyDescent="0.15">
      <c r="B55" s="81"/>
      <c r="C55" s="1178" t="s">
        <v>38</v>
      </c>
      <c r="D55" s="1178"/>
      <c r="E55" s="1179"/>
      <c r="F55" s="82">
        <v>1636</v>
      </c>
      <c r="G55" s="82">
        <v>2047</v>
      </c>
      <c r="H55" s="83">
        <v>2473</v>
      </c>
    </row>
    <row r="56" spans="2:8" ht="52.5" customHeight="1" x14ac:dyDescent="0.15">
      <c r="B56" s="84"/>
      <c r="C56" s="1180" t="s">
        <v>39</v>
      </c>
      <c r="D56" s="1180"/>
      <c r="E56" s="1181"/>
      <c r="F56" s="85" t="s">
        <v>481</v>
      </c>
      <c r="G56" s="85" t="s">
        <v>481</v>
      </c>
      <c r="H56" s="86" t="s">
        <v>481</v>
      </c>
    </row>
    <row r="57" spans="2:8" ht="53.25" customHeight="1" x14ac:dyDescent="0.15">
      <c r="B57" s="84"/>
      <c r="C57" s="1182" t="s">
        <v>40</v>
      </c>
      <c r="D57" s="1182"/>
      <c r="E57" s="1183"/>
      <c r="F57" s="87">
        <v>44760</v>
      </c>
      <c r="G57" s="87">
        <v>41304</v>
      </c>
      <c r="H57" s="88">
        <v>47224</v>
      </c>
    </row>
    <row r="58" spans="2:8" ht="45.75" customHeight="1" x14ac:dyDescent="0.15">
      <c r="B58" s="89"/>
      <c r="C58" s="1170" t="s">
        <v>583</v>
      </c>
      <c r="D58" s="1171"/>
      <c r="E58" s="1172"/>
      <c r="F58" s="90">
        <v>13439</v>
      </c>
      <c r="G58" s="90">
        <v>14003</v>
      </c>
      <c r="H58" s="91">
        <v>15265</v>
      </c>
    </row>
    <row r="59" spans="2:8" ht="45.75" customHeight="1" x14ac:dyDescent="0.15">
      <c r="B59" s="89"/>
      <c r="C59" s="1170" t="s">
        <v>584</v>
      </c>
      <c r="D59" s="1171"/>
      <c r="E59" s="1172"/>
      <c r="F59" s="90">
        <v>834</v>
      </c>
      <c r="G59" s="90">
        <v>2509</v>
      </c>
      <c r="H59" s="91">
        <v>10482</v>
      </c>
    </row>
    <row r="60" spans="2:8" ht="45.75" customHeight="1" x14ac:dyDescent="0.15">
      <c r="B60" s="89"/>
      <c r="C60" s="1170" t="s">
        <v>585</v>
      </c>
      <c r="D60" s="1171"/>
      <c r="E60" s="1172"/>
      <c r="F60" s="90">
        <v>5399</v>
      </c>
      <c r="G60" s="90">
        <v>5508</v>
      </c>
      <c r="H60" s="91">
        <v>5614</v>
      </c>
    </row>
    <row r="61" spans="2:8" ht="45.75" customHeight="1" x14ac:dyDescent="0.15">
      <c r="B61" s="89"/>
      <c r="C61" s="1170" t="s">
        <v>586</v>
      </c>
      <c r="D61" s="1171"/>
      <c r="E61" s="1172"/>
      <c r="F61" s="90">
        <v>5527</v>
      </c>
      <c r="G61" s="90">
        <v>5530</v>
      </c>
      <c r="H61" s="91">
        <v>5531</v>
      </c>
    </row>
    <row r="62" spans="2:8" ht="45.75" customHeight="1" thickBot="1" x14ac:dyDescent="0.2">
      <c r="B62" s="92"/>
      <c r="C62" s="1173" t="s">
        <v>587</v>
      </c>
      <c r="D62" s="1174"/>
      <c r="E62" s="1175"/>
      <c r="F62" s="93">
        <v>3549</v>
      </c>
      <c r="G62" s="93">
        <v>3479</v>
      </c>
      <c r="H62" s="94">
        <v>3480</v>
      </c>
    </row>
    <row r="63" spans="2:8" ht="52.5" customHeight="1" thickBot="1" x14ac:dyDescent="0.2">
      <c r="B63" s="95"/>
      <c r="C63" s="1176" t="s">
        <v>41</v>
      </c>
      <c r="D63" s="1176"/>
      <c r="E63" s="1177"/>
      <c r="F63" s="96">
        <v>46395</v>
      </c>
      <c r="G63" s="96">
        <v>43351</v>
      </c>
      <c r="H63" s="97">
        <v>49697</v>
      </c>
    </row>
    <row r="64" spans="2:8" ht="15" customHeight="1" x14ac:dyDescent="0.15"/>
    <row r="65" ht="0" hidden="1" customHeight="1" x14ac:dyDescent="0.15"/>
    <row r="66" ht="0" hidden="1" customHeight="1" x14ac:dyDescent="0.15"/>
  </sheetData>
  <sheetProtection algorithmName="SHA-512" hashValue="uxeyaCNQ3qHQUEXKvtNN8+DG7mtmKKeyq/VOKYgy49B4BLxNlFckz7Y6eGyz1Pg/mOZI6qibFjdYG4tQAzKTeQ==" saltValue="t15Xp+v2YbQKM1Izjy4W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42</v>
      </c>
      <c r="E2" s="109"/>
      <c r="F2" s="110" t="s">
        <v>43</v>
      </c>
      <c r="G2" s="111"/>
      <c r="H2" s="112"/>
    </row>
    <row r="3" spans="1:8" x14ac:dyDescent="0.15">
      <c r="A3" s="108" t="s">
        <v>513</v>
      </c>
      <c r="B3" s="113"/>
      <c r="C3" s="114"/>
      <c r="D3" s="115">
        <v>41682</v>
      </c>
      <c r="E3" s="116"/>
      <c r="F3" s="117">
        <v>34374</v>
      </c>
      <c r="G3" s="118"/>
      <c r="H3" s="119"/>
    </row>
    <row r="4" spans="1:8" x14ac:dyDescent="0.15">
      <c r="A4" s="120"/>
      <c r="B4" s="121"/>
      <c r="C4" s="122"/>
      <c r="D4" s="123">
        <v>12863</v>
      </c>
      <c r="E4" s="124"/>
      <c r="F4" s="125">
        <v>10917</v>
      </c>
      <c r="G4" s="126"/>
      <c r="H4" s="127"/>
    </row>
    <row r="5" spans="1:8" x14ac:dyDescent="0.15">
      <c r="A5" s="108" t="s">
        <v>515</v>
      </c>
      <c r="B5" s="113"/>
      <c r="C5" s="114"/>
      <c r="D5" s="115">
        <v>39268</v>
      </c>
      <c r="E5" s="116"/>
      <c r="F5" s="117">
        <v>35216</v>
      </c>
      <c r="G5" s="118"/>
      <c r="H5" s="119"/>
    </row>
    <row r="6" spans="1:8" x14ac:dyDescent="0.15">
      <c r="A6" s="120"/>
      <c r="B6" s="121"/>
      <c r="C6" s="122"/>
      <c r="D6" s="123">
        <v>15053</v>
      </c>
      <c r="E6" s="124"/>
      <c r="F6" s="125">
        <v>12644</v>
      </c>
      <c r="G6" s="126"/>
      <c r="H6" s="127"/>
    </row>
    <row r="7" spans="1:8" x14ac:dyDescent="0.15">
      <c r="A7" s="108" t="s">
        <v>516</v>
      </c>
      <c r="B7" s="113"/>
      <c r="C7" s="114"/>
      <c r="D7" s="115">
        <v>38941</v>
      </c>
      <c r="E7" s="116"/>
      <c r="F7" s="117">
        <v>36736</v>
      </c>
      <c r="G7" s="118"/>
      <c r="H7" s="119"/>
    </row>
    <row r="8" spans="1:8" x14ac:dyDescent="0.15">
      <c r="A8" s="120"/>
      <c r="B8" s="121"/>
      <c r="C8" s="122"/>
      <c r="D8" s="123">
        <v>17358</v>
      </c>
      <c r="E8" s="124"/>
      <c r="F8" s="125">
        <v>13410</v>
      </c>
      <c r="G8" s="126"/>
      <c r="H8" s="127"/>
    </row>
    <row r="9" spans="1:8" x14ac:dyDescent="0.15">
      <c r="A9" s="108" t="s">
        <v>517</v>
      </c>
      <c r="B9" s="113"/>
      <c r="C9" s="114"/>
      <c r="D9" s="115">
        <v>44902</v>
      </c>
      <c r="E9" s="116"/>
      <c r="F9" s="117">
        <v>38259</v>
      </c>
      <c r="G9" s="118"/>
      <c r="H9" s="119"/>
    </row>
    <row r="10" spans="1:8" x14ac:dyDescent="0.15">
      <c r="A10" s="120"/>
      <c r="B10" s="121"/>
      <c r="C10" s="122"/>
      <c r="D10" s="123">
        <v>20878</v>
      </c>
      <c r="E10" s="124"/>
      <c r="F10" s="125">
        <v>13379</v>
      </c>
      <c r="G10" s="126"/>
      <c r="H10" s="127"/>
    </row>
    <row r="11" spans="1:8" x14ac:dyDescent="0.15">
      <c r="A11" s="108" t="s">
        <v>518</v>
      </c>
      <c r="B11" s="113"/>
      <c r="C11" s="114"/>
      <c r="D11" s="115">
        <v>41061</v>
      </c>
      <c r="E11" s="116"/>
      <c r="F11" s="117">
        <v>39075</v>
      </c>
      <c r="G11" s="118"/>
      <c r="H11" s="119"/>
    </row>
    <row r="12" spans="1:8" x14ac:dyDescent="0.15">
      <c r="A12" s="120"/>
      <c r="B12" s="121"/>
      <c r="C12" s="128"/>
      <c r="D12" s="123">
        <v>17215</v>
      </c>
      <c r="E12" s="124"/>
      <c r="F12" s="125">
        <v>13441</v>
      </c>
      <c r="G12" s="126"/>
      <c r="H12" s="127"/>
    </row>
    <row r="13" spans="1:8" x14ac:dyDescent="0.15">
      <c r="A13" s="108"/>
      <c r="B13" s="113"/>
      <c r="C13" s="129"/>
      <c r="D13" s="130">
        <v>41171</v>
      </c>
      <c r="E13" s="131"/>
      <c r="F13" s="132">
        <v>36732</v>
      </c>
      <c r="G13" s="133"/>
      <c r="H13" s="119"/>
    </row>
    <row r="14" spans="1:8" x14ac:dyDescent="0.15">
      <c r="A14" s="120"/>
      <c r="B14" s="121"/>
      <c r="C14" s="122"/>
      <c r="D14" s="123">
        <v>16673</v>
      </c>
      <c r="E14" s="124"/>
      <c r="F14" s="125">
        <v>12758</v>
      </c>
      <c r="G14" s="126"/>
      <c r="H14" s="127"/>
    </row>
    <row r="17" spans="1:11" x14ac:dyDescent="0.15">
      <c r="A17" s="104" t="s">
        <v>44</v>
      </c>
    </row>
    <row r="18" spans="1:11" x14ac:dyDescent="0.15">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15">
      <c r="A19" s="134" t="s">
        <v>45</v>
      </c>
      <c r="B19" s="134">
        <f>ROUND(VALUE(SUBSTITUTE(実質収支比率等に係る経年分析!F$48,"▲","-")),2)</f>
        <v>7.0000000000000007E-2</v>
      </c>
      <c r="C19" s="134">
        <f>ROUND(VALUE(SUBSTITUTE(実質収支比率等に係る経年分析!G$48,"▲","-")),2)</f>
        <v>0.2</v>
      </c>
      <c r="D19" s="134">
        <f>ROUND(VALUE(SUBSTITUTE(実質収支比率等に係る経年分析!H$48,"▲","-")),2)</f>
        <v>0.08</v>
      </c>
      <c r="E19" s="134">
        <f>ROUND(VALUE(SUBSTITUTE(実質収支比率等に係る経年分析!I$48,"▲","-")),2)</f>
        <v>0.17</v>
      </c>
      <c r="F19" s="134">
        <f>ROUND(VALUE(SUBSTITUTE(実質収支比率等に係る経年分析!J$48,"▲","-")),2)</f>
        <v>0.11</v>
      </c>
    </row>
    <row r="20" spans="1:11" x14ac:dyDescent="0.15">
      <c r="A20" s="134" t="s">
        <v>46</v>
      </c>
      <c r="B20" s="134">
        <f>ROUND(VALUE(SUBSTITUTE(実質収支比率等に係る経年分析!F$47,"▲","-")),2)</f>
        <v>0.08</v>
      </c>
      <c r="C20" s="134">
        <f>ROUND(VALUE(SUBSTITUTE(実質収支比率等に係る経年分析!G$47,"▲","-")),2)</f>
        <v>0.12</v>
      </c>
      <c r="D20" s="134">
        <f>ROUND(VALUE(SUBSTITUTE(実質収支比率等に係る経年分析!H$47,"▲","-")),2)</f>
        <v>0.15</v>
      </c>
      <c r="E20" s="134">
        <f>ROUND(VALUE(SUBSTITUTE(実質収支比率等に係る経年分析!I$47,"▲","-")),2)</f>
        <v>0.19</v>
      </c>
      <c r="F20" s="134">
        <f>ROUND(VALUE(SUBSTITUTE(実質収支比率等に係る経年分析!J$47,"▲","-")),2)</f>
        <v>0.23</v>
      </c>
    </row>
    <row r="21" spans="1:11" x14ac:dyDescent="0.15">
      <c r="A21" s="134" t="s">
        <v>47</v>
      </c>
      <c r="B21" s="134">
        <f>IF(ISNUMBER(VALUE(SUBSTITUTE(実質収支比率等に係る経年分析!F$49,"▲","-"))),ROUND(VALUE(SUBSTITUTE(実質収支比率等に係る経年分析!F$49,"▲","-")),2),NA())</f>
        <v>0.77</v>
      </c>
      <c r="C21" s="134">
        <f>IF(ISNUMBER(VALUE(SUBSTITUTE(実質収支比率等に係る経年分析!G$49,"▲","-"))),ROUND(VALUE(SUBSTITUTE(実質収支比率等に係る経年分析!G$49,"▲","-")),2),NA())</f>
        <v>1.37</v>
      </c>
      <c r="D21" s="134">
        <f>IF(ISNUMBER(VALUE(SUBSTITUTE(実質収支比率等に係る経年分析!H$49,"▲","-"))),ROUND(VALUE(SUBSTITUTE(実質収支比率等に係る経年分析!H$49,"▲","-")),2),NA())</f>
        <v>2.11</v>
      </c>
      <c r="E21" s="134">
        <f>IF(ISNUMBER(VALUE(SUBSTITUTE(実質収支比率等に係る経年分析!I$49,"▲","-"))),ROUND(VALUE(SUBSTITUTE(実質収支比率等に係る経年分析!I$49,"▲","-")),2),NA())</f>
        <v>1.21</v>
      </c>
      <c r="F21" s="134">
        <f>IF(ISNUMBER(VALUE(SUBSTITUTE(実質収支比率等に係る経年分析!J$49,"▲","-"))),ROUND(VALUE(SUBSTITUTE(実質収支比率等に係る経年分析!J$49,"▲","-")),2),NA())</f>
        <v>0.81</v>
      </c>
    </row>
    <row r="24" spans="1:11" x14ac:dyDescent="0.15">
      <c r="A24" s="104" t="s">
        <v>48</v>
      </c>
    </row>
    <row r="25" spans="1:11" x14ac:dyDescent="0.15">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15">
      <c r="A26" s="135"/>
      <c r="B26" s="135" t="s">
        <v>49</v>
      </c>
      <c r="C26" s="135" t="s">
        <v>50</v>
      </c>
      <c r="D26" s="135" t="s">
        <v>49</v>
      </c>
      <c r="E26" s="135" t="s">
        <v>50</v>
      </c>
      <c r="F26" s="135" t="s">
        <v>49</v>
      </c>
      <c r="G26" s="135" t="s">
        <v>50</v>
      </c>
      <c r="H26" s="135" t="s">
        <v>49</v>
      </c>
      <c r="I26" s="135" t="s">
        <v>50</v>
      </c>
      <c r="J26" s="135" t="s">
        <v>49</v>
      </c>
      <c r="K26" s="135" t="s">
        <v>50</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県営住宅事業特別会計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流域下水道事業特別会計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港湾整備事業特別会計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一般会計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7.0000000000000007E-2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x14ac:dyDescent="0.15">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0.56999999999999995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v>
      </c>
    </row>
    <row r="34" spans="1:16" x14ac:dyDescent="0.15">
      <c r="A34" s="135" t="str">
        <f>IF(連結実質赤字比率に係る赤字・黒字の構成分析!C$36="",NA(),連結実質赤字比率に係る赤字・黒字の構成分析!C$36)</f>
        <v>企業資産運用事業会計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v>
      </c>
    </row>
    <row r="35" spans="1:16" x14ac:dyDescent="0.15">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1.08</v>
      </c>
    </row>
    <row r="36" spans="1:16" x14ac:dyDescent="0.15">
      <c r="A36" s="135" t="str">
        <f>IF(連結実質赤字比率に係る赤字・黒字の構成分析!C$34="",NA(),連結実質赤字比率に係る赤字・黒字の構成分析!C$34)</f>
        <v>水道用水供給事業会計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1.1599999999999999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1.1200000000000001</v>
      </c>
    </row>
    <row r="39" spans="1:16" x14ac:dyDescent="0.15">
      <c r="A39" s="104" t="s">
        <v>51</v>
      </c>
    </row>
    <row r="40" spans="1:16" x14ac:dyDescent="0.15">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15">
      <c r="A41" s="136"/>
      <c r="B41" s="136" t="s">
        <v>52</v>
      </c>
      <c r="C41" s="136"/>
      <c r="D41" s="136" t="s">
        <v>53</v>
      </c>
      <c r="E41" s="136" t="s">
        <v>52</v>
      </c>
      <c r="F41" s="136"/>
      <c r="G41" s="136" t="s">
        <v>53</v>
      </c>
      <c r="H41" s="136" t="s">
        <v>52</v>
      </c>
      <c r="I41" s="136"/>
      <c r="J41" s="136" t="s">
        <v>53</v>
      </c>
      <c r="K41" s="136" t="s">
        <v>52</v>
      </c>
      <c r="L41" s="136"/>
      <c r="M41" s="136" t="s">
        <v>53</v>
      </c>
      <c r="N41" s="136" t="s">
        <v>52</v>
      </c>
      <c r="O41" s="136"/>
      <c r="P41" s="136" t="s">
        <v>53</v>
      </c>
    </row>
    <row r="42" spans="1:16" x14ac:dyDescent="0.15">
      <c r="A42" s="136" t="s">
        <v>54</v>
      </c>
      <c r="B42" s="136"/>
      <c r="C42" s="136"/>
      <c r="D42" s="136">
        <f>'実質公債費比率（分子）の構造'!K$52</f>
        <v>163882</v>
      </c>
      <c r="E42" s="136"/>
      <c r="F42" s="136"/>
      <c r="G42" s="136">
        <f>'実質公債費比率（分子）の構造'!L$52</f>
        <v>168612</v>
      </c>
      <c r="H42" s="136"/>
      <c r="I42" s="136"/>
      <c r="J42" s="136">
        <f>'実質公債費比率（分子）の構造'!M$52</f>
        <v>173463</v>
      </c>
      <c r="K42" s="136"/>
      <c r="L42" s="136"/>
      <c r="M42" s="136">
        <f>'実質公債費比率（分子）の構造'!N$52</f>
        <v>175322</v>
      </c>
      <c r="N42" s="136"/>
      <c r="O42" s="136"/>
      <c r="P42" s="136">
        <f>'実質公債費比率（分子）の構造'!O$52</f>
        <v>182984</v>
      </c>
    </row>
    <row r="43" spans="1:16" x14ac:dyDescent="0.15">
      <c r="A43" s="136" t="s">
        <v>55</v>
      </c>
      <c r="B43" s="136">
        <f>'実質公債費比率（分子）の構造'!K$51</f>
        <v>12</v>
      </c>
      <c r="C43" s="136"/>
      <c r="D43" s="136"/>
      <c r="E43" s="136">
        <f>'実質公債費比率（分子）の構造'!L$51</f>
        <v>56</v>
      </c>
      <c r="F43" s="136"/>
      <c r="G43" s="136"/>
      <c r="H43" s="136">
        <f>'実質公債費比率（分子）の構造'!M$51</f>
        <v>64</v>
      </c>
      <c r="I43" s="136"/>
      <c r="J43" s="136"/>
      <c r="K43" s="136">
        <f>'実質公債費比率（分子）の構造'!N$51</f>
        <v>2</v>
      </c>
      <c r="L43" s="136"/>
      <c r="M43" s="136"/>
      <c r="N43" s="136">
        <f>'実質公債費比率（分子）の構造'!O$51</f>
        <v>6</v>
      </c>
      <c r="O43" s="136"/>
      <c r="P43" s="136"/>
    </row>
    <row r="44" spans="1:16" x14ac:dyDescent="0.15">
      <c r="A44" s="136" t="s">
        <v>56</v>
      </c>
      <c r="B44" s="136">
        <f>'実質公債費比率（分子）の構造'!K$50</f>
        <v>1511</v>
      </c>
      <c r="C44" s="136"/>
      <c r="D44" s="136"/>
      <c r="E44" s="136">
        <f>'実質公債費比率（分子）の構造'!L$50</f>
        <v>1232</v>
      </c>
      <c r="F44" s="136"/>
      <c r="G44" s="136"/>
      <c r="H44" s="136">
        <f>'実質公債費比率（分子）の構造'!M$50</f>
        <v>637</v>
      </c>
      <c r="I44" s="136"/>
      <c r="J44" s="136"/>
      <c r="K44" s="136">
        <f>'実質公債費比率（分子）の構造'!N$50</f>
        <v>651</v>
      </c>
      <c r="L44" s="136"/>
      <c r="M44" s="136"/>
      <c r="N44" s="136">
        <f>'実質公債費比率（分子）の構造'!O$50</f>
        <v>732</v>
      </c>
      <c r="O44" s="136"/>
      <c r="P44" s="136"/>
    </row>
    <row r="45" spans="1:16" x14ac:dyDescent="0.15">
      <c r="A45" s="136" t="s">
        <v>57</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f>'実質公債費比率（分子）の構造'!N$49</f>
        <v>0</v>
      </c>
      <c r="L45" s="136"/>
      <c r="M45" s="136"/>
      <c r="N45" s="136">
        <f>'実質公債費比率（分子）の構造'!O$49</f>
        <v>0</v>
      </c>
      <c r="O45" s="136"/>
      <c r="P45" s="136"/>
    </row>
    <row r="46" spans="1:16" x14ac:dyDescent="0.15">
      <c r="A46" s="136" t="s">
        <v>58</v>
      </c>
      <c r="B46" s="136">
        <f>'実質公債費比率（分子）の構造'!K$48</f>
        <v>9672</v>
      </c>
      <c r="C46" s="136"/>
      <c r="D46" s="136"/>
      <c r="E46" s="136">
        <f>'実質公債費比率（分子）の構造'!L$48</f>
        <v>9284</v>
      </c>
      <c r="F46" s="136"/>
      <c r="G46" s="136"/>
      <c r="H46" s="136">
        <f>'実質公債費比率（分子）の構造'!M$48</f>
        <v>8463</v>
      </c>
      <c r="I46" s="136"/>
      <c r="J46" s="136"/>
      <c r="K46" s="136">
        <f>'実質公債費比率（分子）の構造'!N$48</f>
        <v>11647</v>
      </c>
      <c r="L46" s="136"/>
      <c r="M46" s="136"/>
      <c r="N46" s="136">
        <f>'実質公債費比率（分子）の構造'!O$48</f>
        <v>11405</v>
      </c>
      <c r="O46" s="136"/>
      <c r="P46" s="136"/>
    </row>
    <row r="47" spans="1:16" x14ac:dyDescent="0.15">
      <c r="A47" s="136" t="s">
        <v>12</v>
      </c>
      <c r="B47" s="136">
        <f>'実質公債費比率（分子）の構造'!K$47</f>
        <v>129672</v>
      </c>
      <c r="C47" s="136"/>
      <c r="D47" s="136"/>
      <c r="E47" s="136">
        <f>'実質公債費比率（分子）の構造'!L$47</f>
        <v>126277</v>
      </c>
      <c r="F47" s="136"/>
      <c r="G47" s="136"/>
      <c r="H47" s="136">
        <f>'実質公債費比率（分子）の構造'!M$47</f>
        <v>117464</v>
      </c>
      <c r="I47" s="136"/>
      <c r="J47" s="136"/>
      <c r="K47" s="136">
        <f>'実質公債費比率（分子）の構造'!N$47</f>
        <v>113158</v>
      </c>
      <c r="L47" s="136"/>
      <c r="M47" s="136"/>
      <c r="N47" s="136">
        <f>'実質公債費比率（分子）の構造'!O$47</f>
        <v>111760</v>
      </c>
      <c r="O47" s="136"/>
      <c r="P47" s="136"/>
    </row>
    <row r="48" spans="1:16" x14ac:dyDescent="0.15">
      <c r="A48" s="136" t="s">
        <v>59</v>
      </c>
      <c r="B48" s="136">
        <f>'実質公債費比率（分子）の構造'!K$46</f>
        <v>16903</v>
      </c>
      <c r="C48" s="136"/>
      <c r="D48" s="136"/>
      <c r="E48" s="136">
        <f>'実質公債費比率（分子）の構造'!L$46</f>
        <v>11478</v>
      </c>
      <c r="F48" s="136"/>
      <c r="G48" s="136"/>
      <c r="H48" s="136">
        <f>'実質公債費比率（分子）の構造'!M$46</f>
        <v>50683</v>
      </c>
      <c r="I48" s="136"/>
      <c r="J48" s="136"/>
      <c r="K48" s="136">
        <f>'実質公債費比率（分子）の構造'!N$46</f>
        <v>22489</v>
      </c>
      <c r="L48" s="136"/>
      <c r="M48" s="136"/>
      <c r="N48" s="136">
        <f>'実質公債費比率（分子）の構造'!O$46</f>
        <v>12661</v>
      </c>
      <c r="O48" s="136"/>
      <c r="P48" s="136"/>
    </row>
    <row r="49" spans="1:16" x14ac:dyDescent="0.15">
      <c r="A49" s="136" t="s">
        <v>60</v>
      </c>
      <c r="B49" s="136">
        <f>'実質公債費比率（分子）の構造'!K$45</f>
        <v>156474</v>
      </c>
      <c r="C49" s="136"/>
      <c r="D49" s="136"/>
      <c r="E49" s="136">
        <f>'実質公債費比率（分子）の構造'!L$45</f>
        <v>160710</v>
      </c>
      <c r="F49" s="136"/>
      <c r="G49" s="136"/>
      <c r="H49" s="136">
        <f>'実質公債費比率（分子）の構造'!M$45</f>
        <v>169296</v>
      </c>
      <c r="I49" s="136"/>
      <c r="J49" s="136"/>
      <c r="K49" s="136">
        <f>'実質公債費比率（分子）の構造'!N$45</f>
        <v>162882</v>
      </c>
      <c r="L49" s="136"/>
      <c r="M49" s="136"/>
      <c r="N49" s="136">
        <f>'実質公債費比率（分子）の構造'!O$45</f>
        <v>160958</v>
      </c>
      <c r="O49" s="136"/>
      <c r="P49" s="136"/>
    </row>
    <row r="50" spans="1:16" x14ac:dyDescent="0.15">
      <c r="A50" s="136" t="s">
        <v>61</v>
      </c>
      <c r="B50" s="136" t="e">
        <f>NA()</f>
        <v>#N/A</v>
      </c>
      <c r="C50" s="136">
        <f>IF(ISNUMBER('実質公債費比率（分子）の構造'!K$53),'実質公債費比率（分子）の構造'!K$53,NA())</f>
        <v>150362</v>
      </c>
      <c r="D50" s="136" t="e">
        <f>NA()</f>
        <v>#N/A</v>
      </c>
      <c r="E50" s="136" t="e">
        <f>NA()</f>
        <v>#N/A</v>
      </c>
      <c r="F50" s="136">
        <f>IF(ISNUMBER('実質公債費比率（分子）の構造'!L$53),'実質公債費比率（分子）の構造'!L$53,NA())</f>
        <v>140425</v>
      </c>
      <c r="G50" s="136" t="e">
        <f>NA()</f>
        <v>#N/A</v>
      </c>
      <c r="H50" s="136" t="e">
        <f>NA()</f>
        <v>#N/A</v>
      </c>
      <c r="I50" s="136">
        <f>IF(ISNUMBER('実質公債費比率（分子）の構造'!M$53),'実質公債費比率（分子）の構造'!M$53,NA())</f>
        <v>173144</v>
      </c>
      <c r="J50" s="136" t="e">
        <f>NA()</f>
        <v>#N/A</v>
      </c>
      <c r="K50" s="136" t="e">
        <f>NA()</f>
        <v>#N/A</v>
      </c>
      <c r="L50" s="136">
        <f>IF(ISNUMBER('実質公債費比率（分子）の構造'!N$53),'実質公債費比率（分子）の構造'!N$53,NA())</f>
        <v>135507</v>
      </c>
      <c r="M50" s="136" t="e">
        <f>NA()</f>
        <v>#N/A</v>
      </c>
      <c r="N50" s="136" t="e">
        <f>NA()</f>
        <v>#N/A</v>
      </c>
      <c r="O50" s="136">
        <f>IF(ISNUMBER('実質公債費比率（分子）の構造'!O$53),'実質公債費比率（分子）の構造'!O$53,NA())</f>
        <v>114538</v>
      </c>
      <c r="P50" s="136" t="e">
        <f>NA()</f>
        <v>#N/A</v>
      </c>
    </row>
    <row r="53" spans="1:16" x14ac:dyDescent="0.15">
      <c r="A53" s="104" t="s">
        <v>62</v>
      </c>
    </row>
    <row r="54" spans="1:16" x14ac:dyDescent="0.15">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15">
      <c r="A55" s="135"/>
      <c r="B55" s="135" t="s">
        <v>63</v>
      </c>
      <c r="C55" s="135"/>
      <c r="D55" s="135" t="s">
        <v>64</v>
      </c>
      <c r="E55" s="135" t="s">
        <v>63</v>
      </c>
      <c r="F55" s="135"/>
      <c r="G55" s="135" t="s">
        <v>64</v>
      </c>
      <c r="H55" s="135" t="s">
        <v>63</v>
      </c>
      <c r="I55" s="135"/>
      <c r="J55" s="135" t="s">
        <v>64</v>
      </c>
      <c r="K55" s="135" t="s">
        <v>63</v>
      </c>
      <c r="L55" s="135"/>
      <c r="M55" s="135" t="s">
        <v>64</v>
      </c>
      <c r="N55" s="135" t="s">
        <v>63</v>
      </c>
      <c r="O55" s="135"/>
      <c r="P55" s="135" t="s">
        <v>64</v>
      </c>
    </row>
    <row r="56" spans="1:16" x14ac:dyDescent="0.15">
      <c r="A56" s="135" t="s">
        <v>34</v>
      </c>
      <c r="B56" s="135"/>
      <c r="C56" s="135"/>
      <c r="D56" s="135">
        <f>'将来負担比率（分子）の構造'!I$52</f>
        <v>2028199</v>
      </c>
      <c r="E56" s="135"/>
      <c r="F56" s="135"/>
      <c r="G56" s="135">
        <f>'将来負担比率（分子）の構造'!J$52</f>
        <v>2107733</v>
      </c>
      <c r="H56" s="135"/>
      <c r="I56" s="135"/>
      <c r="J56" s="135">
        <f>'将来負担比率（分子）の構造'!K$52</f>
        <v>2146164</v>
      </c>
      <c r="K56" s="135"/>
      <c r="L56" s="135"/>
      <c r="M56" s="135">
        <f>'将来負担比率（分子）の構造'!L$52</f>
        <v>2183299</v>
      </c>
      <c r="N56" s="135"/>
      <c r="O56" s="135"/>
      <c r="P56" s="135">
        <f>'将来負担比率（分子）の構造'!M$52</f>
        <v>2180898</v>
      </c>
    </row>
    <row r="57" spans="1:16" x14ac:dyDescent="0.15">
      <c r="A57" s="135" t="s">
        <v>33</v>
      </c>
      <c r="B57" s="135"/>
      <c r="C57" s="135"/>
      <c r="D57" s="135">
        <f>'将来負担比率（分子）の構造'!I$51</f>
        <v>247556</v>
      </c>
      <c r="E57" s="135"/>
      <c r="F57" s="135"/>
      <c r="G57" s="135">
        <f>'将来負担比率（分子）の構造'!J$51</f>
        <v>233160</v>
      </c>
      <c r="H57" s="135"/>
      <c r="I57" s="135"/>
      <c r="J57" s="135">
        <f>'将来負担比率（分子）の構造'!K$51</f>
        <v>226501</v>
      </c>
      <c r="K57" s="135"/>
      <c r="L57" s="135"/>
      <c r="M57" s="135">
        <f>'将来負担比率（分子）の構造'!L$51</f>
        <v>216968</v>
      </c>
      <c r="N57" s="135"/>
      <c r="O57" s="135"/>
      <c r="P57" s="135">
        <f>'将来負担比率（分子）の構造'!M$51</f>
        <v>208212</v>
      </c>
    </row>
    <row r="58" spans="1:16" x14ac:dyDescent="0.15">
      <c r="A58" s="135" t="s">
        <v>32</v>
      </c>
      <c r="B58" s="135"/>
      <c r="C58" s="135"/>
      <c r="D58" s="135">
        <f>'将来負担比率（分子）の構造'!I$50</f>
        <v>494362</v>
      </c>
      <c r="E58" s="135"/>
      <c r="F58" s="135"/>
      <c r="G58" s="135">
        <f>'将来負担比率（分子）の構造'!J$50</f>
        <v>305419</v>
      </c>
      <c r="H58" s="135"/>
      <c r="I58" s="135"/>
      <c r="J58" s="135">
        <f>'将来負担比率（分子）の構造'!K$50</f>
        <v>273113</v>
      </c>
      <c r="K58" s="135"/>
      <c r="L58" s="135"/>
      <c r="M58" s="135">
        <f>'将来負担比率（分子）の構造'!L$50</f>
        <v>318256</v>
      </c>
      <c r="N58" s="135"/>
      <c r="O58" s="135"/>
      <c r="P58" s="135">
        <f>'将来負担比率（分子）の構造'!M$50</f>
        <v>372718</v>
      </c>
    </row>
    <row r="59" spans="1:16" x14ac:dyDescent="0.15">
      <c r="A59" s="135" t="s">
        <v>30</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15">
      <c r="A60" s="135" t="s">
        <v>29</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15">
      <c r="A61" s="135" t="s">
        <v>27</v>
      </c>
      <c r="B61" s="135">
        <f>'将来負担比率（分子）の構造'!I$46</f>
        <v>69016</v>
      </c>
      <c r="C61" s="135"/>
      <c r="D61" s="135"/>
      <c r="E61" s="135">
        <f>'将来負担比率（分子）の構造'!J$46</f>
        <v>73755</v>
      </c>
      <c r="F61" s="135"/>
      <c r="G61" s="135"/>
      <c r="H61" s="135">
        <f>'将来負担比率（分子）の構造'!K$46</f>
        <v>69035</v>
      </c>
      <c r="I61" s="135"/>
      <c r="J61" s="135"/>
      <c r="K61" s="135">
        <f>'将来負担比率（分子）の構造'!L$46</f>
        <v>54139</v>
      </c>
      <c r="L61" s="135"/>
      <c r="M61" s="135"/>
      <c r="N61" s="135">
        <f>'将来負担比率（分子）の構造'!M$46</f>
        <v>37443</v>
      </c>
      <c r="O61" s="135"/>
      <c r="P61" s="135"/>
    </row>
    <row r="62" spans="1:16" x14ac:dyDescent="0.15">
      <c r="A62" s="135" t="s">
        <v>26</v>
      </c>
      <c r="B62" s="135">
        <f>'将来負担比率（分子）の構造'!I$45</f>
        <v>506429</v>
      </c>
      <c r="C62" s="135"/>
      <c r="D62" s="135"/>
      <c r="E62" s="135">
        <f>'将来負担比率（分子）の構造'!J$45</f>
        <v>463503</v>
      </c>
      <c r="F62" s="135"/>
      <c r="G62" s="135"/>
      <c r="H62" s="135">
        <f>'将来負担比率（分子）の構造'!K$45</f>
        <v>436144</v>
      </c>
      <c r="I62" s="135"/>
      <c r="J62" s="135"/>
      <c r="K62" s="135">
        <f>'将来負担比率（分子）の構造'!L$45</f>
        <v>425367</v>
      </c>
      <c r="L62" s="135"/>
      <c r="M62" s="135"/>
      <c r="N62" s="135">
        <f>'将来負担比率（分子）の構造'!M$45</f>
        <v>368738</v>
      </c>
      <c r="O62" s="135"/>
      <c r="P62" s="135"/>
    </row>
    <row r="63" spans="1:16" x14ac:dyDescent="0.15">
      <c r="A63" s="135" t="s">
        <v>25</v>
      </c>
      <c r="B63" s="135" t="str">
        <f>'将来負担比率（分子）の構造'!I$44</f>
        <v>-</v>
      </c>
      <c r="C63" s="135"/>
      <c r="D63" s="135"/>
      <c r="E63" s="135" t="str">
        <f>'将来負担比率（分子）の構造'!J$44</f>
        <v>-</v>
      </c>
      <c r="F63" s="135"/>
      <c r="G63" s="135"/>
      <c r="H63" s="135">
        <f>'将来負担比率（分子）の構造'!K$44</f>
        <v>59</v>
      </c>
      <c r="I63" s="135"/>
      <c r="J63" s="135"/>
      <c r="K63" s="135">
        <f>'将来負担比率（分子）の構造'!L$44</f>
        <v>59</v>
      </c>
      <c r="L63" s="135"/>
      <c r="M63" s="135"/>
      <c r="N63" s="135">
        <f>'将来負担比率（分子）の構造'!M$44</f>
        <v>59</v>
      </c>
      <c r="O63" s="135"/>
      <c r="P63" s="135"/>
    </row>
    <row r="64" spans="1:16" x14ac:dyDescent="0.15">
      <c r="A64" s="135" t="s">
        <v>24</v>
      </c>
      <c r="B64" s="135">
        <f>'将来負担比率（分子）の構造'!I$43</f>
        <v>92364</v>
      </c>
      <c r="C64" s="135"/>
      <c r="D64" s="135"/>
      <c r="E64" s="135">
        <f>'将来負担比率（分子）の構造'!J$43</f>
        <v>93880</v>
      </c>
      <c r="F64" s="135"/>
      <c r="G64" s="135"/>
      <c r="H64" s="135">
        <f>'将来負担比率（分子）の構造'!K$43</f>
        <v>97812</v>
      </c>
      <c r="I64" s="135"/>
      <c r="J64" s="135"/>
      <c r="K64" s="135">
        <f>'将来負担比率（分子）の構造'!L$43</f>
        <v>105521</v>
      </c>
      <c r="L64" s="135"/>
      <c r="M64" s="135"/>
      <c r="N64" s="135">
        <f>'将来負担比率（分子）の構造'!M$43</f>
        <v>110757</v>
      </c>
      <c r="O64" s="135"/>
      <c r="P64" s="135"/>
    </row>
    <row r="65" spans="1:16" x14ac:dyDescent="0.15">
      <c r="A65" s="135" t="s">
        <v>23</v>
      </c>
      <c r="B65" s="135">
        <f>'将来負担比率（分子）の構造'!I$42</f>
        <v>35750</v>
      </c>
      <c r="C65" s="135"/>
      <c r="D65" s="135"/>
      <c r="E65" s="135">
        <f>'将来負担比率（分子）の構造'!J$42</f>
        <v>27816</v>
      </c>
      <c r="F65" s="135"/>
      <c r="G65" s="135"/>
      <c r="H65" s="135">
        <f>'将来負担比率（分子）の構造'!K$42</f>
        <v>25616</v>
      </c>
      <c r="I65" s="135"/>
      <c r="J65" s="135"/>
      <c r="K65" s="135">
        <f>'将来負担比率（分子）の構造'!L$42</f>
        <v>22031</v>
      </c>
      <c r="L65" s="135"/>
      <c r="M65" s="135"/>
      <c r="N65" s="135">
        <f>'将来負担比率（分子）の構造'!M$42</f>
        <v>21373</v>
      </c>
      <c r="O65" s="135"/>
      <c r="P65" s="135"/>
    </row>
    <row r="66" spans="1:16" x14ac:dyDescent="0.15">
      <c r="A66" s="135" t="s">
        <v>22</v>
      </c>
      <c r="B66" s="135">
        <f>'将来負担比率（分子）の構造'!I$41</f>
        <v>5144434</v>
      </c>
      <c r="C66" s="135"/>
      <c r="D66" s="135"/>
      <c r="E66" s="135">
        <f>'将来負担比率（分子）の構造'!J$41</f>
        <v>5006871</v>
      </c>
      <c r="F66" s="135"/>
      <c r="G66" s="135"/>
      <c r="H66" s="135">
        <f>'将来負担比率（分子）の構造'!K$41</f>
        <v>5012642</v>
      </c>
      <c r="I66" s="135"/>
      <c r="J66" s="135"/>
      <c r="K66" s="135">
        <f>'将来負担比率（分子）の構造'!L$41</f>
        <v>5145505</v>
      </c>
      <c r="L66" s="135"/>
      <c r="M66" s="135"/>
      <c r="N66" s="135">
        <f>'将来負担比率（分子）の構造'!M$41</f>
        <v>5201326</v>
      </c>
      <c r="O66" s="135"/>
      <c r="P66" s="135"/>
    </row>
    <row r="67" spans="1:16" x14ac:dyDescent="0.15">
      <c r="A67" s="135" t="s">
        <v>65</v>
      </c>
      <c r="B67" s="135" t="e">
        <f>NA()</f>
        <v>#N/A</v>
      </c>
      <c r="C67" s="135">
        <f>IF(ISNUMBER('将来負担比率（分子）の構造'!I$53), IF('将来負担比率（分子）の構造'!I$53 &lt; 0, 0, '将来負担比率（分子）の構造'!I$53), NA())</f>
        <v>3077877</v>
      </c>
      <c r="D67" s="135" t="e">
        <f>NA()</f>
        <v>#N/A</v>
      </c>
      <c r="E67" s="135" t="e">
        <f>NA()</f>
        <v>#N/A</v>
      </c>
      <c r="F67" s="135">
        <f>IF(ISNUMBER('将来負担比率（分子）の構造'!J$53), IF('将来負担比率（分子）の構造'!J$53 &lt; 0, 0, '将来負担比率（分子）の構造'!J$53), NA())</f>
        <v>3019513</v>
      </c>
      <c r="G67" s="135" t="e">
        <f>NA()</f>
        <v>#N/A</v>
      </c>
      <c r="H67" s="135" t="e">
        <f>NA()</f>
        <v>#N/A</v>
      </c>
      <c r="I67" s="135">
        <f>IF(ISNUMBER('将来負担比率（分子）の構造'!K$53), IF('将来負担比率（分子）の構造'!K$53 &lt; 0, 0, '将来負担比率（分子）の構造'!K$53), NA())</f>
        <v>2995530</v>
      </c>
      <c r="J67" s="135" t="e">
        <f>NA()</f>
        <v>#N/A</v>
      </c>
      <c r="K67" s="135" t="e">
        <f>NA()</f>
        <v>#N/A</v>
      </c>
      <c r="L67" s="135">
        <f>IF(ISNUMBER('将来負担比率（分子）の構造'!L$53), IF('将来負担比率（分子）の構造'!L$53 &lt; 0, 0, '将来負担比率（分子）の構造'!L$53), NA())</f>
        <v>3034097</v>
      </c>
      <c r="M67" s="135" t="e">
        <f>NA()</f>
        <v>#N/A</v>
      </c>
      <c r="N67" s="135" t="e">
        <f>NA()</f>
        <v>#N/A</v>
      </c>
      <c r="O67" s="135">
        <f>IF(ISNUMBER('将来負担比率（分子）の構造'!M$53), IF('将来負担比率（分子）の構造'!M$53 &lt; 0, 0, '将来負担比率（分子）の構造'!M$53), NA())</f>
        <v>2977867</v>
      </c>
      <c r="P67" s="135" t="e">
        <f>NA()</f>
        <v>#N/A</v>
      </c>
    </row>
    <row r="70" spans="1:16" x14ac:dyDescent="0.15">
      <c r="A70" s="137" t="s">
        <v>66</v>
      </c>
      <c r="B70" s="137"/>
      <c r="C70" s="137"/>
      <c r="D70" s="137"/>
      <c r="E70" s="137"/>
      <c r="F70" s="137"/>
    </row>
    <row r="71" spans="1:16" x14ac:dyDescent="0.15">
      <c r="A71" s="138"/>
      <c r="B71" s="138" t="str">
        <f>基金残高に係る経年分析!F54</f>
        <v>H27</v>
      </c>
      <c r="C71" s="138" t="str">
        <f>基金残高に係る経年分析!G54</f>
        <v>H28</v>
      </c>
      <c r="D71" s="138" t="str">
        <f>基金残高に係る経年分析!H54</f>
        <v>H29</v>
      </c>
    </row>
    <row r="72" spans="1:16" x14ac:dyDescent="0.15">
      <c r="A72" s="138" t="s">
        <v>67</v>
      </c>
      <c r="B72" s="139">
        <f>基金残高に係る経年分析!F55</f>
        <v>1636</v>
      </c>
      <c r="C72" s="139">
        <f>基金残高に係る経年分析!G55</f>
        <v>2047</v>
      </c>
      <c r="D72" s="139">
        <f>基金残高に係る経年分析!H55</f>
        <v>2473</v>
      </c>
    </row>
    <row r="73" spans="1:16" x14ac:dyDescent="0.15">
      <c r="A73" s="138" t="s">
        <v>68</v>
      </c>
      <c r="B73" s="139" t="str">
        <f>基金残高に係る経年分析!F56</f>
        <v>-</v>
      </c>
      <c r="C73" s="139" t="str">
        <f>基金残高に係る経年分析!G56</f>
        <v>-</v>
      </c>
      <c r="D73" s="139" t="str">
        <f>基金残高に係る経年分析!H56</f>
        <v>-</v>
      </c>
    </row>
    <row r="74" spans="1:16" x14ac:dyDescent="0.15">
      <c r="A74" s="138" t="s">
        <v>69</v>
      </c>
      <c r="B74" s="139">
        <f>基金残高に係る経年分析!F57</f>
        <v>44760</v>
      </c>
      <c r="C74" s="139">
        <f>基金残高に係る経年分析!G57</f>
        <v>41304</v>
      </c>
      <c r="D74" s="139">
        <f>基金残高に係る経年分析!H57</f>
        <v>47224</v>
      </c>
    </row>
  </sheetData>
  <sheetProtection algorithmName="SHA-512" hashValue="jNrkMOI2eX39tlidSH6/sI7YfmAwC5EjUxH1PfNHuO5hyCSYksk64+7BVHXs7MHpsjeyXvO+Kq+t4DCW9deN6w==" saltValue="9FRn1zmQ/XTpM+gxM/SE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election activeCell="B1" sqref="B1:DI1"/>
    </sheetView>
  </sheetViews>
  <sheetFormatPr defaultColWidth="0" defaultRowHeight="0" customHeight="1" zeroHeight="1" x14ac:dyDescent="0.15"/>
  <cols>
    <col min="1"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176</v>
      </c>
      <c r="DD1" s="667"/>
      <c r="DE1" s="667"/>
      <c r="DF1" s="667"/>
      <c r="DG1" s="667"/>
      <c r="DH1" s="667"/>
      <c r="DI1" s="668"/>
      <c r="DK1" s="666" t="s">
        <v>177</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15">
      <c r="B2" s="192" t="s">
        <v>178</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39" t="s">
        <v>179</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180</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1"/>
      <c r="BY3" s="639" t="s">
        <v>181</v>
      </c>
      <c r="BZ3" s="640"/>
      <c r="CA3" s="640"/>
      <c r="CB3" s="640"/>
      <c r="CC3" s="640"/>
      <c r="CD3" s="640"/>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1"/>
    </row>
    <row r="4" spans="2:138" ht="11.25" customHeight="1" x14ac:dyDescent="0.15">
      <c r="B4" s="639" t="s">
        <v>1</v>
      </c>
      <c r="C4" s="640"/>
      <c r="D4" s="640"/>
      <c r="E4" s="640"/>
      <c r="F4" s="640"/>
      <c r="G4" s="640"/>
      <c r="H4" s="640"/>
      <c r="I4" s="640"/>
      <c r="J4" s="640"/>
      <c r="K4" s="640"/>
      <c r="L4" s="640"/>
      <c r="M4" s="640"/>
      <c r="N4" s="640"/>
      <c r="O4" s="640"/>
      <c r="P4" s="640"/>
      <c r="Q4" s="641"/>
      <c r="R4" s="639" t="s">
        <v>182</v>
      </c>
      <c r="S4" s="640"/>
      <c r="T4" s="640"/>
      <c r="U4" s="640"/>
      <c r="V4" s="640"/>
      <c r="W4" s="640"/>
      <c r="X4" s="640"/>
      <c r="Y4" s="641"/>
      <c r="Z4" s="639" t="s">
        <v>183</v>
      </c>
      <c r="AA4" s="640"/>
      <c r="AB4" s="640"/>
      <c r="AC4" s="641"/>
      <c r="AD4" s="639" t="s">
        <v>184</v>
      </c>
      <c r="AE4" s="640"/>
      <c r="AF4" s="640"/>
      <c r="AG4" s="640"/>
      <c r="AH4" s="640"/>
      <c r="AI4" s="640"/>
      <c r="AJ4" s="640"/>
      <c r="AK4" s="641"/>
      <c r="AL4" s="639" t="s">
        <v>183</v>
      </c>
      <c r="AM4" s="640"/>
      <c r="AN4" s="640"/>
      <c r="AO4" s="641"/>
      <c r="AP4" s="669" t="s">
        <v>185</v>
      </c>
      <c r="AQ4" s="669"/>
      <c r="AR4" s="669"/>
      <c r="AS4" s="669"/>
      <c r="AT4" s="669"/>
      <c r="AU4" s="669"/>
      <c r="AV4" s="669"/>
      <c r="AW4" s="669"/>
      <c r="AX4" s="669"/>
      <c r="AY4" s="669"/>
      <c r="AZ4" s="669"/>
      <c r="BA4" s="669"/>
      <c r="BB4" s="669"/>
      <c r="BC4" s="669"/>
      <c r="BD4" s="669" t="s">
        <v>186</v>
      </c>
      <c r="BE4" s="669"/>
      <c r="BF4" s="669"/>
      <c r="BG4" s="669"/>
      <c r="BH4" s="669"/>
      <c r="BI4" s="669"/>
      <c r="BJ4" s="669"/>
      <c r="BK4" s="669"/>
      <c r="BL4" s="669" t="s">
        <v>183</v>
      </c>
      <c r="BM4" s="669"/>
      <c r="BN4" s="669"/>
      <c r="BO4" s="669"/>
      <c r="BP4" s="669" t="s">
        <v>187</v>
      </c>
      <c r="BQ4" s="669"/>
      <c r="BR4" s="669"/>
      <c r="BS4" s="669"/>
      <c r="BT4" s="669"/>
      <c r="BU4" s="669"/>
      <c r="BV4" s="669"/>
      <c r="BW4" s="669"/>
      <c r="BY4" s="639" t="s">
        <v>188</v>
      </c>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1"/>
    </row>
    <row r="5" spans="2:138" s="195" customFormat="1" ht="11.25" customHeight="1" x14ac:dyDescent="0.15">
      <c r="B5" s="633" t="s">
        <v>189</v>
      </c>
      <c r="C5" s="634"/>
      <c r="D5" s="634"/>
      <c r="E5" s="634"/>
      <c r="F5" s="634"/>
      <c r="G5" s="634"/>
      <c r="H5" s="634"/>
      <c r="I5" s="634"/>
      <c r="J5" s="634"/>
      <c r="K5" s="634"/>
      <c r="L5" s="634"/>
      <c r="M5" s="634"/>
      <c r="N5" s="634"/>
      <c r="O5" s="634"/>
      <c r="P5" s="634"/>
      <c r="Q5" s="635"/>
      <c r="R5" s="645">
        <v>723040976</v>
      </c>
      <c r="S5" s="646"/>
      <c r="T5" s="646"/>
      <c r="U5" s="646"/>
      <c r="V5" s="646"/>
      <c r="W5" s="646"/>
      <c r="X5" s="646"/>
      <c r="Y5" s="647"/>
      <c r="Z5" s="664">
        <v>37.200000000000003</v>
      </c>
      <c r="AA5" s="664"/>
      <c r="AB5" s="664"/>
      <c r="AC5" s="664"/>
      <c r="AD5" s="665">
        <v>559626390</v>
      </c>
      <c r="AE5" s="665"/>
      <c r="AF5" s="665"/>
      <c r="AG5" s="665"/>
      <c r="AH5" s="665"/>
      <c r="AI5" s="665"/>
      <c r="AJ5" s="665"/>
      <c r="AK5" s="665"/>
      <c r="AL5" s="648">
        <v>59.5</v>
      </c>
      <c r="AM5" s="649"/>
      <c r="AN5" s="649"/>
      <c r="AO5" s="652"/>
      <c r="AP5" s="633" t="s">
        <v>190</v>
      </c>
      <c r="AQ5" s="634"/>
      <c r="AR5" s="634"/>
      <c r="AS5" s="634"/>
      <c r="AT5" s="634"/>
      <c r="AU5" s="634"/>
      <c r="AV5" s="634"/>
      <c r="AW5" s="634"/>
      <c r="AX5" s="634"/>
      <c r="AY5" s="634"/>
      <c r="AZ5" s="634"/>
      <c r="BA5" s="634"/>
      <c r="BB5" s="634"/>
      <c r="BC5" s="635"/>
      <c r="BD5" s="578">
        <v>723003544</v>
      </c>
      <c r="BE5" s="579"/>
      <c r="BF5" s="579"/>
      <c r="BG5" s="579"/>
      <c r="BH5" s="579"/>
      <c r="BI5" s="579"/>
      <c r="BJ5" s="579"/>
      <c r="BK5" s="580"/>
      <c r="BL5" s="653">
        <v>100</v>
      </c>
      <c r="BM5" s="653"/>
      <c r="BN5" s="653"/>
      <c r="BO5" s="653"/>
      <c r="BP5" s="654">
        <v>12720084</v>
      </c>
      <c r="BQ5" s="654"/>
      <c r="BR5" s="654"/>
      <c r="BS5" s="654"/>
      <c r="BT5" s="654"/>
      <c r="BU5" s="654"/>
      <c r="BV5" s="654"/>
      <c r="BW5" s="657"/>
      <c r="BY5" s="639" t="s">
        <v>185</v>
      </c>
      <c r="BZ5" s="640"/>
      <c r="CA5" s="640"/>
      <c r="CB5" s="640"/>
      <c r="CC5" s="640"/>
      <c r="CD5" s="640"/>
      <c r="CE5" s="640"/>
      <c r="CF5" s="640"/>
      <c r="CG5" s="640"/>
      <c r="CH5" s="640"/>
      <c r="CI5" s="640"/>
      <c r="CJ5" s="640"/>
      <c r="CK5" s="640"/>
      <c r="CL5" s="641"/>
      <c r="CM5" s="639" t="s">
        <v>191</v>
      </c>
      <c r="CN5" s="640"/>
      <c r="CO5" s="640"/>
      <c r="CP5" s="640"/>
      <c r="CQ5" s="640"/>
      <c r="CR5" s="640"/>
      <c r="CS5" s="640"/>
      <c r="CT5" s="641"/>
      <c r="CU5" s="639" t="s">
        <v>183</v>
      </c>
      <c r="CV5" s="640"/>
      <c r="CW5" s="640"/>
      <c r="CX5" s="641"/>
      <c r="CY5" s="639" t="s">
        <v>192</v>
      </c>
      <c r="CZ5" s="640"/>
      <c r="DA5" s="640"/>
      <c r="DB5" s="640"/>
      <c r="DC5" s="640"/>
      <c r="DD5" s="640"/>
      <c r="DE5" s="640"/>
      <c r="DF5" s="640"/>
      <c r="DG5" s="640"/>
      <c r="DH5" s="640"/>
      <c r="DI5" s="640"/>
      <c r="DJ5" s="640"/>
      <c r="DK5" s="641"/>
      <c r="DL5" s="639" t="s">
        <v>193</v>
      </c>
      <c r="DM5" s="640"/>
      <c r="DN5" s="640"/>
      <c r="DO5" s="640"/>
      <c r="DP5" s="640"/>
      <c r="DQ5" s="640"/>
      <c r="DR5" s="640"/>
      <c r="DS5" s="640"/>
      <c r="DT5" s="640"/>
      <c r="DU5" s="640"/>
      <c r="DV5" s="640"/>
      <c r="DW5" s="640"/>
      <c r="DX5" s="641"/>
    </row>
    <row r="6" spans="2:138" ht="11.25" customHeight="1" x14ac:dyDescent="0.15">
      <c r="B6" s="575" t="s">
        <v>194</v>
      </c>
      <c r="C6" s="576"/>
      <c r="D6" s="576"/>
      <c r="E6" s="576"/>
      <c r="F6" s="576"/>
      <c r="G6" s="576"/>
      <c r="H6" s="576"/>
      <c r="I6" s="576"/>
      <c r="J6" s="576"/>
      <c r="K6" s="576"/>
      <c r="L6" s="576"/>
      <c r="M6" s="576"/>
      <c r="N6" s="576"/>
      <c r="O6" s="576"/>
      <c r="P6" s="576"/>
      <c r="Q6" s="577"/>
      <c r="R6" s="578">
        <v>80276683</v>
      </c>
      <c r="S6" s="579"/>
      <c r="T6" s="579"/>
      <c r="U6" s="579"/>
      <c r="V6" s="579"/>
      <c r="W6" s="579"/>
      <c r="X6" s="579"/>
      <c r="Y6" s="580"/>
      <c r="Z6" s="653">
        <v>4.0999999999999996</v>
      </c>
      <c r="AA6" s="653"/>
      <c r="AB6" s="653"/>
      <c r="AC6" s="653"/>
      <c r="AD6" s="654">
        <v>80276683</v>
      </c>
      <c r="AE6" s="654"/>
      <c r="AF6" s="654"/>
      <c r="AG6" s="654"/>
      <c r="AH6" s="654"/>
      <c r="AI6" s="654"/>
      <c r="AJ6" s="654"/>
      <c r="AK6" s="654"/>
      <c r="AL6" s="581">
        <v>8.5</v>
      </c>
      <c r="AM6" s="655"/>
      <c r="AN6" s="655"/>
      <c r="AO6" s="656"/>
      <c r="AP6" s="575" t="s">
        <v>195</v>
      </c>
      <c r="AQ6" s="576"/>
      <c r="AR6" s="576"/>
      <c r="AS6" s="576"/>
      <c r="AT6" s="576"/>
      <c r="AU6" s="576"/>
      <c r="AV6" s="576"/>
      <c r="AW6" s="576"/>
      <c r="AX6" s="576"/>
      <c r="AY6" s="576"/>
      <c r="AZ6" s="576"/>
      <c r="BA6" s="576"/>
      <c r="BB6" s="576"/>
      <c r="BC6" s="577"/>
      <c r="BD6" s="578">
        <v>723003544</v>
      </c>
      <c r="BE6" s="579"/>
      <c r="BF6" s="579"/>
      <c r="BG6" s="579"/>
      <c r="BH6" s="579"/>
      <c r="BI6" s="579"/>
      <c r="BJ6" s="579"/>
      <c r="BK6" s="580"/>
      <c r="BL6" s="653">
        <v>100</v>
      </c>
      <c r="BM6" s="653"/>
      <c r="BN6" s="653"/>
      <c r="BO6" s="653"/>
      <c r="BP6" s="654">
        <v>12720084</v>
      </c>
      <c r="BQ6" s="654"/>
      <c r="BR6" s="654"/>
      <c r="BS6" s="654"/>
      <c r="BT6" s="654"/>
      <c r="BU6" s="654"/>
      <c r="BV6" s="654"/>
      <c r="BW6" s="657"/>
      <c r="BY6" s="633" t="s">
        <v>196</v>
      </c>
      <c r="BZ6" s="634"/>
      <c r="CA6" s="634"/>
      <c r="CB6" s="634"/>
      <c r="CC6" s="634"/>
      <c r="CD6" s="634"/>
      <c r="CE6" s="634"/>
      <c r="CF6" s="634"/>
      <c r="CG6" s="634"/>
      <c r="CH6" s="634"/>
      <c r="CI6" s="634"/>
      <c r="CJ6" s="634"/>
      <c r="CK6" s="634"/>
      <c r="CL6" s="635"/>
      <c r="CM6" s="578">
        <v>2432779</v>
      </c>
      <c r="CN6" s="579"/>
      <c r="CO6" s="579"/>
      <c r="CP6" s="579"/>
      <c r="CQ6" s="579"/>
      <c r="CR6" s="579"/>
      <c r="CS6" s="579"/>
      <c r="CT6" s="580"/>
      <c r="CU6" s="653">
        <v>0.1</v>
      </c>
      <c r="CV6" s="653"/>
      <c r="CW6" s="653"/>
      <c r="CX6" s="653"/>
      <c r="CY6" s="584">
        <v>48432</v>
      </c>
      <c r="CZ6" s="579"/>
      <c r="DA6" s="579"/>
      <c r="DB6" s="579"/>
      <c r="DC6" s="579"/>
      <c r="DD6" s="579"/>
      <c r="DE6" s="579"/>
      <c r="DF6" s="579"/>
      <c r="DG6" s="579"/>
      <c r="DH6" s="579"/>
      <c r="DI6" s="579"/>
      <c r="DJ6" s="579"/>
      <c r="DK6" s="580"/>
      <c r="DL6" s="584">
        <v>2380461</v>
      </c>
      <c r="DM6" s="579"/>
      <c r="DN6" s="579"/>
      <c r="DO6" s="579"/>
      <c r="DP6" s="579"/>
      <c r="DQ6" s="579"/>
      <c r="DR6" s="579"/>
      <c r="DS6" s="579"/>
      <c r="DT6" s="579"/>
      <c r="DU6" s="579"/>
      <c r="DV6" s="579"/>
      <c r="DW6" s="579"/>
      <c r="DX6" s="659"/>
    </row>
    <row r="7" spans="2:138" ht="11.25" customHeight="1" x14ac:dyDescent="0.15">
      <c r="B7" s="575" t="s">
        <v>197</v>
      </c>
      <c r="C7" s="576"/>
      <c r="D7" s="576"/>
      <c r="E7" s="576"/>
      <c r="F7" s="576"/>
      <c r="G7" s="576"/>
      <c r="H7" s="576"/>
      <c r="I7" s="576"/>
      <c r="J7" s="576"/>
      <c r="K7" s="576"/>
      <c r="L7" s="576"/>
      <c r="M7" s="576"/>
      <c r="N7" s="576"/>
      <c r="O7" s="576"/>
      <c r="P7" s="576"/>
      <c r="Q7" s="577"/>
      <c r="R7" s="578">
        <v>3956879</v>
      </c>
      <c r="S7" s="579"/>
      <c r="T7" s="579"/>
      <c r="U7" s="579"/>
      <c r="V7" s="579"/>
      <c r="W7" s="579"/>
      <c r="X7" s="579"/>
      <c r="Y7" s="580"/>
      <c r="Z7" s="653">
        <v>0.2</v>
      </c>
      <c r="AA7" s="653"/>
      <c r="AB7" s="653"/>
      <c r="AC7" s="653"/>
      <c r="AD7" s="654">
        <v>3956879</v>
      </c>
      <c r="AE7" s="654"/>
      <c r="AF7" s="654"/>
      <c r="AG7" s="654"/>
      <c r="AH7" s="654"/>
      <c r="AI7" s="654"/>
      <c r="AJ7" s="654"/>
      <c r="AK7" s="654"/>
      <c r="AL7" s="581">
        <v>0.4</v>
      </c>
      <c r="AM7" s="655"/>
      <c r="AN7" s="655"/>
      <c r="AO7" s="656"/>
      <c r="AP7" s="575" t="s">
        <v>198</v>
      </c>
      <c r="AQ7" s="576"/>
      <c r="AR7" s="576"/>
      <c r="AS7" s="576"/>
      <c r="AT7" s="576"/>
      <c r="AU7" s="576"/>
      <c r="AV7" s="576"/>
      <c r="AW7" s="576"/>
      <c r="AX7" s="576"/>
      <c r="AY7" s="576"/>
      <c r="AZ7" s="576"/>
      <c r="BA7" s="576"/>
      <c r="BB7" s="576"/>
      <c r="BC7" s="577"/>
      <c r="BD7" s="578">
        <v>260841372</v>
      </c>
      <c r="BE7" s="579"/>
      <c r="BF7" s="579"/>
      <c r="BG7" s="579"/>
      <c r="BH7" s="579"/>
      <c r="BI7" s="579"/>
      <c r="BJ7" s="579"/>
      <c r="BK7" s="580"/>
      <c r="BL7" s="653">
        <v>36.1</v>
      </c>
      <c r="BM7" s="653"/>
      <c r="BN7" s="653"/>
      <c r="BO7" s="653"/>
      <c r="BP7" s="654">
        <v>5458340</v>
      </c>
      <c r="BQ7" s="654"/>
      <c r="BR7" s="654"/>
      <c r="BS7" s="654"/>
      <c r="BT7" s="654"/>
      <c r="BU7" s="654"/>
      <c r="BV7" s="654"/>
      <c r="BW7" s="657"/>
      <c r="BY7" s="575" t="s">
        <v>199</v>
      </c>
      <c r="BZ7" s="576"/>
      <c r="CA7" s="576"/>
      <c r="CB7" s="576"/>
      <c r="CC7" s="576"/>
      <c r="CD7" s="576"/>
      <c r="CE7" s="576"/>
      <c r="CF7" s="576"/>
      <c r="CG7" s="576"/>
      <c r="CH7" s="576"/>
      <c r="CI7" s="576"/>
      <c r="CJ7" s="576"/>
      <c r="CK7" s="576"/>
      <c r="CL7" s="577"/>
      <c r="CM7" s="578">
        <v>106983188</v>
      </c>
      <c r="CN7" s="579"/>
      <c r="CO7" s="579"/>
      <c r="CP7" s="579"/>
      <c r="CQ7" s="579"/>
      <c r="CR7" s="579"/>
      <c r="CS7" s="579"/>
      <c r="CT7" s="580"/>
      <c r="CU7" s="653">
        <v>5.5</v>
      </c>
      <c r="CV7" s="653"/>
      <c r="CW7" s="653"/>
      <c r="CX7" s="653"/>
      <c r="CY7" s="584">
        <v>16913020</v>
      </c>
      <c r="CZ7" s="579"/>
      <c r="DA7" s="579"/>
      <c r="DB7" s="579"/>
      <c r="DC7" s="579"/>
      <c r="DD7" s="579"/>
      <c r="DE7" s="579"/>
      <c r="DF7" s="579"/>
      <c r="DG7" s="579"/>
      <c r="DH7" s="579"/>
      <c r="DI7" s="579"/>
      <c r="DJ7" s="579"/>
      <c r="DK7" s="580"/>
      <c r="DL7" s="584">
        <v>83801244</v>
      </c>
      <c r="DM7" s="579"/>
      <c r="DN7" s="579"/>
      <c r="DO7" s="579"/>
      <c r="DP7" s="579"/>
      <c r="DQ7" s="579"/>
      <c r="DR7" s="579"/>
      <c r="DS7" s="579"/>
      <c r="DT7" s="579"/>
      <c r="DU7" s="579"/>
      <c r="DV7" s="579"/>
      <c r="DW7" s="579"/>
      <c r="DX7" s="659"/>
    </row>
    <row r="8" spans="2:138" ht="11.25" customHeight="1" x14ac:dyDescent="0.15">
      <c r="B8" s="575" t="s">
        <v>200</v>
      </c>
      <c r="C8" s="576"/>
      <c r="D8" s="576"/>
      <c r="E8" s="576"/>
      <c r="F8" s="576"/>
      <c r="G8" s="576"/>
      <c r="H8" s="576"/>
      <c r="I8" s="576"/>
      <c r="J8" s="576"/>
      <c r="K8" s="576"/>
      <c r="L8" s="576"/>
      <c r="M8" s="576"/>
      <c r="N8" s="576"/>
      <c r="O8" s="576"/>
      <c r="P8" s="576"/>
      <c r="Q8" s="577"/>
      <c r="R8" s="578" t="s">
        <v>111</v>
      </c>
      <c r="S8" s="579"/>
      <c r="T8" s="579"/>
      <c r="U8" s="579"/>
      <c r="V8" s="579"/>
      <c r="W8" s="579"/>
      <c r="X8" s="579"/>
      <c r="Y8" s="580"/>
      <c r="Z8" s="653" t="s">
        <v>111</v>
      </c>
      <c r="AA8" s="653"/>
      <c r="AB8" s="653"/>
      <c r="AC8" s="653"/>
      <c r="AD8" s="654" t="s">
        <v>111</v>
      </c>
      <c r="AE8" s="654"/>
      <c r="AF8" s="654"/>
      <c r="AG8" s="654"/>
      <c r="AH8" s="654"/>
      <c r="AI8" s="654"/>
      <c r="AJ8" s="654"/>
      <c r="AK8" s="654"/>
      <c r="AL8" s="581" t="s">
        <v>111</v>
      </c>
      <c r="AM8" s="655"/>
      <c r="AN8" s="655"/>
      <c r="AO8" s="656"/>
      <c r="AP8" s="575" t="s">
        <v>201</v>
      </c>
      <c r="AQ8" s="576"/>
      <c r="AR8" s="576"/>
      <c r="AS8" s="576"/>
      <c r="AT8" s="576"/>
      <c r="AU8" s="576"/>
      <c r="AV8" s="576"/>
      <c r="AW8" s="576"/>
      <c r="AX8" s="576"/>
      <c r="AY8" s="576"/>
      <c r="AZ8" s="576"/>
      <c r="BA8" s="576"/>
      <c r="BB8" s="576"/>
      <c r="BC8" s="577"/>
      <c r="BD8" s="578">
        <v>5974621</v>
      </c>
      <c r="BE8" s="579"/>
      <c r="BF8" s="579"/>
      <c r="BG8" s="579"/>
      <c r="BH8" s="579"/>
      <c r="BI8" s="579"/>
      <c r="BJ8" s="579"/>
      <c r="BK8" s="580"/>
      <c r="BL8" s="653">
        <v>0.8</v>
      </c>
      <c r="BM8" s="653"/>
      <c r="BN8" s="653"/>
      <c r="BO8" s="653"/>
      <c r="BP8" s="654">
        <v>2051417</v>
      </c>
      <c r="BQ8" s="654"/>
      <c r="BR8" s="654"/>
      <c r="BS8" s="654"/>
      <c r="BT8" s="654"/>
      <c r="BU8" s="654"/>
      <c r="BV8" s="654"/>
      <c r="BW8" s="657"/>
      <c r="BY8" s="575" t="s">
        <v>202</v>
      </c>
      <c r="BZ8" s="576"/>
      <c r="CA8" s="576"/>
      <c r="CB8" s="576"/>
      <c r="CC8" s="576"/>
      <c r="CD8" s="576"/>
      <c r="CE8" s="576"/>
      <c r="CF8" s="576"/>
      <c r="CG8" s="576"/>
      <c r="CH8" s="576"/>
      <c r="CI8" s="576"/>
      <c r="CJ8" s="576"/>
      <c r="CK8" s="576"/>
      <c r="CL8" s="577"/>
      <c r="CM8" s="578">
        <v>315269676</v>
      </c>
      <c r="CN8" s="579"/>
      <c r="CO8" s="579"/>
      <c r="CP8" s="579"/>
      <c r="CQ8" s="579"/>
      <c r="CR8" s="579"/>
      <c r="CS8" s="579"/>
      <c r="CT8" s="580"/>
      <c r="CU8" s="653">
        <v>16.3</v>
      </c>
      <c r="CV8" s="653"/>
      <c r="CW8" s="653"/>
      <c r="CX8" s="653"/>
      <c r="CY8" s="584">
        <v>4777783</v>
      </c>
      <c r="CZ8" s="579"/>
      <c r="DA8" s="579"/>
      <c r="DB8" s="579"/>
      <c r="DC8" s="579"/>
      <c r="DD8" s="579"/>
      <c r="DE8" s="579"/>
      <c r="DF8" s="579"/>
      <c r="DG8" s="579"/>
      <c r="DH8" s="579"/>
      <c r="DI8" s="579"/>
      <c r="DJ8" s="579"/>
      <c r="DK8" s="580"/>
      <c r="DL8" s="584">
        <v>284203178</v>
      </c>
      <c r="DM8" s="579"/>
      <c r="DN8" s="579"/>
      <c r="DO8" s="579"/>
      <c r="DP8" s="579"/>
      <c r="DQ8" s="579"/>
      <c r="DR8" s="579"/>
      <c r="DS8" s="579"/>
      <c r="DT8" s="579"/>
      <c r="DU8" s="579"/>
      <c r="DV8" s="579"/>
      <c r="DW8" s="579"/>
      <c r="DX8" s="659"/>
    </row>
    <row r="9" spans="2:138" ht="11.25" customHeight="1" x14ac:dyDescent="0.15">
      <c r="B9" s="575" t="s">
        <v>203</v>
      </c>
      <c r="C9" s="576"/>
      <c r="D9" s="576"/>
      <c r="E9" s="576"/>
      <c r="F9" s="576"/>
      <c r="G9" s="576"/>
      <c r="H9" s="576"/>
      <c r="I9" s="576"/>
      <c r="J9" s="576"/>
      <c r="K9" s="576"/>
      <c r="L9" s="576"/>
      <c r="M9" s="576"/>
      <c r="N9" s="576"/>
      <c r="O9" s="576"/>
      <c r="P9" s="576"/>
      <c r="Q9" s="577"/>
      <c r="R9" s="578" t="s">
        <v>204</v>
      </c>
      <c r="S9" s="579"/>
      <c r="T9" s="579"/>
      <c r="U9" s="579"/>
      <c r="V9" s="579"/>
      <c r="W9" s="579"/>
      <c r="X9" s="579"/>
      <c r="Y9" s="580"/>
      <c r="Z9" s="653" t="s">
        <v>204</v>
      </c>
      <c r="AA9" s="653"/>
      <c r="AB9" s="653"/>
      <c r="AC9" s="653"/>
      <c r="AD9" s="654" t="s">
        <v>111</v>
      </c>
      <c r="AE9" s="654"/>
      <c r="AF9" s="654"/>
      <c r="AG9" s="654"/>
      <c r="AH9" s="654"/>
      <c r="AI9" s="654"/>
      <c r="AJ9" s="654"/>
      <c r="AK9" s="654"/>
      <c r="AL9" s="581" t="s">
        <v>204</v>
      </c>
      <c r="AM9" s="655"/>
      <c r="AN9" s="655"/>
      <c r="AO9" s="656"/>
      <c r="AP9" s="575" t="s">
        <v>205</v>
      </c>
      <c r="AQ9" s="576"/>
      <c r="AR9" s="576"/>
      <c r="AS9" s="576"/>
      <c r="AT9" s="576"/>
      <c r="AU9" s="576"/>
      <c r="AV9" s="576"/>
      <c r="AW9" s="576"/>
      <c r="AX9" s="576"/>
      <c r="AY9" s="576"/>
      <c r="AZ9" s="576"/>
      <c r="BA9" s="576"/>
      <c r="BB9" s="576"/>
      <c r="BC9" s="577"/>
      <c r="BD9" s="578">
        <v>208300056</v>
      </c>
      <c r="BE9" s="579"/>
      <c r="BF9" s="579"/>
      <c r="BG9" s="579"/>
      <c r="BH9" s="579"/>
      <c r="BI9" s="579"/>
      <c r="BJ9" s="579"/>
      <c r="BK9" s="580"/>
      <c r="BL9" s="653">
        <v>28.8</v>
      </c>
      <c r="BM9" s="653"/>
      <c r="BN9" s="653"/>
      <c r="BO9" s="653"/>
      <c r="BP9" s="654" t="s">
        <v>111</v>
      </c>
      <c r="BQ9" s="654"/>
      <c r="BR9" s="654"/>
      <c r="BS9" s="654"/>
      <c r="BT9" s="654"/>
      <c r="BU9" s="654"/>
      <c r="BV9" s="654"/>
      <c r="BW9" s="657"/>
      <c r="BY9" s="575" t="s">
        <v>206</v>
      </c>
      <c r="BZ9" s="576"/>
      <c r="CA9" s="576"/>
      <c r="CB9" s="576"/>
      <c r="CC9" s="576"/>
      <c r="CD9" s="576"/>
      <c r="CE9" s="576"/>
      <c r="CF9" s="576"/>
      <c r="CG9" s="576"/>
      <c r="CH9" s="576"/>
      <c r="CI9" s="576"/>
      <c r="CJ9" s="576"/>
      <c r="CK9" s="576"/>
      <c r="CL9" s="577"/>
      <c r="CM9" s="578">
        <v>52853034</v>
      </c>
      <c r="CN9" s="579"/>
      <c r="CO9" s="579"/>
      <c r="CP9" s="579"/>
      <c r="CQ9" s="579"/>
      <c r="CR9" s="579"/>
      <c r="CS9" s="579"/>
      <c r="CT9" s="580"/>
      <c r="CU9" s="653">
        <v>2.7</v>
      </c>
      <c r="CV9" s="653"/>
      <c r="CW9" s="653"/>
      <c r="CX9" s="653"/>
      <c r="CY9" s="584">
        <v>4318495</v>
      </c>
      <c r="CZ9" s="579"/>
      <c r="DA9" s="579"/>
      <c r="DB9" s="579"/>
      <c r="DC9" s="579"/>
      <c r="DD9" s="579"/>
      <c r="DE9" s="579"/>
      <c r="DF9" s="579"/>
      <c r="DG9" s="579"/>
      <c r="DH9" s="579"/>
      <c r="DI9" s="579"/>
      <c r="DJ9" s="579"/>
      <c r="DK9" s="580"/>
      <c r="DL9" s="584">
        <v>35463007</v>
      </c>
      <c r="DM9" s="579"/>
      <c r="DN9" s="579"/>
      <c r="DO9" s="579"/>
      <c r="DP9" s="579"/>
      <c r="DQ9" s="579"/>
      <c r="DR9" s="579"/>
      <c r="DS9" s="579"/>
      <c r="DT9" s="579"/>
      <c r="DU9" s="579"/>
      <c r="DV9" s="579"/>
      <c r="DW9" s="579"/>
      <c r="DX9" s="659"/>
    </row>
    <row r="10" spans="2:138" ht="11.25" customHeight="1" x14ac:dyDescent="0.15">
      <c r="B10" s="575" t="s">
        <v>207</v>
      </c>
      <c r="C10" s="576"/>
      <c r="D10" s="576"/>
      <c r="E10" s="576"/>
      <c r="F10" s="576"/>
      <c r="G10" s="576"/>
      <c r="H10" s="576"/>
      <c r="I10" s="576"/>
      <c r="J10" s="576"/>
      <c r="K10" s="576"/>
      <c r="L10" s="576"/>
      <c r="M10" s="576"/>
      <c r="N10" s="576"/>
      <c r="O10" s="576"/>
      <c r="P10" s="576"/>
      <c r="Q10" s="577"/>
      <c r="R10" s="578">
        <v>195474</v>
      </c>
      <c r="S10" s="579"/>
      <c r="T10" s="579"/>
      <c r="U10" s="579"/>
      <c r="V10" s="579"/>
      <c r="W10" s="579"/>
      <c r="X10" s="579"/>
      <c r="Y10" s="580"/>
      <c r="Z10" s="653">
        <v>0</v>
      </c>
      <c r="AA10" s="653"/>
      <c r="AB10" s="653"/>
      <c r="AC10" s="653"/>
      <c r="AD10" s="654">
        <v>195474</v>
      </c>
      <c r="AE10" s="654"/>
      <c r="AF10" s="654"/>
      <c r="AG10" s="654"/>
      <c r="AH10" s="654"/>
      <c r="AI10" s="654"/>
      <c r="AJ10" s="654"/>
      <c r="AK10" s="654"/>
      <c r="AL10" s="581">
        <v>0</v>
      </c>
      <c r="AM10" s="655"/>
      <c r="AN10" s="655"/>
      <c r="AO10" s="656"/>
      <c r="AP10" s="575" t="s">
        <v>208</v>
      </c>
      <c r="AQ10" s="576"/>
      <c r="AR10" s="576"/>
      <c r="AS10" s="576"/>
      <c r="AT10" s="576"/>
      <c r="AU10" s="576"/>
      <c r="AV10" s="576"/>
      <c r="AW10" s="576"/>
      <c r="AX10" s="576"/>
      <c r="AY10" s="576"/>
      <c r="AZ10" s="576"/>
      <c r="BA10" s="576"/>
      <c r="BB10" s="576"/>
      <c r="BC10" s="577"/>
      <c r="BD10" s="578">
        <v>5016124</v>
      </c>
      <c r="BE10" s="579"/>
      <c r="BF10" s="579"/>
      <c r="BG10" s="579"/>
      <c r="BH10" s="579"/>
      <c r="BI10" s="579"/>
      <c r="BJ10" s="579"/>
      <c r="BK10" s="580"/>
      <c r="BL10" s="653">
        <v>0.7</v>
      </c>
      <c r="BM10" s="653"/>
      <c r="BN10" s="653"/>
      <c r="BO10" s="653"/>
      <c r="BP10" s="654">
        <v>455298</v>
      </c>
      <c r="BQ10" s="654"/>
      <c r="BR10" s="654"/>
      <c r="BS10" s="654"/>
      <c r="BT10" s="654"/>
      <c r="BU10" s="654"/>
      <c r="BV10" s="654"/>
      <c r="BW10" s="657"/>
      <c r="BY10" s="575" t="s">
        <v>209</v>
      </c>
      <c r="BZ10" s="576"/>
      <c r="CA10" s="576"/>
      <c r="CB10" s="576"/>
      <c r="CC10" s="576"/>
      <c r="CD10" s="576"/>
      <c r="CE10" s="576"/>
      <c r="CF10" s="576"/>
      <c r="CG10" s="576"/>
      <c r="CH10" s="576"/>
      <c r="CI10" s="576"/>
      <c r="CJ10" s="576"/>
      <c r="CK10" s="576"/>
      <c r="CL10" s="577"/>
      <c r="CM10" s="578">
        <v>8286132</v>
      </c>
      <c r="CN10" s="579"/>
      <c r="CO10" s="579"/>
      <c r="CP10" s="579"/>
      <c r="CQ10" s="579"/>
      <c r="CR10" s="579"/>
      <c r="CS10" s="579"/>
      <c r="CT10" s="580"/>
      <c r="CU10" s="653">
        <v>0.4</v>
      </c>
      <c r="CV10" s="653"/>
      <c r="CW10" s="653"/>
      <c r="CX10" s="653"/>
      <c r="CY10" s="584">
        <v>250711</v>
      </c>
      <c r="CZ10" s="579"/>
      <c r="DA10" s="579"/>
      <c r="DB10" s="579"/>
      <c r="DC10" s="579"/>
      <c r="DD10" s="579"/>
      <c r="DE10" s="579"/>
      <c r="DF10" s="579"/>
      <c r="DG10" s="579"/>
      <c r="DH10" s="579"/>
      <c r="DI10" s="579"/>
      <c r="DJ10" s="579"/>
      <c r="DK10" s="580"/>
      <c r="DL10" s="584">
        <v>4644939</v>
      </c>
      <c r="DM10" s="579"/>
      <c r="DN10" s="579"/>
      <c r="DO10" s="579"/>
      <c r="DP10" s="579"/>
      <c r="DQ10" s="579"/>
      <c r="DR10" s="579"/>
      <c r="DS10" s="579"/>
      <c r="DT10" s="579"/>
      <c r="DU10" s="579"/>
      <c r="DV10" s="579"/>
      <c r="DW10" s="579"/>
      <c r="DX10" s="659"/>
    </row>
    <row r="11" spans="2:138" ht="11.25" customHeight="1" x14ac:dyDescent="0.15">
      <c r="B11" s="575" t="s">
        <v>210</v>
      </c>
      <c r="C11" s="576"/>
      <c r="D11" s="576"/>
      <c r="E11" s="576"/>
      <c r="F11" s="576"/>
      <c r="G11" s="576"/>
      <c r="H11" s="576"/>
      <c r="I11" s="576"/>
      <c r="J11" s="576"/>
      <c r="K11" s="576"/>
      <c r="L11" s="576"/>
      <c r="M11" s="576"/>
      <c r="N11" s="576"/>
      <c r="O11" s="576"/>
      <c r="P11" s="576"/>
      <c r="Q11" s="577"/>
      <c r="R11" s="578">
        <v>318116</v>
      </c>
      <c r="S11" s="579"/>
      <c r="T11" s="579"/>
      <c r="U11" s="579"/>
      <c r="V11" s="579"/>
      <c r="W11" s="579"/>
      <c r="X11" s="579"/>
      <c r="Y11" s="580"/>
      <c r="Z11" s="653">
        <v>0</v>
      </c>
      <c r="AA11" s="653"/>
      <c r="AB11" s="653"/>
      <c r="AC11" s="653"/>
      <c r="AD11" s="654">
        <v>318116</v>
      </c>
      <c r="AE11" s="654"/>
      <c r="AF11" s="654"/>
      <c r="AG11" s="654"/>
      <c r="AH11" s="654"/>
      <c r="AI11" s="654"/>
      <c r="AJ11" s="654"/>
      <c r="AK11" s="654"/>
      <c r="AL11" s="581">
        <v>0</v>
      </c>
      <c r="AM11" s="655"/>
      <c r="AN11" s="655"/>
      <c r="AO11" s="656"/>
      <c r="AP11" s="575" t="s">
        <v>211</v>
      </c>
      <c r="AQ11" s="576"/>
      <c r="AR11" s="576"/>
      <c r="AS11" s="576"/>
      <c r="AT11" s="576"/>
      <c r="AU11" s="576"/>
      <c r="AV11" s="576"/>
      <c r="AW11" s="576"/>
      <c r="AX11" s="576"/>
      <c r="AY11" s="576"/>
      <c r="AZ11" s="576"/>
      <c r="BA11" s="576"/>
      <c r="BB11" s="576"/>
      <c r="BC11" s="577"/>
      <c r="BD11" s="578">
        <v>16621940</v>
      </c>
      <c r="BE11" s="579"/>
      <c r="BF11" s="579"/>
      <c r="BG11" s="579"/>
      <c r="BH11" s="579"/>
      <c r="BI11" s="579"/>
      <c r="BJ11" s="579"/>
      <c r="BK11" s="580"/>
      <c r="BL11" s="653">
        <v>2.2999999999999998</v>
      </c>
      <c r="BM11" s="653"/>
      <c r="BN11" s="653"/>
      <c r="BO11" s="653"/>
      <c r="BP11" s="654">
        <v>2951625</v>
      </c>
      <c r="BQ11" s="654"/>
      <c r="BR11" s="654"/>
      <c r="BS11" s="654"/>
      <c r="BT11" s="654"/>
      <c r="BU11" s="654"/>
      <c r="BV11" s="654"/>
      <c r="BW11" s="657"/>
      <c r="BY11" s="575" t="s">
        <v>212</v>
      </c>
      <c r="BZ11" s="576"/>
      <c r="CA11" s="576"/>
      <c r="CB11" s="576"/>
      <c r="CC11" s="576"/>
      <c r="CD11" s="576"/>
      <c r="CE11" s="576"/>
      <c r="CF11" s="576"/>
      <c r="CG11" s="576"/>
      <c r="CH11" s="576"/>
      <c r="CI11" s="576"/>
      <c r="CJ11" s="576"/>
      <c r="CK11" s="576"/>
      <c r="CL11" s="577"/>
      <c r="CM11" s="578">
        <v>77252840</v>
      </c>
      <c r="CN11" s="579"/>
      <c r="CO11" s="579"/>
      <c r="CP11" s="579"/>
      <c r="CQ11" s="579"/>
      <c r="CR11" s="579"/>
      <c r="CS11" s="579"/>
      <c r="CT11" s="580"/>
      <c r="CU11" s="653">
        <v>4</v>
      </c>
      <c r="CV11" s="653"/>
      <c r="CW11" s="653"/>
      <c r="CX11" s="653"/>
      <c r="CY11" s="584">
        <v>36830053</v>
      </c>
      <c r="CZ11" s="579"/>
      <c r="DA11" s="579"/>
      <c r="DB11" s="579"/>
      <c r="DC11" s="579"/>
      <c r="DD11" s="579"/>
      <c r="DE11" s="579"/>
      <c r="DF11" s="579"/>
      <c r="DG11" s="579"/>
      <c r="DH11" s="579"/>
      <c r="DI11" s="579"/>
      <c r="DJ11" s="579"/>
      <c r="DK11" s="580"/>
      <c r="DL11" s="584">
        <v>15344895</v>
      </c>
      <c r="DM11" s="579"/>
      <c r="DN11" s="579"/>
      <c r="DO11" s="579"/>
      <c r="DP11" s="579"/>
      <c r="DQ11" s="579"/>
      <c r="DR11" s="579"/>
      <c r="DS11" s="579"/>
      <c r="DT11" s="579"/>
      <c r="DU11" s="579"/>
      <c r="DV11" s="579"/>
      <c r="DW11" s="579"/>
      <c r="DX11" s="659"/>
    </row>
    <row r="12" spans="2:138" ht="11.25" customHeight="1" x14ac:dyDescent="0.15">
      <c r="B12" s="575" t="s">
        <v>213</v>
      </c>
      <c r="C12" s="576"/>
      <c r="D12" s="576"/>
      <c r="E12" s="576"/>
      <c r="F12" s="576"/>
      <c r="G12" s="576"/>
      <c r="H12" s="576"/>
      <c r="I12" s="576"/>
      <c r="J12" s="576"/>
      <c r="K12" s="576"/>
      <c r="L12" s="576"/>
      <c r="M12" s="576"/>
      <c r="N12" s="576"/>
      <c r="O12" s="576"/>
      <c r="P12" s="576"/>
      <c r="Q12" s="577"/>
      <c r="R12" s="578">
        <v>75806214</v>
      </c>
      <c r="S12" s="579"/>
      <c r="T12" s="579"/>
      <c r="U12" s="579"/>
      <c r="V12" s="579"/>
      <c r="W12" s="579"/>
      <c r="X12" s="579"/>
      <c r="Y12" s="580"/>
      <c r="Z12" s="653">
        <v>3.9</v>
      </c>
      <c r="AA12" s="653"/>
      <c r="AB12" s="653"/>
      <c r="AC12" s="653"/>
      <c r="AD12" s="654">
        <v>75806214</v>
      </c>
      <c r="AE12" s="654"/>
      <c r="AF12" s="654"/>
      <c r="AG12" s="654"/>
      <c r="AH12" s="654"/>
      <c r="AI12" s="654"/>
      <c r="AJ12" s="654"/>
      <c r="AK12" s="654"/>
      <c r="AL12" s="581">
        <v>8.1</v>
      </c>
      <c r="AM12" s="655"/>
      <c r="AN12" s="655"/>
      <c r="AO12" s="656"/>
      <c r="AP12" s="575" t="s">
        <v>214</v>
      </c>
      <c r="AQ12" s="576"/>
      <c r="AR12" s="576"/>
      <c r="AS12" s="576"/>
      <c r="AT12" s="576"/>
      <c r="AU12" s="576"/>
      <c r="AV12" s="576"/>
      <c r="AW12" s="576"/>
      <c r="AX12" s="576"/>
      <c r="AY12" s="576"/>
      <c r="AZ12" s="576"/>
      <c r="BA12" s="576"/>
      <c r="BB12" s="576"/>
      <c r="BC12" s="577"/>
      <c r="BD12" s="578">
        <v>3080568</v>
      </c>
      <c r="BE12" s="579"/>
      <c r="BF12" s="579"/>
      <c r="BG12" s="579"/>
      <c r="BH12" s="579"/>
      <c r="BI12" s="579"/>
      <c r="BJ12" s="579"/>
      <c r="BK12" s="580"/>
      <c r="BL12" s="653">
        <v>0.4</v>
      </c>
      <c r="BM12" s="653"/>
      <c r="BN12" s="653"/>
      <c r="BO12" s="653"/>
      <c r="BP12" s="654" t="s">
        <v>111</v>
      </c>
      <c r="BQ12" s="654"/>
      <c r="BR12" s="654"/>
      <c r="BS12" s="654"/>
      <c r="BT12" s="654"/>
      <c r="BU12" s="654"/>
      <c r="BV12" s="654"/>
      <c r="BW12" s="657"/>
      <c r="BY12" s="575" t="s">
        <v>215</v>
      </c>
      <c r="BZ12" s="576"/>
      <c r="CA12" s="576"/>
      <c r="CB12" s="576"/>
      <c r="CC12" s="576"/>
      <c r="CD12" s="576"/>
      <c r="CE12" s="576"/>
      <c r="CF12" s="576"/>
      <c r="CG12" s="576"/>
      <c r="CH12" s="576"/>
      <c r="CI12" s="576"/>
      <c r="CJ12" s="576"/>
      <c r="CK12" s="576"/>
      <c r="CL12" s="577"/>
      <c r="CM12" s="578">
        <v>192155785</v>
      </c>
      <c r="CN12" s="579"/>
      <c r="CO12" s="579"/>
      <c r="CP12" s="579"/>
      <c r="CQ12" s="579"/>
      <c r="CR12" s="579"/>
      <c r="CS12" s="579"/>
      <c r="CT12" s="580"/>
      <c r="CU12" s="653">
        <v>10</v>
      </c>
      <c r="CV12" s="653"/>
      <c r="CW12" s="653"/>
      <c r="CX12" s="653"/>
      <c r="CY12" s="584">
        <v>3254617</v>
      </c>
      <c r="CZ12" s="579"/>
      <c r="DA12" s="579"/>
      <c r="DB12" s="579"/>
      <c r="DC12" s="579"/>
      <c r="DD12" s="579"/>
      <c r="DE12" s="579"/>
      <c r="DF12" s="579"/>
      <c r="DG12" s="579"/>
      <c r="DH12" s="579"/>
      <c r="DI12" s="579"/>
      <c r="DJ12" s="579"/>
      <c r="DK12" s="580"/>
      <c r="DL12" s="584">
        <v>8645010</v>
      </c>
      <c r="DM12" s="579"/>
      <c r="DN12" s="579"/>
      <c r="DO12" s="579"/>
      <c r="DP12" s="579"/>
      <c r="DQ12" s="579"/>
      <c r="DR12" s="579"/>
      <c r="DS12" s="579"/>
      <c r="DT12" s="579"/>
      <c r="DU12" s="579"/>
      <c r="DV12" s="579"/>
      <c r="DW12" s="579"/>
      <c r="DX12" s="659"/>
    </row>
    <row r="13" spans="2:138" ht="11.25" customHeight="1" x14ac:dyDescent="0.15">
      <c r="B13" s="575" t="s">
        <v>216</v>
      </c>
      <c r="C13" s="576"/>
      <c r="D13" s="576"/>
      <c r="E13" s="576"/>
      <c r="F13" s="576"/>
      <c r="G13" s="576"/>
      <c r="H13" s="576"/>
      <c r="I13" s="576"/>
      <c r="J13" s="576"/>
      <c r="K13" s="576"/>
      <c r="L13" s="576"/>
      <c r="M13" s="576"/>
      <c r="N13" s="576"/>
      <c r="O13" s="576"/>
      <c r="P13" s="576"/>
      <c r="Q13" s="577"/>
      <c r="R13" s="578" t="s">
        <v>111</v>
      </c>
      <c r="S13" s="579"/>
      <c r="T13" s="579"/>
      <c r="U13" s="579"/>
      <c r="V13" s="579"/>
      <c r="W13" s="579"/>
      <c r="X13" s="579"/>
      <c r="Y13" s="580"/>
      <c r="Z13" s="653" t="s">
        <v>111</v>
      </c>
      <c r="AA13" s="653"/>
      <c r="AB13" s="653"/>
      <c r="AC13" s="653"/>
      <c r="AD13" s="654" t="s">
        <v>204</v>
      </c>
      <c r="AE13" s="654"/>
      <c r="AF13" s="654"/>
      <c r="AG13" s="654"/>
      <c r="AH13" s="654"/>
      <c r="AI13" s="654"/>
      <c r="AJ13" s="654"/>
      <c r="AK13" s="654"/>
      <c r="AL13" s="581" t="s">
        <v>204</v>
      </c>
      <c r="AM13" s="655"/>
      <c r="AN13" s="655"/>
      <c r="AO13" s="656"/>
      <c r="AP13" s="575" t="s">
        <v>217</v>
      </c>
      <c r="AQ13" s="576"/>
      <c r="AR13" s="576"/>
      <c r="AS13" s="576"/>
      <c r="AT13" s="576"/>
      <c r="AU13" s="576"/>
      <c r="AV13" s="576"/>
      <c r="AW13" s="576"/>
      <c r="AX13" s="576"/>
      <c r="AY13" s="576"/>
      <c r="AZ13" s="576"/>
      <c r="BA13" s="576"/>
      <c r="BB13" s="576"/>
      <c r="BC13" s="577"/>
      <c r="BD13" s="578">
        <v>10862764</v>
      </c>
      <c r="BE13" s="579"/>
      <c r="BF13" s="579"/>
      <c r="BG13" s="579"/>
      <c r="BH13" s="579"/>
      <c r="BI13" s="579"/>
      <c r="BJ13" s="579"/>
      <c r="BK13" s="580"/>
      <c r="BL13" s="653">
        <v>1.5</v>
      </c>
      <c r="BM13" s="653"/>
      <c r="BN13" s="653"/>
      <c r="BO13" s="653"/>
      <c r="BP13" s="654" t="s">
        <v>204</v>
      </c>
      <c r="BQ13" s="654"/>
      <c r="BR13" s="654"/>
      <c r="BS13" s="654"/>
      <c r="BT13" s="654"/>
      <c r="BU13" s="654"/>
      <c r="BV13" s="654"/>
      <c r="BW13" s="657"/>
      <c r="BY13" s="575" t="s">
        <v>218</v>
      </c>
      <c r="BZ13" s="576"/>
      <c r="CA13" s="576"/>
      <c r="CB13" s="576"/>
      <c r="CC13" s="576"/>
      <c r="CD13" s="576"/>
      <c r="CE13" s="576"/>
      <c r="CF13" s="576"/>
      <c r="CG13" s="576"/>
      <c r="CH13" s="576"/>
      <c r="CI13" s="576"/>
      <c r="CJ13" s="576"/>
      <c r="CK13" s="576"/>
      <c r="CL13" s="577"/>
      <c r="CM13" s="578">
        <v>171165435</v>
      </c>
      <c r="CN13" s="579"/>
      <c r="CO13" s="579"/>
      <c r="CP13" s="579"/>
      <c r="CQ13" s="579"/>
      <c r="CR13" s="579"/>
      <c r="CS13" s="579"/>
      <c r="CT13" s="580"/>
      <c r="CU13" s="653">
        <v>8.9</v>
      </c>
      <c r="CV13" s="653"/>
      <c r="CW13" s="653"/>
      <c r="CX13" s="653"/>
      <c r="CY13" s="584">
        <v>145113670</v>
      </c>
      <c r="CZ13" s="579"/>
      <c r="DA13" s="579"/>
      <c r="DB13" s="579"/>
      <c r="DC13" s="579"/>
      <c r="DD13" s="579"/>
      <c r="DE13" s="579"/>
      <c r="DF13" s="579"/>
      <c r="DG13" s="579"/>
      <c r="DH13" s="579"/>
      <c r="DI13" s="579"/>
      <c r="DJ13" s="579"/>
      <c r="DK13" s="580"/>
      <c r="DL13" s="584">
        <v>27189407</v>
      </c>
      <c r="DM13" s="579"/>
      <c r="DN13" s="579"/>
      <c r="DO13" s="579"/>
      <c r="DP13" s="579"/>
      <c r="DQ13" s="579"/>
      <c r="DR13" s="579"/>
      <c r="DS13" s="579"/>
      <c r="DT13" s="579"/>
      <c r="DU13" s="579"/>
      <c r="DV13" s="579"/>
      <c r="DW13" s="579"/>
      <c r="DX13" s="659"/>
    </row>
    <row r="14" spans="2:138" ht="11.25" customHeight="1" x14ac:dyDescent="0.15">
      <c r="B14" s="575" t="s">
        <v>219</v>
      </c>
      <c r="C14" s="576"/>
      <c r="D14" s="576"/>
      <c r="E14" s="576"/>
      <c r="F14" s="576"/>
      <c r="G14" s="576"/>
      <c r="H14" s="576"/>
      <c r="I14" s="576"/>
      <c r="J14" s="576"/>
      <c r="K14" s="576"/>
      <c r="L14" s="576"/>
      <c r="M14" s="576"/>
      <c r="N14" s="576"/>
      <c r="O14" s="576"/>
      <c r="P14" s="576"/>
      <c r="Q14" s="577"/>
      <c r="R14" s="578">
        <v>2135194</v>
      </c>
      <c r="S14" s="579"/>
      <c r="T14" s="579"/>
      <c r="U14" s="579"/>
      <c r="V14" s="579"/>
      <c r="W14" s="579"/>
      <c r="X14" s="579"/>
      <c r="Y14" s="580"/>
      <c r="Z14" s="653">
        <v>0.1</v>
      </c>
      <c r="AA14" s="653"/>
      <c r="AB14" s="653"/>
      <c r="AC14" s="653"/>
      <c r="AD14" s="654">
        <v>2135194</v>
      </c>
      <c r="AE14" s="654"/>
      <c r="AF14" s="654"/>
      <c r="AG14" s="654"/>
      <c r="AH14" s="654"/>
      <c r="AI14" s="654"/>
      <c r="AJ14" s="654"/>
      <c r="AK14" s="654"/>
      <c r="AL14" s="581">
        <v>0.2</v>
      </c>
      <c r="AM14" s="655"/>
      <c r="AN14" s="655"/>
      <c r="AO14" s="656"/>
      <c r="AP14" s="575" t="s">
        <v>220</v>
      </c>
      <c r="AQ14" s="576"/>
      <c r="AR14" s="576"/>
      <c r="AS14" s="576"/>
      <c r="AT14" s="576"/>
      <c r="AU14" s="576"/>
      <c r="AV14" s="576"/>
      <c r="AW14" s="576"/>
      <c r="AX14" s="576"/>
      <c r="AY14" s="576"/>
      <c r="AZ14" s="576"/>
      <c r="BA14" s="576"/>
      <c r="BB14" s="576"/>
      <c r="BC14" s="577"/>
      <c r="BD14" s="578">
        <v>10985299</v>
      </c>
      <c r="BE14" s="579"/>
      <c r="BF14" s="579"/>
      <c r="BG14" s="579"/>
      <c r="BH14" s="579"/>
      <c r="BI14" s="579"/>
      <c r="BJ14" s="579"/>
      <c r="BK14" s="580"/>
      <c r="BL14" s="653">
        <v>1.5</v>
      </c>
      <c r="BM14" s="653"/>
      <c r="BN14" s="653"/>
      <c r="BO14" s="653"/>
      <c r="BP14" s="654" t="s">
        <v>111</v>
      </c>
      <c r="BQ14" s="654"/>
      <c r="BR14" s="654"/>
      <c r="BS14" s="654"/>
      <c r="BT14" s="654"/>
      <c r="BU14" s="654"/>
      <c r="BV14" s="654"/>
      <c r="BW14" s="657"/>
      <c r="BY14" s="575" t="s">
        <v>221</v>
      </c>
      <c r="BZ14" s="576"/>
      <c r="CA14" s="576"/>
      <c r="CB14" s="576"/>
      <c r="CC14" s="576"/>
      <c r="CD14" s="576"/>
      <c r="CE14" s="576"/>
      <c r="CF14" s="576"/>
      <c r="CG14" s="576"/>
      <c r="CH14" s="576"/>
      <c r="CI14" s="576"/>
      <c r="CJ14" s="576"/>
      <c r="CK14" s="576"/>
      <c r="CL14" s="577"/>
      <c r="CM14" s="578">
        <v>133700686</v>
      </c>
      <c r="CN14" s="579"/>
      <c r="CO14" s="579"/>
      <c r="CP14" s="579"/>
      <c r="CQ14" s="579"/>
      <c r="CR14" s="579"/>
      <c r="CS14" s="579"/>
      <c r="CT14" s="580"/>
      <c r="CU14" s="653">
        <v>6.9</v>
      </c>
      <c r="CV14" s="653"/>
      <c r="CW14" s="653"/>
      <c r="CX14" s="653"/>
      <c r="CY14" s="584">
        <v>7843392</v>
      </c>
      <c r="CZ14" s="579"/>
      <c r="DA14" s="579"/>
      <c r="DB14" s="579"/>
      <c r="DC14" s="579"/>
      <c r="DD14" s="579"/>
      <c r="DE14" s="579"/>
      <c r="DF14" s="579"/>
      <c r="DG14" s="579"/>
      <c r="DH14" s="579"/>
      <c r="DI14" s="579"/>
      <c r="DJ14" s="579"/>
      <c r="DK14" s="580"/>
      <c r="DL14" s="584">
        <v>121350549</v>
      </c>
      <c r="DM14" s="579"/>
      <c r="DN14" s="579"/>
      <c r="DO14" s="579"/>
      <c r="DP14" s="579"/>
      <c r="DQ14" s="579"/>
      <c r="DR14" s="579"/>
      <c r="DS14" s="579"/>
      <c r="DT14" s="579"/>
      <c r="DU14" s="579"/>
      <c r="DV14" s="579"/>
      <c r="DW14" s="579"/>
      <c r="DX14" s="659"/>
    </row>
    <row r="15" spans="2:138" ht="11.25" customHeight="1" x14ac:dyDescent="0.15">
      <c r="B15" s="575" t="s">
        <v>222</v>
      </c>
      <c r="C15" s="576"/>
      <c r="D15" s="576"/>
      <c r="E15" s="576"/>
      <c r="F15" s="576"/>
      <c r="G15" s="576"/>
      <c r="H15" s="576"/>
      <c r="I15" s="576"/>
      <c r="J15" s="576"/>
      <c r="K15" s="576"/>
      <c r="L15" s="576"/>
      <c r="M15" s="576"/>
      <c r="N15" s="576"/>
      <c r="O15" s="576"/>
      <c r="P15" s="576"/>
      <c r="Q15" s="577"/>
      <c r="R15" s="578">
        <v>300319605</v>
      </c>
      <c r="S15" s="579"/>
      <c r="T15" s="579"/>
      <c r="U15" s="579"/>
      <c r="V15" s="579"/>
      <c r="W15" s="579"/>
      <c r="X15" s="579"/>
      <c r="Y15" s="580"/>
      <c r="Z15" s="653">
        <v>15.5</v>
      </c>
      <c r="AA15" s="653"/>
      <c r="AB15" s="653"/>
      <c r="AC15" s="653"/>
      <c r="AD15" s="654">
        <v>296046923</v>
      </c>
      <c r="AE15" s="654"/>
      <c r="AF15" s="654"/>
      <c r="AG15" s="654"/>
      <c r="AH15" s="654"/>
      <c r="AI15" s="654"/>
      <c r="AJ15" s="654"/>
      <c r="AK15" s="654"/>
      <c r="AL15" s="581">
        <v>31.5</v>
      </c>
      <c r="AM15" s="655"/>
      <c r="AN15" s="655"/>
      <c r="AO15" s="656"/>
      <c r="AP15" s="575" t="s">
        <v>223</v>
      </c>
      <c r="AQ15" s="576"/>
      <c r="AR15" s="576"/>
      <c r="AS15" s="576"/>
      <c r="AT15" s="576"/>
      <c r="AU15" s="576"/>
      <c r="AV15" s="576"/>
      <c r="AW15" s="576"/>
      <c r="AX15" s="576"/>
      <c r="AY15" s="576"/>
      <c r="AZ15" s="576"/>
      <c r="BA15" s="576"/>
      <c r="BB15" s="576"/>
      <c r="BC15" s="577"/>
      <c r="BD15" s="578">
        <v>142631725</v>
      </c>
      <c r="BE15" s="579"/>
      <c r="BF15" s="579"/>
      <c r="BG15" s="579"/>
      <c r="BH15" s="579"/>
      <c r="BI15" s="579"/>
      <c r="BJ15" s="579"/>
      <c r="BK15" s="580"/>
      <c r="BL15" s="653">
        <v>19.7</v>
      </c>
      <c r="BM15" s="653"/>
      <c r="BN15" s="653"/>
      <c r="BO15" s="653"/>
      <c r="BP15" s="654">
        <v>7261744</v>
      </c>
      <c r="BQ15" s="654"/>
      <c r="BR15" s="654"/>
      <c r="BS15" s="654"/>
      <c r="BT15" s="654"/>
      <c r="BU15" s="654"/>
      <c r="BV15" s="654"/>
      <c r="BW15" s="657"/>
      <c r="BY15" s="575" t="s">
        <v>224</v>
      </c>
      <c r="BZ15" s="576"/>
      <c r="CA15" s="576"/>
      <c r="CB15" s="576"/>
      <c r="CC15" s="576"/>
      <c r="CD15" s="576"/>
      <c r="CE15" s="576"/>
      <c r="CF15" s="576"/>
      <c r="CG15" s="576"/>
      <c r="CH15" s="576"/>
      <c r="CI15" s="576"/>
      <c r="CJ15" s="576"/>
      <c r="CK15" s="576"/>
      <c r="CL15" s="577"/>
      <c r="CM15" s="578" t="s">
        <v>111</v>
      </c>
      <c r="CN15" s="579"/>
      <c r="CO15" s="579"/>
      <c r="CP15" s="579"/>
      <c r="CQ15" s="579"/>
      <c r="CR15" s="579"/>
      <c r="CS15" s="579"/>
      <c r="CT15" s="580"/>
      <c r="CU15" s="653" t="s">
        <v>111</v>
      </c>
      <c r="CV15" s="653"/>
      <c r="CW15" s="653"/>
      <c r="CX15" s="653"/>
      <c r="CY15" s="584" t="s">
        <v>111</v>
      </c>
      <c r="CZ15" s="579"/>
      <c r="DA15" s="579"/>
      <c r="DB15" s="579"/>
      <c r="DC15" s="579"/>
      <c r="DD15" s="579"/>
      <c r="DE15" s="579"/>
      <c r="DF15" s="579"/>
      <c r="DG15" s="579"/>
      <c r="DH15" s="579"/>
      <c r="DI15" s="579"/>
      <c r="DJ15" s="579"/>
      <c r="DK15" s="580"/>
      <c r="DL15" s="584" t="s">
        <v>204</v>
      </c>
      <c r="DM15" s="579"/>
      <c r="DN15" s="579"/>
      <c r="DO15" s="579"/>
      <c r="DP15" s="579"/>
      <c r="DQ15" s="579"/>
      <c r="DR15" s="579"/>
      <c r="DS15" s="579"/>
      <c r="DT15" s="579"/>
      <c r="DU15" s="579"/>
      <c r="DV15" s="579"/>
      <c r="DW15" s="579"/>
      <c r="DX15" s="659"/>
    </row>
    <row r="16" spans="2:138" ht="11.25" customHeight="1" x14ac:dyDescent="0.15">
      <c r="B16" s="575" t="s">
        <v>225</v>
      </c>
      <c r="C16" s="576"/>
      <c r="D16" s="576"/>
      <c r="E16" s="576"/>
      <c r="F16" s="576"/>
      <c r="G16" s="576"/>
      <c r="H16" s="576"/>
      <c r="I16" s="576"/>
      <c r="J16" s="576"/>
      <c r="K16" s="576"/>
      <c r="L16" s="576"/>
      <c r="M16" s="576"/>
      <c r="N16" s="576"/>
      <c r="O16" s="576"/>
      <c r="P16" s="576"/>
      <c r="Q16" s="577"/>
      <c r="R16" s="578">
        <v>296046923</v>
      </c>
      <c r="S16" s="579"/>
      <c r="T16" s="579"/>
      <c r="U16" s="579"/>
      <c r="V16" s="579"/>
      <c r="W16" s="579"/>
      <c r="X16" s="579"/>
      <c r="Y16" s="580"/>
      <c r="Z16" s="581">
        <v>15.2</v>
      </c>
      <c r="AA16" s="655"/>
      <c r="AB16" s="655"/>
      <c r="AC16" s="658"/>
      <c r="AD16" s="584">
        <v>296046923</v>
      </c>
      <c r="AE16" s="579"/>
      <c r="AF16" s="579"/>
      <c r="AG16" s="579"/>
      <c r="AH16" s="579"/>
      <c r="AI16" s="579"/>
      <c r="AJ16" s="579"/>
      <c r="AK16" s="580"/>
      <c r="AL16" s="581">
        <v>31.5</v>
      </c>
      <c r="AM16" s="655"/>
      <c r="AN16" s="655"/>
      <c r="AO16" s="656"/>
      <c r="AP16" s="575" t="s">
        <v>226</v>
      </c>
      <c r="AQ16" s="576"/>
      <c r="AR16" s="576"/>
      <c r="AS16" s="576"/>
      <c r="AT16" s="576"/>
      <c r="AU16" s="576"/>
      <c r="AV16" s="576"/>
      <c r="AW16" s="576"/>
      <c r="AX16" s="576"/>
      <c r="AY16" s="576"/>
      <c r="AZ16" s="576"/>
      <c r="BA16" s="576"/>
      <c r="BB16" s="576"/>
      <c r="BC16" s="577"/>
      <c r="BD16" s="578">
        <v>7095640</v>
      </c>
      <c r="BE16" s="579"/>
      <c r="BF16" s="579"/>
      <c r="BG16" s="579"/>
      <c r="BH16" s="579"/>
      <c r="BI16" s="579"/>
      <c r="BJ16" s="579"/>
      <c r="BK16" s="580"/>
      <c r="BL16" s="653">
        <v>1</v>
      </c>
      <c r="BM16" s="653"/>
      <c r="BN16" s="653"/>
      <c r="BO16" s="653"/>
      <c r="BP16" s="654" t="s">
        <v>204</v>
      </c>
      <c r="BQ16" s="654"/>
      <c r="BR16" s="654"/>
      <c r="BS16" s="654"/>
      <c r="BT16" s="654"/>
      <c r="BU16" s="654"/>
      <c r="BV16" s="654"/>
      <c r="BW16" s="657"/>
      <c r="BY16" s="575" t="s">
        <v>227</v>
      </c>
      <c r="BZ16" s="576"/>
      <c r="CA16" s="576"/>
      <c r="CB16" s="576"/>
      <c r="CC16" s="576"/>
      <c r="CD16" s="576"/>
      <c r="CE16" s="576"/>
      <c r="CF16" s="576"/>
      <c r="CG16" s="576"/>
      <c r="CH16" s="576"/>
      <c r="CI16" s="576"/>
      <c r="CJ16" s="576"/>
      <c r="CK16" s="576"/>
      <c r="CL16" s="577"/>
      <c r="CM16" s="578">
        <v>376154306</v>
      </c>
      <c r="CN16" s="579"/>
      <c r="CO16" s="579"/>
      <c r="CP16" s="579"/>
      <c r="CQ16" s="579"/>
      <c r="CR16" s="579"/>
      <c r="CS16" s="579"/>
      <c r="CT16" s="580"/>
      <c r="CU16" s="653">
        <v>19.5</v>
      </c>
      <c r="CV16" s="653"/>
      <c r="CW16" s="653"/>
      <c r="CX16" s="653"/>
      <c r="CY16" s="584">
        <v>10170634</v>
      </c>
      <c r="CZ16" s="579"/>
      <c r="DA16" s="579"/>
      <c r="DB16" s="579"/>
      <c r="DC16" s="579"/>
      <c r="DD16" s="579"/>
      <c r="DE16" s="579"/>
      <c r="DF16" s="579"/>
      <c r="DG16" s="579"/>
      <c r="DH16" s="579"/>
      <c r="DI16" s="579"/>
      <c r="DJ16" s="579"/>
      <c r="DK16" s="580"/>
      <c r="DL16" s="584">
        <v>283825671</v>
      </c>
      <c r="DM16" s="579"/>
      <c r="DN16" s="579"/>
      <c r="DO16" s="579"/>
      <c r="DP16" s="579"/>
      <c r="DQ16" s="579"/>
      <c r="DR16" s="579"/>
      <c r="DS16" s="579"/>
      <c r="DT16" s="579"/>
      <c r="DU16" s="579"/>
      <c r="DV16" s="579"/>
      <c r="DW16" s="579"/>
      <c r="DX16" s="659"/>
    </row>
    <row r="17" spans="2:128" ht="11.25" customHeight="1" x14ac:dyDescent="0.15">
      <c r="B17" s="575" t="s">
        <v>228</v>
      </c>
      <c r="C17" s="576"/>
      <c r="D17" s="576"/>
      <c r="E17" s="576"/>
      <c r="F17" s="576"/>
      <c r="G17" s="576"/>
      <c r="H17" s="576"/>
      <c r="I17" s="576"/>
      <c r="J17" s="576"/>
      <c r="K17" s="576"/>
      <c r="L17" s="576"/>
      <c r="M17" s="576"/>
      <c r="N17" s="576"/>
      <c r="O17" s="576"/>
      <c r="P17" s="576"/>
      <c r="Q17" s="577"/>
      <c r="R17" s="578">
        <v>4206660</v>
      </c>
      <c r="S17" s="579"/>
      <c r="T17" s="579"/>
      <c r="U17" s="579"/>
      <c r="V17" s="579"/>
      <c r="W17" s="579"/>
      <c r="X17" s="579"/>
      <c r="Y17" s="580"/>
      <c r="Z17" s="581">
        <v>0.2</v>
      </c>
      <c r="AA17" s="655"/>
      <c r="AB17" s="655"/>
      <c r="AC17" s="658"/>
      <c r="AD17" s="584" t="s">
        <v>204</v>
      </c>
      <c r="AE17" s="579"/>
      <c r="AF17" s="579"/>
      <c r="AG17" s="579"/>
      <c r="AH17" s="579"/>
      <c r="AI17" s="579"/>
      <c r="AJ17" s="579"/>
      <c r="AK17" s="580"/>
      <c r="AL17" s="581" t="s">
        <v>111</v>
      </c>
      <c r="AM17" s="655"/>
      <c r="AN17" s="655"/>
      <c r="AO17" s="656"/>
      <c r="AP17" s="575" t="s">
        <v>229</v>
      </c>
      <c r="AQ17" s="576"/>
      <c r="AR17" s="576"/>
      <c r="AS17" s="576"/>
      <c r="AT17" s="576"/>
      <c r="AU17" s="576"/>
      <c r="AV17" s="576"/>
      <c r="AW17" s="576"/>
      <c r="AX17" s="576"/>
      <c r="AY17" s="576"/>
      <c r="AZ17" s="576"/>
      <c r="BA17" s="576"/>
      <c r="BB17" s="576"/>
      <c r="BC17" s="577"/>
      <c r="BD17" s="578">
        <v>135536085</v>
      </c>
      <c r="BE17" s="579"/>
      <c r="BF17" s="579"/>
      <c r="BG17" s="579"/>
      <c r="BH17" s="579"/>
      <c r="BI17" s="579"/>
      <c r="BJ17" s="579"/>
      <c r="BK17" s="580"/>
      <c r="BL17" s="653">
        <v>18.7</v>
      </c>
      <c r="BM17" s="653"/>
      <c r="BN17" s="653"/>
      <c r="BO17" s="653"/>
      <c r="BP17" s="654">
        <v>7261744</v>
      </c>
      <c r="BQ17" s="654"/>
      <c r="BR17" s="654"/>
      <c r="BS17" s="654"/>
      <c r="BT17" s="654"/>
      <c r="BU17" s="654"/>
      <c r="BV17" s="654"/>
      <c r="BW17" s="657"/>
      <c r="BY17" s="575" t="s">
        <v>230</v>
      </c>
      <c r="BZ17" s="576"/>
      <c r="CA17" s="576"/>
      <c r="CB17" s="576"/>
      <c r="CC17" s="576"/>
      <c r="CD17" s="576"/>
      <c r="CE17" s="576"/>
      <c r="CF17" s="576"/>
      <c r="CG17" s="576"/>
      <c r="CH17" s="576"/>
      <c r="CI17" s="576"/>
      <c r="CJ17" s="576"/>
      <c r="CK17" s="576"/>
      <c r="CL17" s="577"/>
      <c r="CM17" s="578">
        <v>3077723</v>
      </c>
      <c r="CN17" s="579"/>
      <c r="CO17" s="579"/>
      <c r="CP17" s="579"/>
      <c r="CQ17" s="579"/>
      <c r="CR17" s="579"/>
      <c r="CS17" s="579"/>
      <c r="CT17" s="580"/>
      <c r="CU17" s="653">
        <v>0.2</v>
      </c>
      <c r="CV17" s="653"/>
      <c r="CW17" s="653"/>
      <c r="CX17" s="653"/>
      <c r="CY17" s="584" t="s">
        <v>111</v>
      </c>
      <c r="CZ17" s="579"/>
      <c r="DA17" s="579"/>
      <c r="DB17" s="579"/>
      <c r="DC17" s="579"/>
      <c r="DD17" s="579"/>
      <c r="DE17" s="579"/>
      <c r="DF17" s="579"/>
      <c r="DG17" s="579"/>
      <c r="DH17" s="579"/>
      <c r="DI17" s="579"/>
      <c r="DJ17" s="579"/>
      <c r="DK17" s="580"/>
      <c r="DL17" s="584">
        <v>100028</v>
      </c>
      <c r="DM17" s="579"/>
      <c r="DN17" s="579"/>
      <c r="DO17" s="579"/>
      <c r="DP17" s="579"/>
      <c r="DQ17" s="579"/>
      <c r="DR17" s="579"/>
      <c r="DS17" s="579"/>
      <c r="DT17" s="579"/>
      <c r="DU17" s="579"/>
      <c r="DV17" s="579"/>
      <c r="DW17" s="579"/>
      <c r="DX17" s="659"/>
    </row>
    <row r="18" spans="2:128" ht="11.25" customHeight="1" x14ac:dyDescent="0.15">
      <c r="B18" s="575" t="s">
        <v>231</v>
      </c>
      <c r="C18" s="576"/>
      <c r="D18" s="576"/>
      <c r="E18" s="576"/>
      <c r="F18" s="576"/>
      <c r="G18" s="576"/>
      <c r="H18" s="576"/>
      <c r="I18" s="576"/>
      <c r="J18" s="576"/>
      <c r="K18" s="576"/>
      <c r="L18" s="576"/>
      <c r="M18" s="576"/>
      <c r="N18" s="576"/>
      <c r="O18" s="576"/>
      <c r="P18" s="576"/>
      <c r="Q18" s="577"/>
      <c r="R18" s="578">
        <v>66022</v>
      </c>
      <c r="S18" s="579"/>
      <c r="T18" s="579"/>
      <c r="U18" s="579"/>
      <c r="V18" s="579"/>
      <c r="W18" s="579"/>
      <c r="X18" s="579"/>
      <c r="Y18" s="580"/>
      <c r="Z18" s="581">
        <v>0</v>
      </c>
      <c r="AA18" s="655"/>
      <c r="AB18" s="655"/>
      <c r="AC18" s="658"/>
      <c r="AD18" s="584" t="s">
        <v>204</v>
      </c>
      <c r="AE18" s="579"/>
      <c r="AF18" s="579"/>
      <c r="AG18" s="579"/>
      <c r="AH18" s="579"/>
      <c r="AI18" s="579"/>
      <c r="AJ18" s="579"/>
      <c r="AK18" s="580"/>
      <c r="AL18" s="581" t="s">
        <v>204</v>
      </c>
      <c r="AM18" s="655"/>
      <c r="AN18" s="655"/>
      <c r="AO18" s="656"/>
      <c r="AP18" s="575" t="s">
        <v>232</v>
      </c>
      <c r="AQ18" s="576"/>
      <c r="AR18" s="576"/>
      <c r="AS18" s="576"/>
      <c r="AT18" s="576"/>
      <c r="AU18" s="576"/>
      <c r="AV18" s="576"/>
      <c r="AW18" s="576"/>
      <c r="AX18" s="576"/>
      <c r="AY18" s="576"/>
      <c r="AZ18" s="576"/>
      <c r="BA18" s="576"/>
      <c r="BB18" s="576"/>
      <c r="BC18" s="577"/>
      <c r="BD18" s="578">
        <v>186486374</v>
      </c>
      <c r="BE18" s="579"/>
      <c r="BF18" s="579"/>
      <c r="BG18" s="579"/>
      <c r="BH18" s="579"/>
      <c r="BI18" s="579"/>
      <c r="BJ18" s="579"/>
      <c r="BK18" s="580"/>
      <c r="BL18" s="653">
        <v>25.8</v>
      </c>
      <c r="BM18" s="653"/>
      <c r="BN18" s="653"/>
      <c r="BO18" s="653"/>
      <c r="BP18" s="654" t="s">
        <v>111</v>
      </c>
      <c r="BQ18" s="654"/>
      <c r="BR18" s="654"/>
      <c r="BS18" s="654"/>
      <c r="BT18" s="654"/>
      <c r="BU18" s="654"/>
      <c r="BV18" s="654"/>
      <c r="BW18" s="657"/>
      <c r="BY18" s="575" t="s">
        <v>233</v>
      </c>
      <c r="BZ18" s="576"/>
      <c r="CA18" s="576"/>
      <c r="CB18" s="576"/>
      <c r="CC18" s="576"/>
      <c r="CD18" s="576"/>
      <c r="CE18" s="576"/>
      <c r="CF18" s="576"/>
      <c r="CG18" s="576"/>
      <c r="CH18" s="576"/>
      <c r="CI18" s="576"/>
      <c r="CJ18" s="576"/>
      <c r="CK18" s="576"/>
      <c r="CL18" s="577"/>
      <c r="CM18" s="578">
        <v>341085035</v>
      </c>
      <c r="CN18" s="579"/>
      <c r="CO18" s="579"/>
      <c r="CP18" s="579"/>
      <c r="CQ18" s="579"/>
      <c r="CR18" s="579"/>
      <c r="CS18" s="579"/>
      <c r="CT18" s="580"/>
      <c r="CU18" s="653">
        <v>17.7</v>
      </c>
      <c r="CV18" s="653"/>
      <c r="CW18" s="653"/>
      <c r="CX18" s="653"/>
      <c r="CY18" s="584" t="s">
        <v>111</v>
      </c>
      <c r="CZ18" s="579"/>
      <c r="DA18" s="579"/>
      <c r="DB18" s="579"/>
      <c r="DC18" s="579"/>
      <c r="DD18" s="579"/>
      <c r="DE18" s="579"/>
      <c r="DF18" s="579"/>
      <c r="DG18" s="579"/>
      <c r="DH18" s="579"/>
      <c r="DI18" s="579"/>
      <c r="DJ18" s="579"/>
      <c r="DK18" s="580"/>
      <c r="DL18" s="584">
        <v>275464256</v>
      </c>
      <c r="DM18" s="579"/>
      <c r="DN18" s="579"/>
      <c r="DO18" s="579"/>
      <c r="DP18" s="579"/>
      <c r="DQ18" s="579"/>
      <c r="DR18" s="579"/>
      <c r="DS18" s="579"/>
      <c r="DT18" s="579"/>
      <c r="DU18" s="579"/>
      <c r="DV18" s="579"/>
      <c r="DW18" s="579"/>
      <c r="DX18" s="659"/>
    </row>
    <row r="19" spans="2:128" ht="11.25" customHeight="1" x14ac:dyDescent="0.15">
      <c r="B19" s="575" t="s">
        <v>234</v>
      </c>
      <c r="C19" s="576"/>
      <c r="D19" s="576"/>
      <c r="E19" s="576"/>
      <c r="F19" s="576"/>
      <c r="G19" s="576"/>
      <c r="H19" s="576"/>
      <c r="I19" s="576"/>
      <c r="J19" s="576"/>
      <c r="K19" s="576"/>
      <c r="L19" s="576"/>
      <c r="M19" s="576"/>
      <c r="N19" s="576"/>
      <c r="O19" s="576"/>
      <c r="P19" s="576"/>
      <c r="Q19" s="577"/>
      <c r="R19" s="578">
        <v>1105772458</v>
      </c>
      <c r="S19" s="579"/>
      <c r="T19" s="579"/>
      <c r="U19" s="579"/>
      <c r="V19" s="579"/>
      <c r="W19" s="579"/>
      <c r="X19" s="579"/>
      <c r="Y19" s="580"/>
      <c r="Z19" s="581">
        <v>56.9</v>
      </c>
      <c r="AA19" s="655"/>
      <c r="AB19" s="655"/>
      <c r="AC19" s="658"/>
      <c r="AD19" s="584">
        <v>938085190</v>
      </c>
      <c r="AE19" s="579"/>
      <c r="AF19" s="579"/>
      <c r="AG19" s="579"/>
      <c r="AH19" s="579"/>
      <c r="AI19" s="579"/>
      <c r="AJ19" s="579"/>
      <c r="AK19" s="580"/>
      <c r="AL19" s="581">
        <v>99.8</v>
      </c>
      <c r="AM19" s="655"/>
      <c r="AN19" s="655"/>
      <c r="AO19" s="656"/>
      <c r="AP19" s="575" t="s">
        <v>235</v>
      </c>
      <c r="AQ19" s="576"/>
      <c r="AR19" s="576"/>
      <c r="AS19" s="576"/>
      <c r="AT19" s="576"/>
      <c r="AU19" s="576"/>
      <c r="AV19" s="576"/>
      <c r="AW19" s="576"/>
      <c r="AX19" s="576"/>
      <c r="AY19" s="576"/>
      <c r="AZ19" s="576"/>
      <c r="BA19" s="576"/>
      <c r="BB19" s="576"/>
      <c r="BC19" s="577"/>
      <c r="BD19" s="578">
        <v>17020259</v>
      </c>
      <c r="BE19" s="579"/>
      <c r="BF19" s="579"/>
      <c r="BG19" s="579"/>
      <c r="BH19" s="579"/>
      <c r="BI19" s="579"/>
      <c r="BJ19" s="579"/>
      <c r="BK19" s="580"/>
      <c r="BL19" s="653">
        <v>2.4</v>
      </c>
      <c r="BM19" s="653"/>
      <c r="BN19" s="653"/>
      <c r="BO19" s="653"/>
      <c r="BP19" s="654" t="s">
        <v>111</v>
      </c>
      <c r="BQ19" s="654"/>
      <c r="BR19" s="654"/>
      <c r="BS19" s="654"/>
      <c r="BT19" s="654"/>
      <c r="BU19" s="654"/>
      <c r="BV19" s="654"/>
      <c r="BW19" s="657"/>
      <c r="BY19" s="575" t="s">
        <v>236</v>
      </c>
      <c r="BZ19" s="576"/>
      <c r="CA19" s="576"/>
      <c r="CB19" s="576"/>
      <c r="CC19" s="576"/>
      <c r="CD19" s="576"/>
      <c r="CE19" s="576"/>
      <c r="CF19" s="576"/>
      <c r="CG19" s="576"/>
      <c r="CH19" s="576"/>
      <c r="CI19" s="576"/>
      <c r="CJ19" s="576"/>
      <c r="CK19" s="576"/>
      <c r="CL19" s="577"/>
      <c r="CM19" s="578" t="s">
        <v>111</v>
      </c>
      <c r="CN19" s="579"/>
      <c r="CO19" s="579"/>
      <c r="CP19" s="579"/>
      <c r="CQ19" s="579"/>
      <c r="CR19" s="579"/>
      <c r="CS19" s="579"/>
      <c r="CT19" s="580"/>
      <c r="CU19" s="653" t="s">
        <v>204</v>
      </c>
      <c r="CV19" s="653"/>
      <c r="CW19" s="653"/>
      <c r="CX19" s="653"/>
      <c r="CY19" s="584" t="s">
        <v>111</v>
      </c>
      <c r="CZ19" s="579"/>
      <c r="DA19" s="579"/>
      <c r="DB19" s="579"/>
      <c r="DC19" s="579"/>
      <c r="DD19" s="579"/>
      <c r="DE19" s="579"/>
      <c r="DF19" s="579"/>
      <c r="DG19" s="579"/>
      <c r="DH19" s="579"/>
      <c r="DI19" s="579"/>
      <c r="DJ19" s="579"/>
      <c r="DK19" s="580"/>
      <c r="DL19" s="584" t="s">
        <v>111</v>
      </c>
      <c r="DM19" s="579"/>
      <c r="DN19" s="579"/>
      <c r="DO19" s="579"/>
      <c r="DP19" s="579"/>
      <c r="DQ19" s="579"/>
      <c r="DR19" s="579"/>
      <c r="DS19" s="579"/>
      <c r="DT19" s="579"/>
      <c r="DU19" s="579"/>
      <c r="DV19" s="579"/>
      <c r="DW19" s="579"/>
      <c r="DX19" s="659"/>
    </row>
    <row r="20" spans="2:128" ht="11.25" customHeight="1" x14ac:dyDescent="0.15">
      <c r="B20" s="575" t="s">
        <v>237</v>
      </c>
      <c r="C20" s="576"/>
      <c r="D20" s="576"/>
      <c r="E20" s="576"/>
      <c r="F20" s="576"/>
      <c r="G20" s="576"/>
      <c r="H20" s="576"/>
      <c r="I20" s="576"/>
      <c r="J20" s="576"/>
      <c r="K20" s="576"/>
      <c r="L20" s="576"/>
      <c r="M20" s="576"/>
      <c r="N20" s="576"/>
      <c r="O20" s="576"/>
      <c r="P20" s="576"/>
      <c r="Q20" s="577"/>
      <c r="R20" s="578">
        <v>1453891</v>
      </c>
      <c r="S20" s="579"/>
      <c r="T20" s="579"/>
      <c r="U20" s="579"/>
      <c r="V20" s="579"/>
      <c r="W20" s="579"/>
      <c r="X20" s="579"/>
      <c r="Y20" s="580"/>
      <c r="Z20" s="581">
        <v>0.1</v>
      </c>
      <c r="AA20" s="655"/>
      <c r="AB20" s="655"/>
      <c r="AC20" s="658"/>
      <c r="AD20" s="584">
        <v>1453891</v>
      </c>
      <c r="AE20" s="579"/>
      <c r="AF20" s="579"/>
      <c r="AG20" s="579"/>
      <c r="AH20" s="579"/>
      <c r="AI20" s="579"/>
      <c r="AJ20" s="579"/>
      <c r="AK20" s="580"/>
      <c r="AL20" s="581">
        <v>0.2</v>
      </c>
      <c r="AM20" s="655"/>
      <c r="AN20" s="655"/>
      <c r="AO20" s="656"/>
      <c r="AP20" s="660" t="s">
        <v>238</v>
      </c>
      <c r="AQ20" s="661"/>
      <c r="AR20" s="661"/>
      <c r="AS20" s="661"/>
      <c r="AT20" s="661"/>
      <c r="AU20" s="661"/>
      <c r="AV20" s="661"/>
      <c r="AW20" s="661"/>
      <c r="AX20" s="661"/>
      <c r="AY20" s="661"/>
      <c r="AZ20" s="661"/>
      <c r="BA20" s="661"/>
      <c r="BB20" s="661"/>
      <c r="BC20" s="662"/>
      <c r="BD20" s="578">
        <v>5320661</v>
      </c>
      <c r="BE20" s="579"/>
      <c r="BF20" s="579"/>
      <c r="BG20" s="579"/>
      <c r="BH20" s="579"/>
      <c r="BI20" s="579"/>
      <c r="BJ20" s="579"/>
      <c r="BK20" s="580"/>
      <c r="BL20" s="653">
        <v>0.7</v>
      </c>
      <c r="BM20" s="653"/>
      <c r="BN20" s="653"/>
      <c r="BO20" s="653"/>
      <c r="BP20" s="654" t="s">
        <v>111</v>
      </c>
      <c r="BQ20" s="654"/>
      <c r="BR20" s="654"/>
      <c r="BS20" s="654"/>
      <c r="BT20" s="654"/>
      <c r="BU20" s="654"/>
      <c r="BV20" s="654"/>
      <c r="BW20" s="657"/>
      <c r="BY20" s="660" t="s">
        <v>239</v>
      </c>
      <c r="BZ20" s="661"/>
      <c r="CA20" s="661"/>
      <c r="CB20" s="661"/>
      <c r="CC20" s="661"/>
      <c r="CD20" s="661"/>
      <c r="CE20" s="661"/>
      <c r="CF20" s="661"/>
      <c r="CG20" s="661"/>
      <c r="CH20" s="661"/>
      <c r="CI20" s="661"/>
      <c r="CJ20" s="661"/>
      <c r="CK20" s="661"/>
      <c r="CL20" s="662"/>
      <c r="CM20" s="578" t="s">
        <v>204</v>
      </c>
      <c r="CN20" s="579"/>
      <c r="CO20" s="579"/>
      <c r="CP20" s="579"/>
      <c r="CQ20" s="579"/>
      <c r="CR20" s="579"/>
      <c r="CS20" s="579"/>
      <c r="CT20" s="580"/>
      <c r="CU20" s="653" t="s">
        <v>111</v>
      </c>
      <c r="CV20" s="653"/>
      <c r="CW20" s="653"/>
      <c r="CX20" s="653"/>
      <c r="CY20" s="584" t="s">
        <v>204</v>
      </c>
      <c r="CZ20" s="579"/>
      <c r="DA20" s="579"/>
      <c r="DB20" s="579"/>
      <c r="DC20" s="579"/>
      <c r="DD20" s="579"/>
      <c r="DE20" s="579"/>
      <c r="DF20" s="579"/>
      <c r="DG20" s="579"/>
      <c r="DH20" s="579"/>
      <c r="DI20" s="579"/>
      <c r="DJ20" s="579"/>
      <c r="DK20" s="580"/>
      <c r="DL20" s="584" t="s">
        <v>111</v>
      </c>
      <c r="DM20" s="579"/>
      <c r="DN20" s="579"/>
      <c r="DO20" s="579"/>
      <c r="DP20" s="579"/>
      <c r="DQ20" s="579"/>
      <c r="DR20" s="579"/>
      <c r="DS20" s="579"/>
      <c r="DT20" s="579"/>
      <c r="DU20" s="579"/>
      <c r="DV20" s="579"/>
      <c r="DW20" s="579"/>
      <c r="DX20" s="659"/>
    </row>
    <row r="21" spans="2:128" ht="11.25" customHeight="1" x14ac:dyDescent="0.15">
      <c r="B21" s="575" t="s">
        <v>240</v>
      </c>
      <c r="C21" s="576"/>
      <c r="D21" s="576"/>
      <c r="E21" s="576"/>
      <c r="F21" s="576"/>
      <c r="G21" s="576"/>
      <c r="H21" s="576"/>
      <c r="I21" s="576"/>
      <c r="J21" s="576"/>
      <c r="K21" s="576"/>
      <c r="L21" s="576"/>
      <c r="M21" s="576"/>
      <c r="N21" s="576"/>
      <c r="O21" s="576"/>
      <c r="P21" s="576"/>
      <c r="Q21" s="577"/>
      <c r="R21" s="578">
        <v>5617452</v>
      </c>
      <c r="S21" s="579"/>
      <c r="T21" s="579"/>
      <c r="U21" s="579"/>
      <c r="V21" s="579"/>
      <c r="W21" s="579"/>
      <c r="X21" s="579"/>
      <c r="Y21" s="580"/>
      <c r="Z21" s="581">
        <v>0.3</v>
      </c>
      <c r="AA21" s="655"/>
      <c r="AB21" s="655"/>
      <c r="AC21" s="658"/>
      <c r="AD21" s="584" t="s">
        <v>204</v>
      </c>
      <c r="AE21" s="579"/>
      <c r="AF21" s="579"/>
      <c r="AG21" s="579"/>
      <c r="AH21" s="579"/>
      <c r="AI21" s="579"/>
      <c r="AJ21" s="579"/>
      <c r="AK21" s="580"/>
      <c r="AL21" s="581" t="s">
        <v>111</v>
      </c>
      <c r="AM21" s="655"/>
      <c r="AN21" s="655"/>
      <c r="AO21" s="656"/>
      <c r="AP21" s="660" t="s">
        <v>241</v>
      </c>
      <c r="AQ21" s="661"/>
      <c r="AR21" s="661"/>
      <c r="AS21" s="661"/>
      <c r="AT21" s="661"/>
      <c r="AU21" s="661"/>
      <c r="AV21" s="661"/>
      <c r="AW21" s="661"/>
      <c r="AX21" s="661"/>
      <c r="AY21" s="661"/>
      <c r="AZ21" s="661"/>
      <c r="BA21" s="661"/>
      <c r="BB21" s="661"/>
      <c r="BC21" s="662"/>
      <c r="BD21" s="578">
        <v>3583446</v>
      </c>
      <c r="BE21" s="579"/>
      <c r="BF21" s="579"/>
      <c r="BG21" s="579"/>
      <c r="BH21" s="579"/>
      <c r="BI21" s="579"/>
      <c r="BJ21" s="579"/>
      <c r="BK21" s="580"/>
      <c r="BL21" s="653">
        <v>0.5</v>
      </c>
      <c r="BM21" s="653"/>
      <c r="BN21" s="653"/>
      <c r="BO21" s="653"/>
      <c r="BP21" s="654" t="s">
        <v>111</v>
      </c>
      <c r="BQ21" s="654"/>
      <c r="BR21" s="654"/>
      <c r="BS21" s="654"/>
      <c r="BT21" s="654"/>
      <c r="BU21" s="654"/>
      <c r="BV21" s="654"/>
      <c r="BW21" s="657"/>
      <c r="BY21" s="660" t="s">
        <v>242</v>
      </c>
      <c r="BZ21" s="661"/>
      <c r="CA21" s="661"/>
      <c r="CB21" s="661"/>
      <c r="CC21" s="661"/>
      <c r="CD21" s="661"/>
      <c r="CE21" s="661"/>
      <c r="CF21" s="661"/>
      <c r="CG21" s="661"/>
      <c r="CH21" s="661"/>
      <c r="CI21" s="661"/>
      <c r="CJ21" s="661"/>
      <c r="CK21" s="661"/>
      <c r="CL21" s="662"/>
      <c r="CM21" s="578">
        <v>1795806</v>
      </c>
      <c r="CN21" s="579"/>
      <c r="CO21" s="579"/>
      <c r="CP21" s="579"/>
      <c r="CQ21" s="579"/>
      <c r="CR21" s="579"/>
      <c r="CS21" s="579"/>
      <c r="CT21" s="580"/>
      <c r="CU21" s="653">
        <v>0.1</v>
      </c>
      <c r="CV21" s="653"/>
      <c r="CW21" s="653"/>
      <c r="CX21" s="653"/>
      <c r="CY21" s="584" t="s">
        <v>111</v>
      </c>
      <c r="CZ21" s="579"/>
      <c r="DA21" s="579"/>
      <c r="DB21" s="579"/>
      <c r="DC21" s="579"/>
      <c r="DD21" s="579"/>
      <c r="DE21" s="579"/>
      <c r="DF21" s="579"/>
      <c r="DG21" s="579"/>
      <c r="DH21" s="579"/>
      <c r="DI21" s="579"/>
      <c r="DJ21" s="579"/>
      <c r="DK21" s="580"/>
      <c r="DL21" s="584">
        <v>1795806</v>
      </c>
      <c r="DM21" s="579"/>
      <c r="DN21" s="579"/>
      <c r="DO21" s="579"/>
      <c r="DP21" s="579"/>
      <c r="DQ21" s="579"/>
      <c r="DR21" s="579"/>
      <c r="DS21" s="579"/>
      <c r="DT21" s="579"/>
      <c r="DU21" s="579"/>
      <c r="DV21" s="579"/>
      <c r="DW21" s="579"/>
      <c r="DX21" s="659"/>
    </row>
    <row r="22" spans="2:128" ht="11.25" customHeight="1" x14ac:dyDescent="0.15">
      <c r="B22" s="575" t="s">
        <v>243</v>
      </c>
      <c r="C22" s="576"/>
      <c r="D22" s="576"/>
      <c r="E22" s="576"/>
      <c r="F22" s="576"/>
      <c r="G22" s="576"/>
      <c r="H22" s="576"/>
      <c r="I22" s="576"/>
      <c r="J22" s="576"/>
      <c r="K22" s="576"/>
      <c r="L22" s="576"/>
      <c r="M22" s="576"/>
      <c r="N22" s="576"/>
      <c r="O22" s="576"/>
      <c r="P22" s="576"/>
      <c r="Q22" s="577"/>
      <c r="R22" s="578">
        <v>27340976</v>
      </c>
      <c r="S22" s="579"/>
      <c r="T22" s="579"/>
      <c r="U22" s="579"/>
      <c r="V22" s="579"/>
      <c r="W22" s="579"/>
      <c r="X22" s="579"/>
      <c r="Y22" s="580"/>
      <c r="Z22" s="581">
        <v>1.4</v>
      </c>
      <c r="AA22" s="655"/>
      <c r="AB22" s="655"/>
      <c r="AC22" s="658"/>
      <c r="AD22" s="584">
        <v>74320</v>
      </c>
      <c r="AE22" s="579"/>
      <c r="AF22" s="579"/>
      <c r="AG22" s="579"/>
      <c r="AH22" s="579"/>
      <c r="AI22" s="579"/>
      <c r="AJ22" s="579"/>
      <c r="AK22" s="580"/>
      <c r="AL22" s="581">
        <v>0</v>
      </c>
      <c r="AM22" s="655"/>
      <c r="AN22" s="655"/>
      <c r="AO22" s="656"/>
      <c r="AP22" s="660" t="s">
        <v>244</v>
      </c>
      <c r="AQ22" s="661"/>
      <c r="AR22" s="661"/>
      <c r="AS22" s="661"/>
      <c r="AT22" s="661"/>
      <c r="AU22" s="661"/>
      <c r="AV22" s="661"/>
      <c r="AW22" s="661"/>
      <c r="AX22" s="661"/>
      <c r="AY22" s="661"/>
      <c r="AZ22" s="661"/>
      <c r="BA22" s="661"/>
      <c r="BB22" s="661"/>
      <c r="BC22" s="662"/>
      <c r="BD22" s="578">
        <v>7888506</v>
      </c>
      <c r="BE22" s="579"/>
      <c r="BF22" s="579"/>
      <c r="BG22" s="579"/>
      <c r="BH22" s="579"/>
      <c r="BI22" s="579"/>
      <c r="BJ22" s="579"/>
      <c r="BK22" s="580"/>
      <c r="BL22" s="653">
        <v>1.1000000000000001</v>
      </c>
      <c r="BM22" s="653"/>
      <c r="BN22" s="653"/>
      <c r="BO22" s="653"/>
      <c r="BP22" s="654" t="s">
        <v>111</v>
      </c>
      <c r="BQ22" s="654"/>
      <c r="BR22" s="654"/>
      <c r="BS22" s="654"/>
      <c r="BT22" s="654"/>
      <c r="BU22" s="654"/>
      <c r="BV22" s="654"/>
      <c r="BW22" s="657"/>
      <c r="BY22" s="660" t="s">
        <v>245</v>
      </c>
      <c r="BZ22" s="661"/>
      <c r="CA22" s="661"/>
      <c r="CB22" s="661"/>
      <c r="CC22" s="661"/>
      <c r="CD22" s="661"/>
      <c r="CE22" s="661"/>
      <c r="CF22" s="661"/>
      <c r="CG22" s="661"/>
      <c r="CH22" s="661"/>
      <c r="CI22" s="661"/>
      <c r="CJ22" s="661"/>
      <c r="CK22" s="661"/>
      <c r="CL22" s="662"/>
      <c r="CM22" s="578">
        <v>6460602</v>
      </c>
      <c r="CN22" s="579"/>
      <c r="CO22" s="579"/>
      <c r="CP22" s="579"/>
      <c r="CQ22" s="579"/>
      <c r="CR22" s="579"/>
      <c r="CS22" s="579"/>
      <c r="CT22" s="580"/>
      <c r="CU22" s="653">
        <v>0.3</v>
      </c>
      <c r="CV22" s="653"/>
      <c r="CW22" s="653"/>
      <c r="CX22" s="653"/>
      <c r="CY22" s="584" t="s">
        <v>111</v>
      </c>
      <c r="CZ22" s="579"/>
      <c r="DA22" s="579"/>
      <c r="DB22" s="579"/>
      <c r="DC22" s="579"/>
      <c r="DD22" s="579"/>
      <c r="DE22" s="579"/>
      <c r="DF22" s="579"/>
      <c r="DG22" s="579"/>
      <c r="DH22" s="579"/>
      <c r="DI22" s="579"/>
      <c r="DJ22" s="579"/>
      <c r="DK22" s="580"/>
      <c r="DL22" s="584">
        <v>6460602</v>
      </c>
      <c r="DM22" s="579"/>
      <c r="DN22" s="579"/>
      <c r="DO22" s="579"/>
      <c r="DP22" s="579"/>
      <c r="DQ22" s="579"/>
      <c r="DR22" s="579"/>
      <c r="DS22" s="579"/>
      <c r="DT22" s="579"/>
      <c r="DU22" s="579"/>
      <c r="DV22" s="579"/>
      <c r="DW22" s="579"/>
      <c r="DX22" s="659"/>
    </row>
    <row r="23" spans="2:128" ht="11.25" customHeight="1" x14ac:dyDescent="0.15">
      <c r="B23" s="575" t="s">
        <v>246</v>
      </c>
      <c r="C23" s="576"/>
      <c r="D23" s="576"/>
      <c r="E23" s="576"/>
      <c r="F23" s="576"/>
      <c r="G23" s="576"/>
      <c r="H23" s="576"/>
      <c r="I23" s="576"/>
      <c r="J23" s="576"/>
      <c r="K23" s="576"/>
      <c r="L23" s="576"/>
      <c r="M23" s="576"/>
      <c r="N23" s="576"/>
      <c r="O23" s="576"/>
      <c r="P23" s="576"/>
      <c r="Q23" s="577"/>
      <c r="R23" s="578">
        <v>7478685</v>
      </c>
      <c r="S23" s="579"/>
      <c r="T23" s="579"/>
      <c r="U23" s="579"/>
      <c r="V23" s="579"/>
      <c r="W23" s="579"/>
      <c r="X23" s="579"/>
      <c r="Y23" s="580"/>
      <c r="Z23" s="581">
        <v>0.4</v>
      </c>
      <c r="AA23" s="655"/>
      <c r="AB23" s="655"/>
      <c r="AC23" s="658"/>
      <c r="AD23" s="584">
        <v>24674</v>
      </c>
      <c r="AE23" s="579"/>
      <c r="AF23" s="579"/>
      <c r="AG23" s="579"/>
      <c r="AH23" s="579"/>
      <c r="AI23" s="579"/>
      <c r="AJ23" s="579"/>
      <c r="AK23" s="580"/>
      <c r="AL23" s="581">
        <v>0</v>
      </c>
      <c r="AM23" s="655"/>
      <c r="AN23" s="655"/>
      <c r="AO23" s="656"/>
      <c r="AP23" s="660" t="s">
        <v>247</v>
      </c>
      <c r="AQ23" s="661"/>
      <c r="AR23" s="661"/>
      <c r="AS23" s="661"/>
      <c r="AT23" s="661"/>
      <c r="AU23" s="661"/>
      <c r="AV23" s="661"/>
      <c r="AW23" s="661"/>
      <c r="AX23" s="661"/>
      <c r="AY23" s="661"/>
      <c r="AZ23" s="661"/>
      <c r="BA23" s="661"/>
      <c r="BB23" s="661"/>
      <c r="BC23" s="662"/>
      <c r="BD23" s="578">
        <v>37999259</v>
      </c>
      <c r="BE23" s="579"/>
      <c r="BF23" s="579"/>
      <c r="BG23" s="579"/>
      <c r="BH23" s="579"/>
      <c r="BI23" s="579"/>
      <c r="BJ23" s="579"/>
      <c r="BK23" s="580"/>
      <c r="BL23" s="653">
        <v>5.3</v>
      </c>
      <c r="BM23" s="653"/>
      <c r="BN23" s="653"/>
      <c r="BO23" s="653"/>
      <c r="BP23" s="654" t="s">
        <v>111</v>
      </c>
      <c r="BQ23" s="654"/>
      <c r="BR23" s="654"/>
      <c r="BS23" s="654"/>
      <c r="BT23" s="654"/>
      <c r="BU23" s="654"/>
      <c r="BV23" s="654"/>
      <c r="BW23" s="657"/>
      <c r="BY23" s="660" t="s">
        <v>248</v>
      </c>
      <c r="BZ23" s="661"/>
      <c r="CA23" s="661"/>
      <c r="CB23" s="661"/>
      <c r="CC23" s="661"/>
      <c r="CD23" s="661"/>
      <c r="CE23" s="661"/>
      <c r="CF23" s="661"/>
      <c r="CG23" s="661"/>
      <c r="CH23" s="661"/>
      <c r="CI23" s="661"/>
      <c r="CJ23" s="661"/>
      <c r="CK23" s="661"/>
      <c r="CL23" s="662"/>
      <c r="CM23" s="578">
        <v>6522465</v>
      </c>
      <c r="CN23" s="579"/>
      <c r="CO23" s="579"/>
      <c r="CP23" s="579"/>
      <c r="CQ23" s="579"/>
      <c r="CR23" s="579"/>
      <c r="CS23" s="579"/>
      <c r="CT23" s="580"/>
      <c r="CU23" s="653">
        <v>0.3</v>
      </c>
      <c r="CV23" s="653"/>
      <c r="CW23" s="653"/>
      <c r="CX23" s="653"/>
      <c r="CY23" s="584" t="s">
        <v>111</v>
      </c>
      <c r="CZ23" s="579"/>
      <c r="DA23" s="579"/>
      <c r="DB23" s="579"/>
      <c r="DC23" s="579"/>
      <c r="DD23" s="579"/>
      <c r="DE23" s="579"/>
      <c r="DF23" s="579"/>
      <c r="DG23" s="579"/>
      <c r="DH23" s="579"/>
      <c r="DI23" s="579"/>
      <c r="DJ23" s="579"/>
      <c r="DK23" s="580"/>
      <c r="DL23" s="584">
        <v>6522465</v>
      </c>
      <c r="DM23" s="579"/>
      <c r="DN23" s="579"/>
      <c r="DO23" s="579"/>
      <c r="DP23" s="579"/>
      <c r="DQ23" s="579"/>
      <c r="DR23" s="579"/>
      <c r="DS23" s="579"/>
      <c r="DT23" s="579"/>
      <c r="DU23" s="579"/>
      <c r="DV23" s="579"/>
      <c r="DW23" s="579"/>
      <c r="DX23" s="659"/>
    </row>
    <row r="24" spans="2:128" ht="11.25" customHeight="1" x14ac:dyDescent="0.15">
      <c r="B24" s="575" t="s">
        <v>249</v>
      </c>
      <c r="C24" s="576"/>
      <c r="D24" s="576"/>
      <c r="E24" s="576"/>
      <c r="F24" s="576"/>
      <c r="G24" s="576"/>
      <c r="H24" s="576"/>
      <c r="I24" s="576"/>
      <c r="J24" s="576"/>
      <c r="K24" s="576"/>
      <c r="L24" s="576"/>
      <c r="M24" s="576"/>
      <c r="N24" s="576"/>
      <c r="O24" s="576"/>
      <c r="P24" s="576"/>
      <c r="Q24" s="577"/>
      <c r="R24" s="578">
        <v>171314257</v>
      </c>
      <c r="S24" s="579"/>
      <c r="T24" s="579"/>
      <c r="U24" s="579"/>
      <c r="V24" s="579"/>
      <c r="W24" s="579"/>
      <c r="X24" s="579"/>
      <c r="Y24" s="580"/>
      <c r="Z24" s="581">
        <v>8.8000000000000007</v>
      </c>
      <c r="AA24" s="655"/>
      <c r="AB24" s="655"/>
      <c r="AC24" s="658"/>
      <c r="AD24" s="584" t="s">
        <v>111</v>
      </c>
      <c r="AE24" s="579"/>
      <c r="AF24" s="579"/>
      <c r="AG24" s="579"/>
      <c r="AH24" s="579"/>
      <c r="AI24" s="579"/>
      <c r="AJ24" s="579"/>
      <c r="AK24" s="580"/>
      <c r="AL24" s="581" t="s">
        <v>111</v>
      </c>
      <c r="AM24" s="655"/>
      <c r="AN24" s="655"/>
      <c r="AO24" s="656"/>
      <c r="AP24" s="660" t="s">
        <v>250</v>
      </c>
      <c r="AQ24" s="661"/>
      <c r="AR24" s="661"/>
      <c r="AS24" s="661"/>
      <c r="AT24" s="661"/>
      <c r="AU24" s="661"/>
      <c r="AV24" s="661"/>
      <c r="AW24" s="661"/>
      <c r="AX24" s="661"/>
      <c r="AY24" s="661"/>
      <c r="AZ24" s="661"/>
      <c r="BA24" s="661"/>
      <c r="BB24" s="661"/>
      <c r="BC24" s="662"/>
      <c r="BD24" s="578">
        <v>61221317</v>
      </c>
      <c r="BE24" s="579"/>
      <c r="BF24" s="579"/>
      <c r="BG24" s="579"/>
      <c r="BH24" s="579"/>
      <c r="BI24" s="579"/>
      <c r="BJ24" s="579"/>
      <c r="BK24" s="580"/>
      <c r="BL24" s="653">
        <v>8.5</v>
      </c>
      <c r="BM24" s="653"/>
      <c r="BN24" s="653"/>
      <c r="BO24" s="653"/>
      <c r="BP24" s="654" t="s">
        <v>111</v>
      </c>
      <c r="BQ24" s="654"/>
      <c r="BR24" s="654"/>
      <c r="BS24" s="654"/>
      <c r="BT24" s="654"/>
      <c r="BU24" s="654"/>
      <c r="BV24" s="654"/>
      <c r="BW24" s="657"/>
      <c r="BY24" s="660" t="s">
        <v>251</v>
      </c>
      <c r="BZ24" s="661"/>
      <c r="CA24" s="661"/>
      <c r="CB24" s="661"/>
      <c r="CC24" s="661"/>
      <c r="CD24" s="661"/>
      <c r="CE24" s="661"/>
      <c r="CF24" s="661"/>
      <c r="CG24" s="661"/>
      <c r="CH24" s="661"/>
      <c r="CI24" s="661"/>
      <c r="CJ24" s="661"/>
      <c r="CK24" s="661"/>
      <c r="CL24" s="662"/>
      <c r="CM24" s="578">
        <v>281810</v>
      </c>
      <c r="CN24" s="579"/>
      <c r="CO24" s="579"/>
      <c r="CP24" s="579"/>
      <c r="CQ24" s="579"/>
      <c r="CR24" s="579"/>
      <c r="CS24" s="579"/>
      <c r="CT24" s="580"/>
      <c r="CU24" s="653">
        <v>0</v>
      </c>
      <c r="CV24" s="653"/>
      <c r="CW24" s="653"/>
      <c r="CX24" s="653"/>
      <c r="CY24" s="584" t="s">
        <v>111</v>
      </c>
      <c r="CZ24" s="579"/>
      <c r="DA24" s="579"/>
      <c r="DB24" s="579"/>
      <c r="DC24" s="579"/>
      <c r="DD24" s="579"/>
      <c r="DE24" s="579"/>
      <c r="DF24" s="579"/>
      <c r="DG24" s="579"/>
      <c r="DH24" s="579"/>
      <c r="DI24" s="579"/>
      <c r="DJ24" s="579"/>
      <c r="DK24" s="580"/>
      <c r="DL24" s="584">
        <v>281810</v>
      </c>
      <c r="DM24" s="579"/>
      <c r="DN24" s="579"/>
      <c r="DO24" s="579"/>
      <c r="DP24" s="579"/>
      <c r="DQ24" s="579"/>
      <c r="DR24" s="579"/>
      <c r="DS24" s="579"/>
      <c r="DT24" s="579"/>
      <c r="DU24" s="579"/>
      <c r="DV24" s="579"/>
      <c r="DW24" s="579"/>
      <c r="DX24" s="659"/>
    </row>
    <row r="25" spans="2:128" ht="11.25" customHeight="1" x14ac:dyDescent="0.15">
      <c r="B25" s="575" t="s">
        <v>252</v>
      </c>
      <c r="C25" s="576"/>
      <c r="D25" s="576"/>
      <c r="E25" s="576"/>
      <c r="F25" s="576"/>
      <c r="G25" s="576"/>
      <c r="H25" s="576"/>
      <c r="I25" s="576"/>
      <c r="J25" s="576"/>
      <c r="K25" s="576"/>
      <c r="L25" s="576"/>
      <c r="M25" s="576"/>
      <c r="N25" s="576"/>
      <c r="O25" s="576"/>
      <c r="P25" s="576"/>
      <c r="Q25" s="577"/>
      <c r="R25" s="578" t="s">
        <v>111</v>
      </c>
      <c r="S25" s="579"/>
      <c r="T25" s="579"/>
      <c r="U25" s="579"/>
      <c r="V25" s="579"/>
      <c r="W25" s="579"/>
      <c r="X25" s="579"/>
      <c r="Y25" s="580"/>
      <c r="Z25" s="581" t="s">
        <v>204</v>
      </c>
      <c r="AA25" s="655"/>
      <c r="AB25" s="655"/>
      <c r="AC25" s="658"/>
      <c r="AD25" s="584" t="s">
        <v>204</v>
      </c>
      <c r="AE25" s="579"/>
      <c r="AF25" s="579"/>
      <c r="AG25" s="579"/>
      <c r="AH25" s="579"/>
      <c r="AI25" s="579"/>
      <c r="AJ25" s="579"/>
      <c r="AK25" s="580"/>
      <c r="AL25" s="581" t="s">
        <v>204</v>
      </c>
      <c r="AM25" s="655"/>
      <c r="AN25" s="655"/>
      <c r="AO25" s="656"/>
      <c r="AP25" s="660" t="s">
        <v>253</v>
      </c>
      <c r="AQ25" s="661"/>
      <c r="AR25" s="661"/>
      <c r="AS25" s="661"/>
      <c r="AT25" s="661"/>
      <c r="AU25" s="661"/>
      <c r="AV25" s="661"/>
      <c r="AW25" s="661"/>
      <c r="AX25" s="661"/>
      <c r="AY25" s="661"/>
      <c r="AZ25" s="661"/>
      <c r="BA25" s="661"/>
      <c r="BB25" s="661"/>
      <c r="BC25" s="662"/>
      <c r="BD25" s="578">
        <v>10625</v>
      </c>
      <c r="BE25" s="579"/>
      <c r="BF25" s="579"/>
      <c r="BG25" s="579"/>
      <c r="BH25" s="579"/>
      <c r="BI25" s="579"/>
      <c r="BJ25" s="579"/>
      <c r="BK25" s="580"/>
      <c r="BL25" s="653">
        <v>0</v>
      </c>
      <c r="BM25" s="653"/>
      <c r="BN25" s="653"/>
      <c r="BO25" s="653"/>
      <c r="BP25" s="654" t="s">
        <v>111</v>
      </c>
      <c r="BQ25" s="654"/>
      <c r="BR25" s="654"/>
      <c r="BS25" s="654"/>
      <c r="BT25" s="654"/>
      <c r="BU25" s="654"/>
      <c r="BV25" s="654"/>
      <c r="BW25" s="657"/>
      <c r="BY25" s="660" t="s">
        <v>254</v>
      </c>
      <c r="BZ25" s="661"/>
      <c r="CA25" s="661"/>
      <c r="CB25" s="661"/>
      <c r="CC25" s="661"/>
      <c r="CD25" s="661"/>
      <c r="CE25" s="661"/>
      <c r="CF25" s="661"/>
      <c r="CG25" s="661"/>
      <c r="CH25" s="661"/>
      <c r="CI25" s="661"/>
      <c r="CJ25" s="661"/>
      <c r="CK25" s="661"/>
      <c r="CL25" s="662"/>
      <c r="CM25" s="578">
        <v>29425381</v>
      </c>
      <c r="CN25" s="579"/>
      <c r="CO25" s="579"/>
      <c r="CP25" s="579"/>
      <c r="CQ25" s="579"/>
      <c r="CR25" s="579"/>
      <c r="CS25" s="579"/>
      <c r="CT25" s="580"/>
      <c r="CU25" s="653">
        <v>1.5</v>
      </c>
      <c r="CV25" s="653"/>
      <c r="CW25" s="653"/>
      <c r="CX25" s="653"/>
      <c r="CY25" s="584" t="s">
        <v>111</v>
      </c>
      <c r="CZ25" s="579"/>
      <c r="DA25" s="579"/>
      <c r="DB25" s="579"/>
      <c r="DC25" s="579"/>
      <c r="DD25" s="579"/>
      <c r="DE25" s="579"/>
      <c r="DF25" s="579"/>
      <c r="DG25" s="579"/>
      <c r="DH25" s="579"/>
      <c r="DI25" s="579"/>
      <c r="DJ25" s="579"/>
      <c r="DK25" s="580"/>
      <c r="DL25" s="584">
        <v>29425381</v>
      </c>
      <c r="DM25" s="579"/>
      <c r="DN25" s="579"/>
      <c r="DO25" s="579"/>
      <c r="DP25" s="579"/>
      <c r="DQ25" s="579"/>
      <c r="DR25" s="579"/>
      <c r="DS25" s="579"/>
      <c r="DT25" s="579"/>
      <c r="DU25" s="579"/>
      <c r="DV25" s="579"/>
      <c r="DW25" s="579"/>
      <c r="DX25" s="659"/>
    </row>
    <row r="26" spans="2:128" ht="11.25" customHeight="1" x14ac:dyDescent="0.15">
      <c r="B26" s="575" t="s">
        <v>255</v>
      </c>
      <c r="C26" s="576"/>
      <c r="D26" s="576"/>
      <c r="E26" s="576"/>
      <c r="F26" s="576"/>
      <c r="G26" s="576"/>
      <c r="H26" s="576"/>
      <c r="I26" s="576"/>
      <c r="J26" s="576"/>
      <c r="K26" s="576"/>
      <c r="L26" s="576"/>
      <c r="M26" s="576"/>
      <c r="N26" s="576"/>
      <c r="O26" s="576"/>
      <c r="P26" s="576"/>
      <c r="Q26" s="577"/>
      <c r="R26" s="578">
        <v>6861391</v>
      </c>
      <c r="S26" s="579"/>
      <c r="T26" s="579"/>
      <c r="U26" s="579"/>
      <c r="V26" s="579"/>
      <c r="W26" s="579"/>
      <c r="X26" s="579"/>
      <c r="Y26" s="580"/>
      <c r="Z26" s="581">
        <v>0.4</v>
      </c>
      <c r="AA26" s="655"/>
      <c r="AB26" s="655"/>
      <c r="AC26" s="658"/>
      <c r="AD26" s="584">
        <v>395286</v>
      </c>
      <c r="AE26" s="579"/>
      <c r="AF26" s="579"/>
      <c r="AG26" s="579"/>
      <c r="AH26" s="579"/>
      <c r="AI26" s="579"/>
      <c r="AJ26" s="579"/>
      <c r="AK26" s="580"/>
      <c r="AL26" s="581">
        <v>0</v>
      </c>
      <c r="AM26" s="655"/>
      <c r="AN26" s="655"/>
      <c r="AO26" s="656"/>
      <c r="AP26" s="660" t="s">
        <v>256</v>
      </c>
      <c r="AQ26" s="661"/>
      <c r="AR26" s="661"/>
      <c r="AS26" s="661"/>
      <c r="AT26" s="661"/>
      <c r="AU26" s="661"/>
      <c r="AV26" s="661"/>
      <c r="AW26" s="661"/>
      <c r="AX26" s="661"/>
      <c r="AY26" s="661"/>
      <c r="AZ26" s="661"/>
      <c r="BA26" s="661"/>
      <c r="BB26" s="661"/>
      <c r="BC26" s="662"/>
      <c r="BD26" s="578" t="s">
        <v>111</v>
      </c>
      <c r="BE26" s="579"/>
      <c r="BF26" s="579"/>
      <c r="BG26" s="579"/>
      <c r="BH26" s="579"/>
      <c r="BI26" s="579"/>
      <c r="BJ26" s="579"/>
      <c r="BK26" s="580"/>
      <c r="BL26" s="653" t="s">
        <v>204</v>
      </c>
      <c r="BM26" s="653"/>
      <c r="BN26" s="653"/>
      <c r="BO26" s="653"/>
      <c r="BP26" s="654" t="s">
        <v>111</v>
      </c>
      <c r="BQ26" s="654"/>
      <c r="BR26" s="654"/>
      <c r="BS26" s="654"/>
      <c r="BT26" s="654"/>
      <c r="BU26" s="654"/>
      <c r="BV26" s="654"/>
      <c r="BW26" s="657"/>
      <c r="BY26" s="660" t="s">
        <v>257</v>
      </c>
      <c r="BZ26" s="661"/>
      <c r="CA26" s="661"/>
      <c r="CB26" s="661"/>
      <c r="CC26" s="661"/>
      <c r="CD26" s="661"/>
      <c r="CE26" s="661"/>
      <c r="CF26" s="661"/>
      <c r="CG26" s="661"/>
      <c r="CH26" s="661"/>
      <c r="CI26" s="661"/>
      <c r="CJ26" s="661"/>
      <c r="CK26" s="661"/>
      <c r="CL26" s="662"/>
      <c r="CM26" s="578">
        <v>92212767</v>
      </c>
      <c r="CN26" s="579"/>
      <c r="CO26" s="579"/>
      <c r="CP26" s="579"/>
      <c r="CQ26" s="579"/>
      <c r="CR26" s="579"/>
      <c r="CS26" s="579"/>
      <c r="CT26" s="580"/>
      <c r="CU26" s="653">
        <v>4.8</v>
      </c>
      <c r="CV26" s="653"/>
      <c r="CW26" s="653"/>
      <c r="CX26" s="653"/>
      <c r="CY26" s="584" t="s">
        <v>111</v>
      </c>
      <c r="CZ26" s="579"/>
      <c r="DA26" s="579"/>
      <c r="DB26" s="579"/>
      <c r="DC26" s="579"/>
      <c r="DD26" s="579"/>
      <c r="DE26" s="579"/>
      <c r="DF26" s="579"/>
      <c r="DG26" s="579"/>
      <c r="DH26" s="579"/>
      <c r="DI26" s="579"/>
      <c r="DJ26" s="579"/>
      <c r="DK26" s="580"/>
      <c r="DL26" s="584">
        <v>92212767</v>
      </c>
      <c r="DM26" s="579"/>
      <c r="DN26" s="579"/>
      <c r="DO26" s="579"/>
      <c r="DP26" s="579"/>
      <c r="DQ26" s="579"/>
      <c r="DR26" s="579"/>
      <c r="DS26" s="579"/>
      <c r="DT26" s="579"/>
      <c r="DU26" s="579"/>
      <c r="DV26" s="579"/>
      <c r="DW26" s="579"/>
      <c r="DX26" s="659"/>
    </row>
    <row r="27" spans="2:128" ht="11.25" customHeight="1" x14ac:dyDescent="0.15">
      <c r="B27" s="575" t="s">
        <v>258</v>
      </c>
      <c r="C27" s="576"/>
      <c r="D27" s="576"/>
      <c r="E27" s="576"/>
      <c r="F27" s="576"/>
      <c r="G27" s="576"/>
      <c r="H27" s="576"/>
      <c r="I27" s="576"/>
      <c r="J27" s="576"/>
      <c r="K27" s="576"/>
      <c r="L27" s="576"/>
      <c r="M27" s="576"/>
      <c r="N27" s="576"/>
      <c r="O27" s="576"/>
      <c r="P27" s="576"/>
      <c r="Q27" s="577"/>
      <c r="R27" s="578">
        <v>185597</v>
      </c>
      <c r="S27" s="579"/>
      <c r="T27" s="579"/>
      <c r="U27" s="579"/>
      <c r="V27" s="579"/>
      <c r="W27" s="579"/>
      <c r="X27" s="579"/>
      <c r="Y27" s="580"/>
      <c r="Z27" s="581">
        <v>0</v>
      </c>
      <c r="AA27" s="655"/>
      <c r="AB27" s="655"/>
      <c r="AC27" s="658"/>
      <c r="AD27" s="584" t="s">
        <v>204</v>
      </c>
      <c r="AE27" s="579"/>
      <c r="AF27" s="579"/>
      <c r="AG27" s="579"/>
      <c r="AH27" s="579"/>
      <c r="AI27" s="579"/>
      <c r="AJ27" s="579"/>
      <c r="AK27" s="580"/>
      <c r="AL27" s="581" t="s">
        <v>111</v>
      </c>
      <c r="AM27" s="655"/>
      <c r="AN27" s="655"/>
      <c r="AO27" s="656"/>
      <c r="AP27" s="660" t="s">
        <v>259</v>
      </c>
      <c r="AQ27" s="661"/>
      <c r="AR27" s="661"/>
      <c r="AS27" s="661"/>
      <c r="AT27" s="661"/>
      <c r="AU27" s="661"/>
      <c r="AV27" s="661"/>
      <c r="AW27" s="661"/>
      <c r="AX27" s="661"/>
      <c r="AY27" s="661"/>
      <c r="AZ27" s="661"/>
      <c r="BA27" s="661"/>
      <c r="BB27" s="661"/>
      <c r="BC27" s="662"/>
      <c r="BD27" s="578" t="s">
        <v>204</v>
      </c>
      <c r="BE27" s="579"/>
      <c r="BF27" s="579"/>
      <c r="BG27" s="579"/>
      <c r="BH27" s="579"/>
      <c r="BI27" s="579"/>
      <c r="BJ27" s="579"/>
      <c r="BK27" s="580"/>
      <c r="BL27" s="653" t="s">
        <v>204</v>
      </c>
      <c r="BM27" s="653"/>
      <c r="BN27" s="653"/>
      <c r="BO27" s="653"/>
      <c r="BP27" s="654" t="s">
        <v>111</v>
      </c>
      <c r="BQ27" s="654"/>
      <c r="BR27" s="654"/>
      <c r="BS27" s="654"/>
      <c r="BT27" s="654"/>
      <c r="BU27" s="654"/>
      <c r="BV27" s="654"/>
      <c r="BW27" s="657"/>
      <c r="BY27" s="660" t="s">
        <v>260</v>
      </c>
      <c r="BZ27" s="661"/>
      <c r="CA27" s="661"/>
      <c r="CB27" s="661"/>
      <c r="CC27" s="661"/>
      <c r="CD27" s="661"/>
      <c r="CE27" s="661"/>
      <c r="CF27" s="661"/>
      <c r="CG27" s="661"/>
      <c r="CH27" s="661"/>
      <c r="CI27" s="661"/>
      <c r="CJ27" s="661"/>
      <c r="CK27" s="661"/>
      <c r="CL27" s="662"/>
      <c r="CM27" s="578">
        <v>2507505</v>
      </c>
      <c r="CN27" s="579"/>
      <c r="CO27" s="579"/>
      <c r="CP27" s="579"/>
      <c r="CQ27" s="579"/>
      <c r="CR27" s="579"/>
      <c r="CS27" s="579"/>
      <c r="CT27" s="580"/>
      <c r="CU27" s="653">
        <v>0.1</v>
      </c>
      <c r="CV27" s="653"/>
      <c r="CW27" s="653"/>
      <c r="CX27" s="653"/>
      <c r="CY27" s="584" t="s">
        <v>111</v>
      </c>
      <c r="CZ27" s="579"/>
      <c r="DA27" s="579"/>
      <c r="DB27" s="579"/>
      <c r="DC27" s="579"/>
      <c r="DD27" s="579"/>
      <c r="DE27" s="579"/>
      <c r="DF27" s="579"/>
      <c r="DG27" s="579"/>
      <c r="DH27" s="579"/>
      <c r="DI27" s="579"/>
      <c r="DJ27" s="579"/>
      <c r="DK27" s="580"/>
      <c r="DL27" s="584">
        <v>2507505</v>
      </c>
      <c r="DM27" s="579"/>
      <c r="DN27" s="579"/>
      <c r="DO27" s="579"/>
      <c r="DP27" s="579"/>
      <c r="DQ27" s="579"/>
      <c r="DR27" s="579"/>
      <c r="DS27" s="579"/>
      <c r="DT27" s="579"/>
      <c r="DU27" s="579"/>
      <c r="DV27" s="579"/>
      <c r="DW27" s="579"/>
      <c r="DX27" s="659"/>
    </row>
    <row r="28" spans="2:128" ht="11.25" customHeight="1" x14ac:dyDescent="0.15">
      <c r="B28" s="575" t="s">
        <v>261</v>
      </c>
      <c r="C28" s="576"/>
      <c r="D28" s="576"/>
      <c r="E28" s="576"/>
      <c r="F28" s="576"/>
      <c r="G28" s="576"/>
      <c r="H28" s="576"/>
      <c r="I28" s="576"/>
      <c r="J28" s="576"/>
      <c r="K28" s="576"/>
      <c r="L28" s="576"/>
      <c r="M28" s="576"/>
      <c r="N28" s="576"/>
      <c r="O28" s="576"/>
      <c r="P28" s="576"/>
      <c r="Q28" s="577"/>
      <c r="R28" s="578">
        <v>104540930</v>
      </c>
      <c r="S28" s="579"/>
      <c r="T28" s="579"/>
      <c r="U28" s="579"/>
      <c r="V28" s="579"/>
      <c r="W28" s="579"/>
      <c r="X28" s="579"/>
      <c r="Y28" s="580"/>
      <c r="Z28" s="581">
        <v>5.4</v>
      </c>
      <c r="AA28" s="655"/>
      <c r="AB28" s="655"/>
      <c r="AC28" s="658"/>
      <c r="AD28" s="584" t="s">
        <v>111</v>
      </c>
      <c r="AE28" s="579"/>
      <c r="AF28" s="579"/>
      <c r="AG28" s="579"/>
      <c r="AH28" s="579"/>
      <c r="AI28" s="579"/>
      <c r="AJ28" s="579"/>
      <c r="AK28" s="580"/>
      <c r="AL28" s="581" t="s">
        <v>111</v>
      </c>
      <c r="AM28" s="655"/>
      <c r="AN28" s="655"/>
      <c r="AO28" s="656"/>
      <c r="AP28" s="660" t="s">
        <v>262</v>
      </c>
      <c r="AQ28" s="661"/>
      <c r="AR28" s="661"/>
      <c r="AS28" s="661"/>
      <c r="AT28" s="661"/>
      <c r="AU28" s="661"/>
      <c r="AV28" s="661"/>
      <c r="AW28" s="661"/>
      <c r="AX28" s="661"/>
      <c r="AY28" s="661"/>
      <c r="AZ28" s="661"/>
      <c r="BA28" s="661"/>
      <c r="BB28" s="661"/>
      <c r="BC28" s="662"/>
      <c r="BD28" s="578">
        <v>37432</v>
      </c>
      <c r="BE28" s="579"/>
      <c r="BF28" s="579"/>
      <c r="BG28" s="579"/>
      <c r="BH28" s="579"/>
      <c r="BI28" s="579"/>
      <c r="BJ28" s="579"/>
      <c r="BK28" s="580"/>
      <c r="BL28" s="653">
        <v>0</v>
      </c>
      <c r="BM28" s="653"/>
      <c r="BN28" s="653"/>
      <c r="BO28" s="653"/>
      <c r="BP28" s="654" t="s">
        <v>111</v>
      </c>
      <c r="BQ28" s="654"/>
      <c r="BR28" s="654"/>
      <c r="BS28" s="654"/>
      <c r="BT28" s="654"/>
      <c r="BU28" s="654"/>
      <c r="BV28" s="654"/>
      <c r="BW28" s="657"/>
      <c r="BY28" s="660" t="s">
        <v>263</v>
      </c>
      <c r="BZ28" s="661"/>
      <c r="CA28" s="661"/>
      <c r="CB28" s="661"/>
      <c r="CC28" s="661"/>
      <c r="CD28" s="661"/>
      <c r="CE28" s="661"/>
      <c r="CF28" s="661"/>
      <c r="CG28" s="661"/>
      <c r="CH28" s="661"/>
      <c r="CI28" s="661"/>
      <c r="CJ28" s="661"/>
      <c r="CK28" s="661"/>
      <c r="CL28" s="662"/>
      <c r="CM28" s="578" t="s">
        <v>204</v>
      </c>
      <c r="CN28" s="579"/>
      <c r="CO28" s="579"/>
      <c r="CP28" s="579"/>
      <c r="CQ28" s="579"/>
      <c r="CR28" s="579"/>
      <c r="CS28" s="579"/>
      <c r="CT28" s="580"/>
      <c r="CU28" s="653" t="s">
        <v>111</v>
      </c>
      <c r="CV28" s="653"/>
      <c r="CW28" s="653"/>
      <c r="CX28" s="653"/>
      <c r="CY28" s="584" t="s">
        <v>204</v>
      </c>
      <c r="CZ28" s="579"/>
      <c r="DA28" s="579"/>
      <c r="DB28" s="579"/>
      <c r="DC28" s="579"/>
      <c r="DD28" s="579"/>
      <c r="DE28" s="579"/>
      <c r="DF28" s="579"/>
      <c r="DG28" s="579"/>
      <c r="DH28" s="579"/>
      <c r="DI28" s="579"/>
      <c r="DJ28" s="579"/>
      <c r="DK28" s="580"/>
      <c r="DL28" s="584" t="s">
        <v>204</v>
      </c>
      <c r="DM28" s="579"/>
      <c r="DN28" s="579"/>
      <c r="DO28" s="579"/>
      <c r="DP28" s="579"/>
      <c r="DQ28" s="579"/>
      <c r="DR28" s="579"/>
      <c r="DS28" s="579"/>
      <c r="DT28" s="579"/>
      <c r="DU28" s="579"/>
      <c r="DV28" s="579"/>
      <c r="DW28" s="579"/>
      <c r="DX28" s="659"/>
    </row>
    <row r="29" spans="2:128" ht="11.25" customHeight="1" x14ac:dyDescent="0.15">
      <c r="B29" s="575" t="s">
        <v>264</v>
      </c>
      <c r="C29" s="576"/>
      <c r="D29" s="576"/>
      <c r="E29" s="576"/>
      <c r="F29" s="576"/>
      <c r="G29" s="576"/>
      <c r="H29" s="576"/>
      <c r="I29" s="576"/>
      <c r="J29" s="576"/>
      <c r="K29" s="576"/>
      <c r="L29" s="576"/>
      <c r="M29" s="576"/>
      <c r="N29" s="576"/>
      <c r="O29" s="576"/>
      <c r="P29" s="576"/>
      <c r="Q29" s="577"/>
      <c r="R29" s="578">
        <v>40524461</v>
      </c>
      <c r="S29" s="579"/>
      <c r="T29" s="579"/>
      <c r="U29" s="579"/>
      <c r="V29" s="579"/>
      <c r="W29" s="579"/>
      <c r="X29" s="579"/>
      <c r="Y29" s="580"/>
      <c r="Z29" s="581">
        <v>2.1</v>
      </c>
      <c r="AA29" s="655"/>
      <c r="AB29" s="655"/>
      <c r="AC29" s="658"/>
      <c r="AD29" s="584" t="s">
        <v>204</v>
      </c>
      <c r="AE29" s="579"/>
      <c r="AF29" s="579"/>
      <c r="AG29" s="579"/>
      <c r="AH29" s="579"/>
      <c r="AI29" s="579"/>
      <c r="AJ29" s="579"/>
      <c r="AK29" s="580"/>
      <c r="AL29" s="581" t="s">
        <v>204</v>
      </c>
      <c r="AM29" s="655"/>
      <c r="AN29" s="655"/>
      <c r="AO29" s="656"/>
      <c r="AP29" s="660" t="s">
        <v>265</v>
      </c>
      <c r="AQ29" s="661"/>
      <c r="AR29" s="661"/>
      <c r="AS29" s="661"/>
      <c r="AT29" s="661"/>
      <c r="AU29" s="661"/>
      <c r="AV29" s="661"/>
      <c r="AW29" s="661"/>
      <c r="AX29" s="661"/>
      <c r="AY29" s="661"/>
      <c r="AZ29" s="661"/>
      <c r="BA29" s="661"/>
      <c r="BB29" s="661"/>
      <c r="BC29" s="662"/>
      <c r="BD29" s="578">
        <v>37432</v>
      </c>
      <c r="BE29" s="579"/>
      <c r="BF29" s="579"/>
      <c r="BG29" s="579"/>
      <c r="BH29" s="579"/>
      <c r="BI29" s="579"/>
      <c r="BJ29" s="579"/>
      <c r="BK29" s="580"/>
      <c r="BL29" s="653">
        <v>0</v>
      </c>
      <c r="BM29" s="653"/>
      <c r="BN29" s="653"/>
      <c r="BO29" s="653"/>
      <c r="BP29" s="654" t="s">
        <v>111</v>
      </c>
      <c r="BQ29" s="654"/>
      <c r="BR29" s="654"/>
      <c r="BS29" s="654"/>
      <c r="BT29" s="654"/>
      <c r="BU29" s="654"/>
      <c r="BV29" s="654"/>
      <c r="BW29" s="657"/>
      <c r="BY29" s="660" t="s">
        <v>266</v>
      </c>
      <c r="BZ29" s="661"/>
      <c r="CA29" s="661"/>
      <c r="CB29" s="661"/>
      <c r="CC29" s="661"/>
      <c r="CD29" s="661"/>
      <c r="CE29" s="661"/>
      <c r="CF29" s="661"/>
      <c r="CG29" s="661"/>
      <c r="CH29" s="661"/>
      <c r="CI29" s="661"/>
      <c r="CJ29" s="661"/>
      <c r="CK29" s="661"/>
      <c r="CL29" s="662"/>
      <c r="CM29" s="578">
        <v>5230985</v>
      </c>
      <c r="CN29" s="579"/>
      <c r="CO29" s="579"/>
      <c r="CP29" s="579"/>
      <c r="CQ29" s="579"/>
      <c r="CR29" s="579"/>
      <c r="CS29" s="579"/>
      <c r="CT29" s="580"/>
      <c r="CU29" s="653">
        <v>0.3</v>
      </c>
      <c r="CV29" s="653"/>
      <c r="CW29" s="653"/>
      <c r="CX29" s="653"/>
      <c r="CY29" s="584" t="s">
        <v>111</v>
      </c>
      <c r="CZ29" s="579"/>
      <c r="DA29" s="579"/>
      <c r="DB29" s="579"/>
      <c r="DC29" s="579"/>
      <c r="DD29" s="579"/>
      <c r="DE29" s="579"/>
      <c r="DF29" s="579"/>
      <c r="DG29" s="579"/>
      <c r="DH29" s="579"/>
      <c r="DI29" s="579"/>
      <c r="DJ29" s="579"/>
      <c r="DK29" s="580"/>
      <c r="DL29" s="584">
        <v>5230985</v>
      </c>
      <c r="DM29" s="579"/>
      <c r="DN29" s="579"/>
      <c r="DO29" s="579"/>
      <c r="DP29" s="579"/>
      <c r="DQ29" s="579"/>
      <c r="DR29" s="579"/>
      <c r="DS29" s="579"/>
      <c r="DT29" s="579"/>
      <c r="DU29" s="579"/>
      <c r="DV29" s="579"/>
      <c r="DW29" s="579"/>
      <c r="DX29" s="659"/>
    </row>
    <row r="30" spans="2:128" ht="11.25" customHeight="1" x14ac:dyDescent="0.15">
      <c r="B30" s="575" t="s">
        <v>267</v>
      </c>
      <c r="C30" s="576"/>
      <c r="D30" s="576"/>
      <c r="E30" s="576"/>
      <c r="F30" s="576"/>
      <c r="G30" s="576"/>
      <c r="H30" s="576"/>
      <c r="I30" s="576"/>
      <c r="J30" s="576"/>
      <c r="K30" s="576"/>
      <c r="L30" s="576"/>
      <c r="M30" s="576"/>
      <c r="N30" s="576"/>
      <c r="O30" s="576"/>
      <c r="P30" s="576"/>
      <c r="Q30" s="577"/>
      <c r="R30" s="578">
        <v>231032265</v>
      </c>
      <c r="S30" s="579"/>
      <c r="T30" s="579"/>
      <c r="U30" s="579"/>
      <c r="V30" s="579"/>
      <c r="W30" s="579"/>
      <c r="X30" s="579"/>
      <c r="Y30" s="580"/>
      <c r="Z30" s="581">
        <v>11.9</v>
      </c>
      <c r="AA30" s="655"/>
      <c r="AB30" s="655"/>
      <c r="AC30" s="658"/>
      <c r="AD30" s="584">
        <v>355304</v>
      </c>
      <c r="AE30" s="579"/>
      <c r="AF30" s="579"/>
      <c r="AG30" s="579"/>
      <c r="AH30" s="579"/>
      <c r="AI30" s="579"/>
      <c r="AJ30" s="579"/>
      <c r="AK30" s="580"/>
      <c r="AL30" s="581">
        <v>0</v>
      </c>
      <c r="AM30" s="655"/>
      <c r="AN30" s="655"/>
      <c r="AO30" s="656"/>
      <c r="AP30" s="660" t="s">
        <v>268</v>
      </c>
      <c r="AQ30" s="661"/>
      <c r="AR30" s="661"/>
      <c r="AS30" s="661"/>
      <c r="AT30" s="661"/>
      <c r="AU30" s="661"/>
      <c r="AV30" s="661"/>
      <c r="AW30" s="661"/>
      <c r="AX30" s="661"/>
      <c r="AY30" s="661"/>
      <c r="AZ30" s="661"/>
      <c r="BA30" s="661"/>
      <c r="BB30" s="661"/>
      <c r="BC30" s="662"/>
      <c r="BD30" s="578">
        <v>37432</v>
      </c>
      <c r="BE30" s="579"/>
      <c r="BF30" s="579"/>
      <c r="BG30" s="579"/>
      <c r="BH30" s="579"/>
      <c r="BI30" s="579"/>
      <c r="BJ30" s="579"/>
      <c r="BK30" s="580"/>
      <c r="BL30" s="653">
        <v>0</v>
      </c>
      <c r="BM30" s="653"/>
      <c r="BN30" s="653"/>
      <c r="BO30" s="653"/>
      <c r="BP30" s="654" t="s">
        <v>111</v>
      </c>
      <c r="BQ30" s="654"/>
      <c r="BR30" s="654"/>
      <c r="BS30" s="654"/>
      <c r="BT30" s="654"/>
      <c r="BU30" s="654"/>
      <c r="BV30" s="654"/>
      <c r="BW30" s="657"/>
      <c r="BY30" s="660" t="s">
        <v>269</v>
      </c>
      <c r="BZ30" s="663"/>
      <c r="CA30" s="663"/>
      <c r="CB30" s="663"/>
      <c r="CC30" s="663"/>
      <c r="CD30" s="663"/>
      <c r="CE30" s="663"/>
      <c r="CF30" s="663"/>
      <c r="CG30" s="663"/>
      <c r="CH30" s="663"/>
      <c r="CI30" s="663"/>
      <c r="CJ30" s="663"/>
      <c r="CK30" s="663"/>
      <c r="CL30" s="662"/>
      <c r="CM30" s="578">
        <v>6257181</v>
      </c>
      <c r="CN30" s="579"/>
      <c r="CO30" s="579"/>
      <c r="CP30" s="579"/>
      <c r="CQ30" s="579"/>
      <c r="CR30" s="579"/>
      <c r="CS30" s="579"/>
      <c r="CT30" s="580"/>
      <c r="CU30" s="653">
        <v>0.3</v>
      </c>
      <c r="CV30" s="653"/>
      <c r="CW30" s="653"/>
      <c r="CX30" s="653"/>
      <c r="CY30" s="584" t="s">
        <v>111</v>
      </c>
      <c r="CZ30" s="579"/>
      <c r="DA30" s="579"/>
      <c r="DB30" s="579"/>
      <c r="DC30" s="579"/>
      <c r="DD30" s="579"/>
      <c r="DE30" s="579"/>
      <c r="DF30" s="579"/>
      <c r="DG30" s="579"/>
      <c r="DH30" s="579"/>
      <c r="DI30" s="579"/>
      <c r="DJ30" s="579"/>
      <c r="DK30" s="580"/>
      <c r="DL30" s="584">
        <v>6257181</v>
      </c>
      <c r="DM30" s="579"/>
      <c r="DN30" s="579"/>
      <c r="DO30" s="579"/>
      <c r="DP30" s="579"/>
      <c r="DQ30" s="579"/>
      <c r="DR30" s="579"/>
      <c r="DS30" s="579"/>
      <c r="DT30" s="579"/>
      <c r="DU30" s="579"/>
      <c r="DV30" s="579"/>
      <c r="DW30" s="579"/>
      <c r="DX30" s="659"/>
    </row>
    <row r="31" spans="2:128" ht="11.25" customHeight="1" x14ac:dyDescent="0.15">
      <c r="B31" s="575" t="s">
        <v>270</v>
      </c>
      <c r="C31" s="576"/>
      <c r="D31" s="576"/>
      <c r="E31" s="576"/>
      <c r="F31" s="576"/>
      <c r="G31" s="576"/>
      <c r="H31" s="576"/>
      <c r="I31" s="576"/>
      <c r="J31" s="576"/>
      <c r="K31" s="576"/>
      <c r="L31" s="576"/>
      <c r="M31" s="576"/>
      <c r="N31" s="576"/>
      <c r="O31" s="576"/>
      <c r="P31" s="576"/>
      <c r="Q31" s="577"/>
      <c r="R31" s="578">
        <v>239683367</v>
      </c>
      <c r="S31" s="579"/>
      <c r="T31" s="579"/>
      <c r="U31" s="579"/>
      <c r="V31" s="579"/>
      <c r="W31" s="579"/>
      <c r="X31" s="579"/>
      <c r="Y31" s="580"/>
      <c r="Z31" s="581">
        <v>12.3</v>
      </c>
      <c r="AA31" s="655"/>
      <c r="AB31" s="655"/>
      <c r="AC31" s="658"/>
      <c r="AD31" s="584" t="s">
        <v>111</v>
      </c>
      <c r="AE31" s="579"/>
      <c r="AF31" s="579"/>
      <c r="AG31" s="579"/>
      <c r="AH31" s="579"/>
      <c r="AI31" s="579"/>
      <c r="AJ31" s="579"/>
      <c r="AK31" s="580"/>
      <c r="AL31" s="581" t="s">
        <v>204</v>
      </c>
      <c r="AM31" s="655"/>
      <c r="AN31" s="655"/>
      <c r="AO31" s="656"/>
      <c r="AP31" s="660" t="s">
        <v>271</v>
      </c>
      <c r="AQ31" s="661"/>
      <c r="AR31" s="661"/>
      <c r="AS31" s="661"/>
      <c r="AT31" s="661"/>
      <c r="AU31" s="661"/>
      <c r="AV31" s="661"/>
      <c r="AW31" s="661"/>
      <c r="AX31" s="661"/>
      <c r="AY31" s="661"/>
      <c r="AZ31" s="661"/>
      <c r="BA31" s="661"/>
      <c r="BB31" s="661"/>
      <c r="BC31" s="662"/>
      <c r="BD31" s="578" t="s">
        <v>111</v>
      </c>
      <c r="BE31" s="579"/>
      <c r="BF31" s="579"/>
      <c r="BG31" s="579"/>
      <c r="BH31" s="579"/>
      <c r="BI31" s="579"/>
      <c r="BJ31" s="579"/>
      <c r="BK31" s="580"/>
      <c r="BL31" s="653" t="s">
        <v>111</v>
      </c>
      <c r="BM31" s="653"/>
      <c r="BN31" s="653"/>
      <c r="BO31" s="653"/>
      <c r="BP31" s="654" t="s">
        <v>111</v>
      </c>
      <c r="BQ31" s="654"/>
      <c r="BR31" s="654"/>
      <c r="BS31" s="654"/>
      <c r="BT31" s="654"/>
      <c r="BU31" s="654"/>
      <c r="BV31" s="654"/>
      <c r="BW31" s="657"/>
      <c r="BY31" s="575" t="s">
        <v>272</v>
      </c>
      <c r="BZ31" s="576"/>
      <c r="CA31" s="576"/>
      <c r="CB31" s="576"/>
      <c r="CC31" s="576"/>
      <c r="CD31" s="576"/>
      <c r="CE31" s="576"/>
      <c r="CF31" s="576"/>
      <c r="CG31" s="576"/>
      <c r="CH31" s="576"/>
      <c r="CI31" s="576"/>
      <c r="CJ31" s="576"/>
      <c r="CK31" s="576"/>
      <c r="CL31" s="577"/>
      <c r="CM31" s="578" t="s">
        <v>111</v>
      </c>
      <c r="CN31" s="579"/>
      <c r="CO31" s="579"/>
      <c r="CP31" s="579"/>
      <c r="CQ31" s="579"/>
      <c r="CR31" s="579"/>
      <c r="CS31" s="579"/>
      <c r="CT31" s="580"/>
      <c r="CU31" s="653" t="s">
        <v>111</v>
      </c>
      <c r="CV31" s="653"/>
      <c r="CW31" s="653"/>
      <c r="CX31" s="653"/>
      <c r="CY31" s="584" t="s">
        <v>111</v>
      </c>
      <c r="CZ31" s="579"/>
      <c r="DA31" s="579"/>
      <c r="DB31" s="579"/>
      <c r="DC31" s="579"/>
      <c r="DD31" s="579"/>
      <c r="DE31" s="579"/>
      <c r="DF31" s="579"/>
      <c r="DG31" s="579"/>
      <c r="DH31" s="579"/>
      <c r="DI31" s="579"/>
      <c r="DJ31" s="579"/>
      <c r="DK31" s="580"/>
      <c r="DL31" s="584" t="s">
        <v>204</v>
      </c>
      <c r="DM31" s="579"/>
      <c r="DN31" s="579"/>
      <c r="DO31" s="579"/>
      <c r="DP31" s="579"/>
      <c r="DQ31" s="579"/>
      <c r="DR31" s="579"/>
      <c r="DS31" s="579"/>
      <c r="DT31" s="579"/>
      <c r="DU31" s="579"/>
      <c r="DV31" s="579"/>
      <c r="DW31" s="579"/>
      <c r="DX31" s="659"/>
    </row>
    <row r="32" spans="2:128" ht="11.25" customHeight="1" x14ac:dyDescent="0.15">
      <c r="B32" s="575" t="s">
        <v>273</v>
      </c>
      <c r="C32" s="576"/>
      <c r="D32" s="576"/>
      <c r="E32" s="576"/>
      <c r="F32" s="576"/>
      <c r="G32" s="576"/>
      <c r="H32" s="576"/>
      <c r="I32" s="576"/>
      <c r="J32" s="576"/>
      <c r="K32" s="576"/>
      <c r="L32" s="576"/>
      <c r="M32" s="576"/>
      <c r="N32" s="576"/>
      <c r="O32" s="576"/>
      <c r="P32" s="576"/>
      <c r="Q32" s="577"/>
      <c r="R32" s="578">
        <v>10602000</v>
      </c>
      <c r="S32" s="579"/>
      <c r="T32" s="579"/>
      <c r="U32" s="579"/>
      <c r="V32" s="579"/>
      <c r="W32" s="579"/>
      <c r="X32" s="579"/>
      <c r="Y32" s="580"/>
      <c r="Z32" s="581">
        <v>0.5</v>
      </c>
      <c r="AA32" s="655"/>
      <c r="AB32" s="655"/>
      <c r="AC32" s="658"/>
      <c r="AD32" s="584" t="s">
        <v>204</v>
      </c>
      <c r="AE32" s="579"/>
      <c r="AF32" s="579"/>
      <c r="AG32" s="579"/>
      <c r="AH32" s="579"/>
      <c r="AI32" s="579"/>
      <c r="AJ32" s="579"/>
      <c r="AK32" s="580"/>
      <c r="AL32" s="581" t="s">
        <v>204</v>
      </c>
      <c r="AM32" s="655"/>
      <c r="AN32" s="655"/>
      <c r="AO32" s="656"/>
      <c r="AP32" s="660" t="s">
        <v>274</v>
      </c>
      <c r="AQ32" s="661"/>
      <c r="AR32" s="661"/>
      <c r="AS32" s="661"/>
      <c r="AT32" s="661"/>
      <c r="AU32" s="661"/>
      <c r="AV32" s="661"/>
      <c r="AW32" s="661"/>
      <c r="AX32" s="661"/>
      <c r="AY32" s="661"/>
      <c r="AZ32" s="661"/>
      <c r="BA32" s="661"/>
      <c r="BB32" s="661"/>
      <c r="BC32" s="662"/>
      <c r="BD32" s="578" t="s">
        <v>111</v>
      </c>
      <c r="BE32" s="579"/>
      <c r="BF32" s="579"/>
      <c r="BG32" s="579"/>
      <c r="BH32" s="579"/>
      <c r="BI32" s="579"/>
      <c r="BJ32" s="579"/>
      <c r="BK32" s="580"/>
      <c r="BL32" s="653" t="s">
        <v>111</v>
      </c>
      <c r="BM32" s="653"/>
      <c r="BN32" s="653"/>
      <c r="BO32" s="653"/>
      <c r="BP32" s="654" t="s">
        <v>111</v>
      </c>
      <c r="BQ32" s="654"/>
      <c r="BR32" s="654"/>
      <c r="BS32" s="654"/>
      <c r="BT32" s="654"/>
      <c r="BU32" s="654"/>
      <c r="BV32" s="654"/>
      <c r="BW32" s="657"/>
      <c r="BY32" s="590" t="s">
        <v>275</v>
      </c>
      <c r="BZ32" s="591"/>
      <c r="CA32" s="591"/>
      <c r="CB32" s="591"/>
      <c r="CC32" s="591"/>
      <c r="CD32" s="591"/>
      <c r="CE32" s="591"/>
      <c r="CF32" s="591"/>
      <c r="CG32" s="591"/>
      <c r="CH32" s="591"/>
      <c r="CI32" s="591"/>
      <c r="CJ32" s="591"/>
      <c r="CK32" s="591"/>
      <c r="CL32" s="592"/>
      <c r="CM32" s="578">
        <v>1931111121</v>
      </c>
      <c r="CN32" s="579"/>
      <c r="CO32" s="579"/>
      <c r="CP32" s="579"/>
      <c r="CQ32" s="579"/>
      <c r="CR32" s="579"/>
      <c r="CS32" s="579"/>
      <c r="CT32" s="580"/>
      <c r="CU32" s="653">
        <v>100</v>
      </c>
      <c r="CV32" s="653"/>
      <c r="CW32" s="653"/>
      <c r="CX32" s="653"/>
      <c r="CY32" s="584">
        <v>229520807</v>
      </c>
      <c r="CZ32" s="579"/>
      <c r="DA32" s="579"/>
      <c r="DB32" s="579"/>
      <c r="DC32" s="579"/>
      <c r="DD32" s="579"/>
      <c r="DE32" s="579"/>
      <c r="DF32" s="579"/>
      <c r="DG32" s="579"/>
      <c r="DH32" s="579"/>
      <c r="DI32" s="579"/>
      <c r="DJ32" s="579"/>
      <c r="DK32" s="580"/>
      <c r="DL32" s="584">
        <v>1293107147</v>
      </c>
      <c r="DM32" s="579"/>
      <c r="DN32" s="579"/>
      <c r="DO32" s="579"/>
      <c r="DP32" s="579"/>
      <c r="DQ32" s="579"/>
      <c r="DR32" s="579"/>
      <c r="DS32" s="579"/>
      <c r="DT32" s="579"/>
      <c r="DU32" s="579"/>
      <c r="DV32" s="579"/>
      <c r="DW32" s="579"/>
      <c r="DX32" s="659"/>
    </row>
    <row r="33" spans="2:128" ht="11.25" customHeight="1" x14ac:dyDescent="0.15">
      <c r="B33" s="575" t="s">
        <v>276</v>
      </c>
      <c r="C33" s="576"/>
      <c r="D33" s="576"/>
      <c r="E33" s="576"/>
      <c r="F33" s="576"/>
      <c r="G33" s="576"/>
      <c r="H33" s="576"/>
      <c r="I33" s="576"/>
      <c r="J33" s="576"/>
      <c r="K33" s="576"/>
      <c r="L33" s="576"/>
      <c r="M33" s="576"/>
      <c r="N33" s="576"/>
      <c r="O33" s="576"/>
      <c r="P33" s="576"/>
      <c r="Q33" s="577"/>
      <c r="R33" s="578">
        <v>106068400</v>
      </c>
      <c r="S33" s="579"/>
      <c r="T33" s="579"/>
      <c r="U33" s="579"/>
      <c r="V33" s="579"/>
      <c r="W33" s="579"/>
      <c r="X33" s="579"/>
      <c r="Y33" s="580"/>
      <c r="Z33" s="581">
        <v>5.5</v>
      </c>
      <c r="AA33" s="655"/>
      <c r="AB33" s="655"/>
      <c r="AC33" s="658"/>
      <c r="AD33" s="584" t="s">
        <v>111</v>
      </c>
      <c r="AE33" s="579"/>
      <c r="AF33" s="579"/>
      <c r="AG33" s="579"/>
      <c r="AH33" s="579"/>
      <c r="AI33" s="579"/>
      <c r="AJ33" s="579"/>
      <c r="AK33" s="580"/>
      <c r="AL33" s="581" t="s">
        <v>204</v>
      </c>
      <c r="AM33" s="655"/>
      <c r="AN33" s="655"/>
      <c r="AO33" s="656"/>
      <c r="AP33" s="575" t="s">
        <v>146</v>
      </c>
      <c r="AQ33" s="576"/>
      <c r="AR33" s="576"/>
      <c r="AS33" s="576"/>
      <c r="AT33" s="576"/>
      <c r="AU33" s="576"/>
      <c r="AV33" s="576"/>
      <c r="AW33" s="576"/>
      <c r="AX33" s="576"/>
      <c r="AY33" s="576"/>
      <c r="AZ33" s="576"/>
      <c r="BA33" s="576"/>
      <c r="BB33" s="576"/>
      <c r="BC33" s="577"/>
      <c r="BD33" s="578">
        <v>723040976</v>
      </c>
      <c r="BE33" s="579"/>
      <c r="BF33" s="579"/>
      <c r="BG33" s="579"/>
      <c r="BH33" s="579"/>
      <c r="BI33" s="579"/>
      <c r="BJ33" s="579"/>
      <c r="BK33" s="580"/>
      <c r="BL33" s="653">
        <v>100</v>
      </c>
      <c r="BM33" s="653"/>
      <c r="BN33" s="653"/>
      <c r="BO33" s="653"/>
      <c r="BP33" s="654">
        <v>12720084</v>
      </c>
      <c r="BQ33" s="654"/>
      <c r="BR33" s="654"/>
      <c r="BS33" s="654"/>
      <c r="BT33" s="654"/>
      <c r="BU33" s="654"/>
      <c r="BV33" s="654"/>
      <c r="BW33" s="657"/>
      <c r="BY33" s="639" t="s">
        <v>277</v>
      </c>
      <c r="BZ33" s="640"/>
      <c r="CA33" s="640"/>
      <c r="CB33" s="640"/>
      <c r="CC33" s="640"/>
      <c r="CD33" s="640"/>
      <c r="CE33" s="640"/>
      <c r="CF33" s="640"/>
      <c r="CG33" s="640"/>
      <c r="CH33" s="640"/>
      <c r="CI33" s="640"/>
      <c r="CJ33" s="640"/>
      <c r="CK33" s="640"/>
      <c r="CL33" s="640"/>
      <c r="CM33" s="640"/>
      <c r="CN33" s="640"/>
      <c r="CO33" s="640"/>
      <c r="CP33" s="640"/>
      <c r="CQ33" s="640"/>
      <c r="CR33" s="640"/>
      <c r="CS33" s="640"/>
      <c r="CT33" s="640"/>
      <c r="CU33" s="640"/>
      <c r="CV33" s="640"/>
      <c r="CW33" s="640"/>
      <c r="CX33" s="640"/>
      <c r="CY33" s="640"/>
      <c r="CZ33" s="640"/>
      <c r="DA33" s="640"/>
      <c r="DB33" s="640"/>
      <c r="DC33" s="640"/>
      <c r="DD33" s="640"/>
      <c r="DE33" s="640"/>
      <c r="DF33" s="640"/>
      <c r="DG33" s="640"/>
      <c r="DH33" s="640"/>
      <c r="DI33" s="640"/>
      <c r="DJ33" s="640"/>
      <c r="DK33" s="640"/>
      <c r="DL33" s="640"/>
      <c r="DM33" s="640"/>
      <c r="DN33" s="640"/>
      <c r="DO33" s="640"/>
      <c r="DP33" s="640"/>
      <c r="DQ33" s="640"/>
      <c r="DR33" s="640"/>
      <c r="DS33" s="640"/>
      <c r="DT33" s="640"/>
      <c r="DU33" s="640"/>
      <c r="DV33" s="640"/>
      <c r="DW33" s="640"/>
      <c r="DX33" s="641"/>
    </row>
    <row r="34" spans="2:128" ht="11.25" customHeight="1" x14ac:dyDescent="0.15">
      <c r="B34" s="590" t="s">
        <v>278</v>
      </c>
      <c r="C34" s="591"/>
      <c r="D34" s="591"/>
      <c r="E34" s="591"/>
      <c r="F34" s="591"/>
      <c r="G34" s="591"/>
      <c r="H34" s="591"/>
      <c r="I34" s="591"/>
      <c r="J34" s="591"/>
      <c r="K34" s="591"/>
      <c r="L34" s="591"/>
      <c r="M34" s="591"/>
      <c r="N34" s="591"/>
      <c r="O34" s="591"/>
      <c r="P34" s="591"/>
      <c r="Q34" s="592"/>
      <c r="R34" s="578">
        <v>1941805730</v>
      </c>
      <c r="S34" s="579"/>
      <c r="T34" s="579"/>
      <c r="U34" s="579"/>
      <c r="V34" s="579"/>
      <c r="W34" s="579"/>
      <c r="X34" s="579"/>
      <c r="Y34" s="580"/>
      <c r="Z34" s="653">
        <v>100</v>
      </c>
      <c r="AA34" s="653"/>
      <c r="AB34" s="653"/>
      <c r="AC34" s="653"/>
      <c r="AD34" s="654">
        <v>940388665</v>
      </c>
      <c r="AE34" s="654"/>
      <c r="AF34" s="654"/>
      <c r="AG34" s="654"/>
      <c r="AH34" s="654"/>
      <c r="AI34" s="654"/>
      <c r="AJ34" s="654"/>
      <c r="AK34" s="654"/>
      <c r="AL34" s="581">
        <v>100</v>
      </c>
      <c r="AM34" s="655"/>
      <c r="AN34" s="655"/>
      <c r="AO34" s="656"/>
      <c r="AP34" s="590"/>
      <c r="AQ34" s="591"/>
      <c r="AR34" s="591"/>
      <c r="AS34" s="591"/>
      <c r="AT34" s="591"/>
      <c r="AU34" s="591"/>
      <c r="AV34" s="591"/>
      <c r="AW34" s="591"/>
      <c r="AX34" s="591"/>
      <c r="AY34" s="591"/>
      <c r="AZ34" s="591"/>
      <c r="BA34" s="591"/>
      <c r="BB34" s="591"/>
      <c r="BC34" s="592"/>
      <c r="BD34" s="578"/>
      <c r="BE34" s="579"/>
      <c r="BF34" s="579"/>
      <c r="BG34" s="579"/>
      <c r="BH34" s="579"/>
      <c r="BI34" s="579"/>
      <c r="BJ34" s="579"/>
      <c r="BK34" s="580"/>
      <c r="BL34" s="653"/>
      <c r="BM34" s="653"/>
      <c r="BN34" s="653"/>
      <c r="BO34" s="653"/>
      <c r="BP34" s="654"/>
      <c r="BQ34" s="654"/>
      <c r="BR34" s="654"/>
      <c r="BS34" s="654"/>
      <c r="BT34" s="654"/>
      <c r="BU34" s="654"/>
      <c r="BV34" s="654"/>
      <c r="BW34" s="657"/>
      <c r="BY34" s="639" t="s">
        <v>185</v>
      </c>
      <c r="BZ34" s="640"/>
      <c r="CA34" s="640"/>
      <c r="CB34" s="640"/>
      <c r="CC34" s="640"/>
      <c r="CD34" s="640"/>
      <c r="CE34" s="640"/>
      <c r="CF34" s="640"/>
      <c r="CG34" s="640"/>
      <c r="CH34" s="640"/>
      <c r="CI34" s="640"/>
      <c r="CJ34" s="640"/>
      <c r="CK34" s="640"/>
      <c r="CL34" s="641"/>
      <c r="CM34" s="639" t="s">
        <v>279</v>
      </c>
      <c r="CN34" s="640"/>
      <c r="CO34" s="640"/>
      <c r="CP34" s="640"/>
      <c r="CQ34" s="640"/>
      <c r="CR34" s="640"/>
      <c r="CS34" s="640"/>
      <c r="CT34" s="641"/>
      <c r="CU34" s="639" t="s">
        <v>280</v>
      </c>
      <c r="CV34" s="640"/>
      <c r="CW34" s="640"/>
      <c r="CX34" s="641"/>
      <c r="CY34" s="639" t="s">
        <v>281</v>
      </c>
      <c r="CZ34" s="640"/>
      <c r="DA34" s="640"/>
      <c r="DB34" s="640"/>
      <c r="DC34" s="640"/>
      <c r="DD34" s="640"/>
      <c r="DE34" s="640"/>
      <c r="DF34" s="641"/>
      <c r="DG34" s="642" t="s">
        <v>282</v>
      </c>
      <c r="DH34" s="643"/>
      <c r="DI34" s="643"/>
      <c r="DJ34" s="643"/>
      <c r="DK34" s="643"/>
      <c r="DL34" s="643"/>
      <c r="DM34" s="643"/>
      <c r="DN34" s="643"/>
      <c r="DO34" s="643"/>
      <c r="DP34" s="643"/>
      <c r="DQ34" s="644"/>
      <c r="DR34" s="639" t="s">
        <v>283</v>
      </c>
      <c r="DS34" s="640"/>
      <c r="DT34" s="640"/>
      <c r="DU34" s="640"/>
      <c r="DV34" s="640"/>
      <c r="DW34" s="640"/>
      <c r="DX34" s="641"/>
    </row>
    <row r="35" spans="2:128" ht="11.25" customHeight="1" x14ac:dyDescent="0.15">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633" t="s">
        <v>284</v>
      </c>
      <c r="BZ35" s="634"/>
      <c r="CA35" s="634"/>
      <c r="CB35" s="634"/>
      <c r="CC35" s="634"/>
      <c r="CD35" s="634"/>
      <c r="CE35" s="634"/>
      <c r="CF35" s="634"/>
      <c r="CG35" s="634"/>
      <c r="CH35" s="634"/>
      <c r="CI35" s="634"/>
      <c r="CJ35" s="634"/>
      <c r="CK35" s="634"/>
      <c r="CL35" s="635"/>
      <c r="CM35" s="645">
        <v>841794524</v>
      </c>
      <c r="CN35" s="646"/>
      <c r="CO35" s="646"/>
      <c r="CP35" s="646"/>
      <c r="CQ35" s="646"/>
      <c r="CR35" s="646"/>
      <c r="CS35" s="646"/>
      <c r="CT35" s="647"/>
      <c r="CU35" s="648">
        <v>43.6</v>
      </c>
      <c r="CV35" s="649"/>
      <c r="CW35" s="649"/>
      <c r="CX35" s="650"/>
      <c r="CY35" s="651">
        <v>693172119</v>
      </c>
      <c r="CZ35" s="646"/>
      <c r="DA35" s="646"/>
      <c r="DB35" s="646"/>
      <c r="DC35" s="646"/>
      <c r="DD35" s="646"/>
      <c r="DE35" s="646"/>
      <c r="DF35" s="647"/>
      <c r="DG35" s="651">
        <v>658506062</v>
      </c>
      <c r="DH35" s="646"/>
      <c r="DI35" s="646"/>
      <c r="DJ35" s="646"/>
      <c r="DK35" s="646"/>
      <c r="DL35" s="646"/>
      <c r="DM35" s="646"/>
      <c r="DN35" s="646"/>
      <c r="DO35" s="646"/>
      <c r="DP35" s="646"/>
      <c r="DQ35" s="647"/>
      <c r="DR35" s="648">
        <v>62.3</v>
      </c>
      <c r="DS35" s="649"/>
      <c r="DT35" s="649"/>
      <c r="DU35" s="649"/>
      <c r="DV35" s="649"/>
      <c r="DW35" s="649"/>
      <c r="DX35" s="652"/>
    </row>
    <row r="36" spans="2:128" ht="11.25" customHeight="1" x14ac:dyDescent="0.15">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75" t="s">
        <v>285</v>
      </c>
      <c r="BZ36" s="576"/>
      <c r="CA36" s="576"/>
      <c r="CB36" s="576"/>
      <c r="CC36" s="576"/>
      <c r="CD36" s="576"/>
      <c r="CE36" s="576"/>
      <c r="CF36" s="576"/>
      <c r="CG36" s="576"/>
      <c r="CH36" s="576"/>
      <c r="CI36" s="576"/>
      <c r="CJ36" s="576"/>
      <c r="CK36" s="576"/>
      <c r="CL36" s="577"/>
      <c r="CM36" s="578">
        <v>471978316</v>
      </c>
      <c r="CN36" s="585"/>
      <c r="CO36" s="585"/>
      <c r="CP36" s="585"/>
      <c r="CQ36" s="585"/>
      <c r="CR36" s="585"/>
      <c r="CS36" s="585"/>
      <c r="CT36" s="586"/>
      <c r="CU36" s="581">
        <v>24.4</v>
      </c>
      <c r="CV36" s="582"/>
      <c r="CW36" s="582"/>
      <c r="CX36" s="583"/>
      <c r="CY36" s="584">
        <v>404055774</v>
      </c>
      <c r="CZ36" s="585"/>
      <c r="DA36" s="585"/>
      <c r="DB36" s="585"/>
      <c r="DC36" s="585"/>
      <c r="DD36" s="585"/>
      <c r="DE36" s="585"/>
      <c r="DF36" s="586"/>
      <c r="DG36" s="584">
        <v>388453887</v>
      </c>
      <c r="DH36" s="585"/>
      <c r="DI36" s="585"/>
      <c r="DJ36" s="585"/>
      <c r="DK36" s="585"/>
      <c r="DL36" s="585"/>
      <c r="DM36" s="585"/>
      <c r="DN36" s="585"/>
      <c r="DO36" s="585"/>
      <c r="DP36" s="585"/>
      <c r="DQ36" s="586"/>
      <c r="DR36" s="581">
        <v>36.700000000000003</v>
      </c>
      <c r="DS36" s="582"/>
      <c r="DT36" s="582"/>
      <c r="DU36" s="582"/>
      <c r="DV36" s="582"/>
      <c r="DW36" s="582"/>
      <c r="DX36" s="615"/>
    </row>
    <row r="37" spans="2:128" ht="11.25" customHeight="1" x14ac:dyDescent="0.15">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639" t="s">
        <v>286</v>
      </c>
      <c r="AQ37" s="640"/>
      <c r="AR37" s="640"/>
      <c r="AS37" s="640"/>
      <c r="AT37" s="640"/>
      <c r="AU37" s="640"/>
      <c r="AV37" s="640"/>
      <c r="AW37" s="640"/>
      <c r="AX37" s="640"/>
      <c r="AY37" s="640"/>
      <c r="AZ37" s="640"/>
      <c r="BA37" s="640"/>
      <c r="BB37" s="640"/>
      <c r="BC37" s="641"/>
      <c r="BD37" s="639" t="s">
        <v>287</v>
      </c>
      <c r="BE37" s="640"/>
      <c r="BF37" s="640"/>
      <c r="BG37" s="640"/>
      <c r="BH37" s="640"/>
      <c r="BI37" s="640"/>
      <c r="BJ37" s="640"/>
      <c r="BK37" s="640"/>
      <c r="BL37" s="640"/>
      <c r="BM37" s="641"/>
      <c r="BN37" s="639" t="s">
        <v>288</v>
      </c>
      <c r="BO37" s="640"/>
      <c r="BP37" s="640"/>
      <c r="BQ37" s="640"/>
      <c r="BR37" s="640"/>
      <c r="BS37" s="640"/>
      <c r="BT37" s="640"/>
      <c r="BU37" s="640"/>
      <c r="BV37" s="640"/>
      <c r="BW37" s="641"/>
      <c r="BY37" s="575" t="s">
        <v>289</v>
      </c>
      <c r="BZ37" s="576"/>
      <c r="CA37" s="576"/>
      <c r="CB37" s="576"/>
      <c r="CC37" s="576"/>
      <c r="CD37" s="576"/>
      <c r="CE37" s="576"/>
      <c r="CF37" s="576"/>
      <c r="CG37" s="576"/>
      <c r="CH37" s="576"/>
      <c r="CI37" s="576"/>
      <c r="CJ37" s="576"/>
      <c r="CK37" s="576"/>
      <c r="CL37" s="577"/>
      <c r="CM37" s="578">
        <v>345785253</v>
      </c>
      <c r="CN37" s="579"/>
      <c r="CO37" s="579"/>
      <c r="CP37" s="579"/>
      <c r="CQ37" s="579"/>
      <c r="CR37" s="579"/>
      <c r="CS37" s="579"/>
      <c r="CT37" s="580"/>
      <c r="CU37" s="581">
        <v>17.899999999999999</v>
      </c>
      <c r="CV37" s="582"/>
      <c r="CW37" s="582"/>
      <c r="CX37" s="583"/>
      <c r="CY37" s="584">
        <v>284131939</v>
      </c>
      <c r="CZ37" s="585"/>
      <c r="DA37" s="585"/>
      <c r="DB37" s="585"/>
      <c r="DC37" s="585"/>
      <c r="DD37" s="585"/>
      <c r="DE37" s="585"/>
      <c r="DF37" s="586"/>
      <c r="DG37" s="584">
        <v>276241320</v>
      </c>
      <c r="DH37" s="585"/>
      <c r="DI37" s="585"/>
      <c r="DJ37" s="585"/>
      <c r="DK37" s="585"/>
      <c r="DL37" s="585"/>
      <c r="DM37" s="585"/>
      <c r="DN37" s="585"/>
      <c r="DO37" s="585"/>
      <c r="DP37" s="585"/>
      <c r="DQ37" s="586"/>
      <c r="DR37" s="581">
        <v>26.1</v>
      </c>
      <c r="DS37" s="582"/>
      <c r="DT37" s="582"/>
      <c r="DU37" s="582"/>
      <c r="DV37" s="582"/>
      <c r="DW37" s="582"/>
      <c r="DX37" s="615"/>
    </row>
    <row r="38" spans="2:128" ht="11.25" customHeight="1" x14ac:dyDescent="0.15">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4" t="s">
        <v>290</v>
      </c>
      <c r="AQ38" s="625"/>
      <c r="AR38" s="625"/>
      <c r="AS38" s="625"/>
      <c r="AT38" s="630" t="s">
        <v>291</v>
      </c>
      <c r="AU38" s="206"/>
      <c r="AV38" s="206"/>
      <c r="AW38" s="206"/>
      <c r="AX38" s="633" t="s">
        <v>146</v>
      </c>
      <c r="AY38" s="634"/>
      <c r="AZ38" s="634"/>
      <c r="BA38" s="634"/>
      <c r="BB38" s="634"/>
      <c r="BC38" s="635"/>
      <c r="BD38" s="636">
        <v>99.4</v>
      </c>
      <c r="BE38" s="637"/>
      <c r="BF38" s="637"/>
      <c r="BG38" s="637"/>
      <c r="BH38" s="637"/>
      <c r="BI38" s="637">
        <v>98.4</v>
      </c>
      <c r="BJ38" s="637"/>
      <c r="BK38" s="637"/>
      <c r="BL38" s="637"/>
      <c r="BM38" s="638"/>
      <c r="BN38" s="636">
        <v>99.3</v>
      </c>
      <c r="BO38" s="637"/>
      <c r="BP38" s="637"/>
      <c r="BQ38" s="637"/>
      <c r="BR38" s="637"/>
      <c r="BS38" s="637">
        <v>98.2</v>
      </c>
      <c r="BT38" s="637"/>
      <c r="BU38" s="637"/>
      <c r="BV38" s="637"/>
      <c r="BW38" s="638"/>
      <c r="BY38" s="575" t="s">
        <v>292</v>
      </c>
      <c r="BZ38" s="576"/>
      <c r="CA38" s="576"/>
      <c r="CB38" s="576"/>
      <c r="CC38" s="576"/>
      <c r="CD38" s="576"/>
      <c r="CE38" s="576"/>
      <c r="CF38" s="576"/>
      <c r="CG38" s="576"/>
      <c r="CH38" s="576"/>
      <c r="CI38" s="576"/>
      <c r="CJ38" s="576"/>
      <c r="CK38" s="576"/>
      <c r="CL38" s="577"/>
      <c r="CM38" s="578">
        <v>30308189</v>
      </c>
      <c r="CN38" s="585"/>
      <c r="CO38" s="585"/>
      <c r="CP38" s="585"/>
      <c r="CQ38" s="585"/>
      <c r="CR38" s="585"/>
      <c r="CS38" s="585"/>
      <c r="CT38" s="586"/>
      <c r="CU38" s="581">
        <v>1.6</v>
      </c>
      <c r="CV38" s="582"/>
      <c r="CW38" s="582"/>
      <c r="CX38" s="583"/>
      <c r="CY38" s="584">
        <v>15229088</v>
      </c>
      <c r="CZ38" s="585"/>
      <c r="DA38" s="585"/>
      <c r="DB38" s="585"/>
      <c r="DC38" s="585"/>
      <c r="DD38" s="585"/>
      <c r="DE38" s="585"/>
      <c r="DF38" s="586"/>
      <c r="DG38" s="584">
        <v>15229088</v>
      </c>
      <c r="DH38" s="585"/>
      <c r="DI38" s="585"/>
      <c r="DJ38" s="585"/>
      <c r="DK38" s="585"/>
      <c r="DL38" s="585"/>
      <c r="DM38" s="585"/>
      <c r="DN38" s="585"/>
      <c r="DO38" s="585"/>
      <c r="DP38" s="585"/>
      <c r="DQ38" s="586"/>
      <c r="DR38" s="581">
        <v>1.4</v>
      </c>
      <c r="DS38" s="582"/>
      <c r="DT38" s="582"/>
      <c r="DU38" s="582"/>
      <c r="DV38" s="582"/>
      <c r="DW38" s="582"/>
      <c r="DX38" s="615"/>
    </row>
    <row r="39" spans="2:128" ht="11.25" customHeight="1" x14ac:dyDescent="0.15">
      <c r="AP39" s="626"/>
      <c r="AQ39" s="627"/>
      <c r="AR39" s="627"/>
      <c r="AS39" s="627"/>
      <c r="AT39" s="631"/>
      <c r="AU39" s="195" t="s">
        <v>293</v>
      </c>
      <c r="AV39" s="195"/>
      <c r="AW39" s="195"/>
      <c r="AX39" s="575" t="s">
        <v>294</v>
      </c>
      <c r="AY39" s="576"/>
      <c r="AZ39" s="576"/>
      <c r="BA39" s="576"/>
      <c r="BB39" s="576"/>
      <c r="BC39" s="577"/>
      <c r="BD39" s="622">
        <v>99</v>
      </c>
      <c r="BE39" s="617"/>
      <c r="BF39" s="617"/>
      <c r="BG39" s="617"/>
      <c r="BH39" s="617"/>
      <c r="BI39" s="617">
        <v>96.4</v>
      </c>
      <c r="BJ39" s="617"/>
      <c r="BK39" s="617"/>
      <c r="BL39" s="617"/>
      <c r="BM39" s="623"/>
      <c r="BN39" s="622">
        <v>98.9</v>
      </c>
      <c r="BO39" s="617"/>
      <c r="BP39" s="617"/>
      <c r="BQ39" s="617"/>
      <c r="BR39" s="617"/>
      <c r="BS39" s="617">
        <v>95.9</v>
      </c>
      <c r="BT39" s="617"/>
      <c r="BU39" s="617"/>
      <c r="BV39" s="617"/>
      <c r="BW39" s="623"/>
      <c r="BY39" s="575" t="s">
        <v>295</v>
      </c>
      <c r="BZ39" s="576"/>
      <c r="CA39" s="576"/>
      <c r="CB39" s="576"/>
      <c r="CC39" s="576"/>
      <c r="CD39" s="576"/>
      <c r="CE39" s="576"/>
      <c r="CF39" s="576"/>
      <c r="CG39" s="576"/>
      <c r="CH39" s="576"/>
      <c r="CI39" s="576"/>
      <c r="CJ39" s="576"/>
      <c r="CK39" s="576"/>
      <c r="CL39" s="577"/>
      <c r="CM39" s="578">
        <v>339508019</v>
      </c>
      <c r="CN39" s="579"/>
      <c r="CO39" s="579"/>
      <c r="CP39" s="579"/>
      <c r="CQ39" s="579"/>
      <c r="CR39" s="579"/>
      <c r="CS39" s="579"/>
      <c r="CT39" s="580"/>
      <c r="CU39" s="581">
        <v>17.600000000000001</v>
      </c>
      <c r="CV39" s="582"/>
      <c r="CW39" s="582"/>
      <c r="CX39" s="583"/>
      <c r="CY39" s="584">
        <v>273887257</v>
      </c>
      <c r="CZ39" s="585"/>
      <c r="DA39" s="585"/>
      <c r="DB39" s="585"/>
      <c r="DC39" s="585"/>
      <c r="DD39" s="585"/>
      <c r="DE39" s="585"/>
      <c r="DF39" s="586"/>
      <c r="DG39" s="584">
        <v>254823087</v>
      </c>
      <c r="DH39" s="585"/>
      <c r="DI39" s="585"/>
      <c r="DJ39" s="585"/>
      <c r="DK39" s="585"/>
      <c r="DL39" s="585"/>
      <c r="DM39" s="585"/>
      <c r="DN39" s="585"/>
      <c r="DO39" s="585"/>
      <c r="DP39" s="585"/>
      <c r="DQ39" s="586"/>
      <c r="DR39" s="581">
        <v>24.1</v>
      </c>
      <c r="DS39" s="582"/>
      <c r="DT39" s="582"/>
      <c r="DU39" s="582"/>
      <c r="DV39" s="582"/>
      <c r="DW39" s="582"/>
      <c r="DX39" s="615"/>
    </row>
    <row r="40" spans="2:128" ht="11.25" customHeight="1" x14ac:dyDescent="0.15">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8"/>
      <c r="AQ40" s="629"/>
      <c r="AR40" s="629"/>
      <c r="AS40" s="629"/>
      <c r="AT40" s="632"/>
      <c r="AU40" s="208"/>
      <c r="AV40" s="208"/>
      <c r="AW40" s="208"/>
      <c r="AX40" s="590" t="s">
        <v>296</v>
      </c>
      <c r="AY40" s="591"/>
      <c r="AZ40" s="591"/>
      <c r="BA40" s="591"/>
      <c r="BB40" s="591"/>
      <c r="BC40" s="592"/>
      <c r="BD40" s="619">
        <v>99.9</v>
      </c>
      <c r="BE40" s="620"/>
      <c r="BF40" s="620"/>
      <c r="BG40" s="620"/>
      <c r="BH40" s="620"/>
      <c r="BI40" s="620">
        <v>99.7</v>
      </c>
      <c r="BJ40" s="620"/>
      <c r="BK40" s="620"/>
      <c r="BL40" s="620"/>
      <c r="BM40" s="621"/>
      <c r="BN40" s="619">
        <v>99.9</v>
      </c>
      <c r="BO40" s="620"/>
      <c r="BP40" s="620"/>
      <c r="BQ40" s="620"/>
      <c r="BR40" s="620"/>
      <c r="BS40" s="620">
        <v>99.6</v>
      </c>
      <c r="BT40" s="620"/>
      <c r="BU40" s="620"/>
      <c r="BV40" s="620"/>
      <c r="BW40" s="621"/>
      <c r="BY40" s="609" t="s">
        <v>297</v>
      </c>
      <c r="BZ40" s="610"/>
      <c r="CA40" s="575" t="s">
        <v>60</v>
      </c>
      <c r="CB40" s="576"/>
      <c r="CC40" s="576"/>
      <c r="CD40" s="576"/>
      <c r="CE40" s="576"/>
      <c r="CF40" s="576"/>
      <c r="CG40" s="576"/>
      <c r="CH40" s="576"/>
      <c r="CI40" s="576"/>
      <c r="CJ40" s="576"/>
      <c r="CK40" s="576"/>
      <c r="CL40" s="577"/>
      <c r="CM40" s="578">
        <v>339478500</v>
      </c>
      <c r="CN40" s="585"/>
      <c r="CO40" s="585"/>
      <c r="CP40" s="585"/>
      <c r="CQ40" s="585"/>
      <c r="CR40" s="585"/>
      <c r="CS40" s="585"/>
      <c r="CT40" s="586"/>
      <c r="CU40" s="581">
        <v>17.600000000000001</v>
      </c>
      <c r="CV40" s="582"/>
      <c r="CW40" s="582"/>
      <c r="CX40" s="583"/>
      <c r="CY40" s="584">
        <v>273857738</v>
      </c>
      <c r="CZ40" s="585"/>
      <c r="DA40" s="585"/>
      <c r="DB40" s="585"/>
      <c r="DC40" s="585"/>
      <c r="DD40" s="585"/>
      <c r="DE40" s="585"/>
      <c r="DF40" s="586"/>
      <c r="DG40" s="584">
        <v>254793568</v>
      </c>
      <c r="DH40" s="585"/>
      <c r="DI40" s="585"/>
      <c r="DJ40" s="585"/>
      <c r="DK40" s="585"/>
      <c r="DL40" s="585"/>
      <c r="DM40" s="585"/>
      <c r="DN40" s="585"/>
      <c r="DO40" s="585"/>
      <c r="DP40" s="585"/>
      <c r="DQ40" s="586"/>
      <c r="DR40" s="581">
        <v>24.1</v>
      </c>
      <c r="DS40" s="582"/>
      <c r="DT40" s="582"/>
      <c r="DU40" s="582"/>
      <c r="DV40" s="582"/>
      <c r="DW40" s="582"/>
      <c r="DX40" s="615"/>
    </row>
    <row r="41" spans="2:128" ht="11.25" customHeight="1" x14ac:dyDescent="0.15">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11"/>
      <c r="BZ41" s="612"/>
      <c r="CA41" s="575" t="s">
        <v>298</v>
      </c>
      <c r="CB41" s="576"/>
      <c r="CC41" s="576"/>
      <c r="CD41" s="576"/>
      <c r="CE41" s="576"/>
      <c r="CF41" s="576"/>
      <c r="CG41" s="576"/>
      <c r="CH41" s="576"/>
      <c r="CI41" s="576"/>
      <c r="CJ41" s="576"/>
      <c r="CK41" s="576"/>
      <c r="CL41" s="577"/>
      <c r="CM41" s="578">
        <v>258904863</v>
      </c>
      <c r="CN41" s="579"/>
      <c r="CO41" s="579"/>
      <c r="CP41" s="579"/>
      <c r="CQ41" s="579"/>
      <c r="CR41" s="579"/>
      <c r="CS41" s="579"/>
      <c r="CT41" s="580"/>
      <c r="CU41" s="581">
        <v>13.4</v>
      </c>
      <c r="CV41" s="582"/>
      <c r="CW41" s="582"/>
      <c r="CX41" s="583"/>
      <c r="CY41" s="584">
        <v>230030741</v>
      </c>
      <c r="CZ41" s="585"/>
      <c r="DA41" s="585"/>
      <c r="DB41" s="585"/>
      <c r="DC41" s="585"/>
      <c r="DD41" s="585"/>
      <c r="DE41" s="585"/>
      <c r="DF41" s="586"/>
      <c r="DG41" s="584">
        <v>210967080</v>
      </c>
      <c r="DH41" s="585"/>
      <c r="DI41" s="585"/>
      <c r="DJ41" s="585"/>
      <c r="DK41" s="585"/>
      <c r="DL41" s="585"/>
      <c r="DM41" s="585"/>
      <c r="DN41" s="585"/>
      <c r="DO41" s="585"/>
      <c r="DP41" s="585"/>
      <c r="DQ41" s="586"/>
      <c r="DR41" s="581">
        <v>20</v>
      </c>
      <c r="DS41" s="582"/>
      <c r="DT41" s="582"/>
      <c r="DU41" s="582"/>
      <c r="DV41" s="582"/>
      <c r="DW41" s="582"/>
      <c r="DX41" s="615"/>
    </row>
    <row r="42" spans="2:128" ht="11.25" customHeight="1" x14ac:dyDescent="0.15">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16"/>
      <c r="AQ42" s="616"/>
      <c r="AR42" s="616"/>
      <c r="AS42" s="616"/>
      <c r="AT42" s="616"/>
      <c r="AU42" s="616"/>
      <c r="AV42" s="616"/>
      <c r="AW42" s="616"/>
      <c r="AX42" s="616"/>
      <c r="AY42" s="616"/>
      <c r="AZ42" s="616"/>
      <c r="BA42" s="616"/>
      <c r="BB42" s="616"/>
      <c r="BC42" s="616"/>
      <c r="BD42" s="616"/>
      <c r="BE42" s="616"/>
      <c r="BF42" s="616"/>
      <c r="BG42" s="616"/>
      <c r="BH42" s="616"/>
      <c r="BI42" s="616"/>
      <c r="BJ42" s="616"/>
      <c r="BK42" s="616"/>
      <c r="BL42" s="616"/>
      <c r="BM42" s="616"/>
      <c r="BN42" s="616"/>
      <c r="BO42" s="616"/>
      <c r="BP42" s="616"/>
      <c r="BQ42" s="616"/>
      <c r="BR42" s="616"/>
      <c r="BS42" s="616"/>
      <c r="BT42" s="616"/>
      <c r="BU42" s="616"/>
      <c r="BV42" s="616"/>
      <c r="BW42" s="616"/>
      <c r="BY42" s="611"/>
      <c r="BZ42" s="612"/>
      <c r="CA42" s="575" t="s">
        <v>299</v>
      </c>
      <c r="CB42" s="576"/>
      <c r="CC42" s="576"/>
      <c r="CD42" s="576"/>
      <c r="CE42" s="576"/>
      <c r="CF42" s="576"/>
      <c r="CG42" s="576"/>
      <c r="CH42" s="576"/>
      <c r="CI42" s="576"/>
      <c r="CJ42" s="576"/>
      <c r="CK42" s="576"/>
      <c r="CL42" s="577"/>
      <c r="CM42" s="578">
        <v>80573637</v>
      </c>
      <c r="CN42" s="585"/>
      <c r="CO42" s="585"/>
      <c r="CP42" s="585"/>
      <c r="CQ42" s="585"/>
      <c r="CR42" s="585"/>
      <c r="CS42" s="585"/>
      <c r="CT42" s="586"/>
      <c r="CU42" s="581">
        <v>4.2</v>
      </c>
      <c r="CV42" s="582"/>
      <c r="CW42" s="582"/>
      <c r="CX42" s="583"/>
      <c r="CY42" s="584">
        <v>43826997</v>
      </c>
      <c r="CZ42" s="585"/>
      <c r="DA42" s="585"/>
      <c r="DB42" s="585"/>
      <c r="DC42" s="585"/>
      <c r="DD42" s="585"/>
      <c r="DE42" s="585"/>
      <c r="DF42" s="586"/>
      <c r="DG42" s="584">
        <v>43826488</v>
      </c>
      <c r="DH42" s="585"/>
      <c r="DI42" s="585"/>
      <c r="DJ42" s="585"/>
      <c r="DK42" s="585"/>
      <c r="DL42" s="585"/>
      <c r="DM42" s="585"/>
      <c r="DN42" s="585"/>
      <c r="DO42" s="585"/>
      <c r="DP42" s="585"/>
      <c r="DQ42" s="586"/>
      <c r="DR42" s="581">
        <v>4.0999999999999996</v>
      </c>
      <c r="DS42" s="582"/>
      <c r="DT42" s="582"/>
      <c r="DU42" s="582"/>
      <c r="DV42" s="582"/>
      <c r="DW42" s="582"/>
      <c r="DX42" s="615"/>
    </row>
    <row r="43" spans="2:128" ht="11.25" customHeight="1" x14ac:dyDescent="0.15">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18"/>
      <c r="AQ43" s="618"/>
      <c r="AR43" s="618"/>
      <c r="AS43" s="618"/>
      <c r="AT43" s="201"/>
      <c r="AU43" s="201"/>
      <c r="AV43" s="201"/>
      <c r="AW43" s="201"/>
      <c r="AX43" s="201"/>
      <c r="AY43" s="201"/>
      <c r="AZ43" s="201"/>
      <c r="BA43" s="201"/>
      <c r="BB43" s="201"/>
      <c r="BC43" s="201"/>
      <c r="BD43" s="617"/>
      <c r="BE43" s="617"/>
      <c r="BF43" s="617"/>
      <c r="BG43" s="617"/>
      <c r="BH43" s="617"/>
      <c r="BI43" s="617"/>
      <c r="BJ43" s="617"/>
      <c r="BK43" s="617"/>
      <c r="BL43" s="617"/>
      <c r="BM43" s="617"/>
      <c r="BN43" s="617"/>
      <c r="BO43" s="617"/>
      <c r="BP43" s="617"/>
      <c r="BQ43" s="617"/>
      <c r="BR43" s="617"/>
      <c r="BS43" s="617"/>
      <c r="BT43" s="617"/>
      <c r="BU43" s="617"/>
      <c r="BV43" s="617"/>
      <c r="BW43" s="617"/>
      <c r="BY43" s="613"/>
      <c r="BZ43" s="614"/>
      <c r="CA43" s="575" t="s">
        <v>300</v>
      </c>
      <c r="CB43" s="576"/>
      <c r="CC43" s="576"/>
      <c r="CD43" s="576"/>
      <c r="CE43" s="576"/>
      <c r="CF43" s="576"/>
      <c r="CG43" s="576"/>
      <c r="CH43" s="576"/>
      <c r="CI43" s="576"/>
      <c r="CJ43" s="576"/>
      <c r="CK43" s="576"/>
      <c r="CL43" s="577"/>
      <c r="CM43" s="578">
        <v>29519</v>
      </c>
      <c r="CN43" s="579"/>
      <c r="CO43" s="579"/>
      <c r="CP43" s="579"/>
      <c r="CQ43" s="579"/>
      <c r="CR43" s="579"/>
      <c r="CS43" s="579"/>
      <c r="CT43" s="580"/>
      <c r="CU43" s="581">
        <v>0</v>
      </c>
      <c r="CV43" s="582"/>
      <c r="CW43" s="582"/>
      <c r="CX43" s="583"/>
      <c r="CY43" s="584">
        <v>29519</v>
      </c>
      <c r="CZ43" s="585"/>
      <c r="DA43" s="585"/>
      <c r="DB43" s="585"/>
      <c r="DC43" s="585"/>
      <c r="DD43" s="585"/>
      <c r="DE43" s="585"/>
      <c r="DF43" s="586"/>
      <c r="DG43" s="584">
        <v>29519</v>
      </c>
      <c r="DH43" s="585"/>
      <c r="DI43" s="585"/>
      <c r="DJ43" s="585"/>
      <c r="DK43" s="585"/>
      <c r="DL43" s="585"/>
      <c r="DM43" s="585"/>
      <c r="DN43" s="585"/>
      <c r="DO43" s="585"/>
      <c r="DP43" s="585"/>
      <c r="DQ43" s="586"/>
      <c r="DR43" s="581">
        <v>0</v>
      </c>
      <c r="DS43" s="582"/>
      <c r="DT43" s="582"/>
      <c r="DU43" s="582"/>
      <c r="DV43" s="582"/>
      <c r="DW43" s="582"/>
      <c r="DX43" s="615"/>
    </row>
    <row r="44" spans="2:128" ht="11.25" customHeight="1" x14ac:dyDescent="0.15">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18"/>
      <c r="AQ44" s="618"/>
      <c r="AR44" s="618"/>
      <c r="AS44" s="618"/>
      <c r="AT44" s="201"/>
      <c r="AU44" s="201"/>
      <c r="AV44" s="201"/>
      <c r="AW44" s="201"/>
      <c r="AX44" s="201"/>
      <c r="AY44" s="201"/>
      <c r="AZ44" s="201"/>
      <c r="BA44" s="201"/>
      <c r="BB44" s="201"/>
      <c r="BC44" s="201"/>
      <c r="BD44" s="617"/>
      <c r="BE44" s="617"/>
      <c r="BF44" s="617"/>
      <c r="BG44" s="617"/>
      <c r="BH44" s="617"/>
      <c r="BI44" s="617"/>
      <c r="BJ44" s="617"/>
      <c r="BK44" s="617"/>
      <c r="BL44" s="617"/>
      <c r="BM44" s="617"/>
      <c r="BN44" s="617"/>
      <c r="BO44" s="617"/>
      <c r="BP44" s="617"/>
      <c r="BQ44" s="617"/>
      <c r="BR44" s="617"/>
      <c r="BS44" s="617"/>
      <c r="BT44" s="617"/>
      <c r="BU44" s="617"/>
      <c r="BV44" s="617"/>
      <c r="BW44" s="617"/>
      <c r="BY44" s="575" t="s">
        <v>301</v>
      </c>
      <c r="BZ44" s="576"/>
      <c r="CA44" s="576"/>
      <c r="CB44" s="576"/>
      <c r="CC44" s="576"/>
      <c r="CD44" s="576"/>
      <c r="CE44" s="576"/>
      <c r="CF44" s="576"/>
      <c r="CG44" s="576"/>
      <c r="CH44" s="576"/>
      <c r="CI44" s="576"/>
      <c r="CJ44" s="576"/>
      <c r="CK44" s="576"/>
      <c r="CL44" s="577"/>
      <c r="CM44" s="578">
        <v>856718067</v>
      </c>
      <c r="CN44" s="585"/>
      <c r="CO44" s="585"/>
      <c r="CP44" s="585"/>
      <c r="CQ44" s="585"/>
      <c r="CR44" s="585"/>
      <c r="CS44" s="585"/>
      <c r="CT44" s="586"/>
      <c r="CU44" s="581">
        <v>44.4</v>
      </c>
      <c r="CV44" s="582"/>
      <c r="CW44" s="582"/>
      <c r="CX44" s="583"/>
      <c r="CY44" s="584">
        <v>578951793</v>
      </c>
      <c r="CZ44" s="585"/>
      <c r="DA44" s="585"/>
      <c r="DB44" s="585"/>
      <c r="DC44" s="585"/>
      <c r="DD44" s="585"/>
      <c r="DE44" s="585"/>
      <c r="DF44" s="586"/>
      <c r="DG44" s="584">
        <v>350455857</v>
      </c>
      <c r="DH44" s="585"/>
      <c r="DI44" s="585"/>
      <c r="DJ44" s="585"/>
      <c r="DK44" s="585"/>
      <c r="DL44" s="585"/>
      <c r="DM44" s="585"/>
      <c r="DN44" s="585"/>
      <c r="DO44" s="585"/>
      <c r="DP44" s="585"/>
      <c r="DQ44" s="586"/>
      <c r="DR44" s="581">
        <v>33.200000000000003</v>
      </c>
      <c r="DS44" s="582"/>
      <c r="DT44" s="582"/>
      <c r="DU44" s="582"/>
      <c r="DV44" s="582"/>
      <c r="DW44" s="582"/>
      <c r="DX44" s="615"/>
    </row>
    <row r="45" spans="2:128" ht="11.25" customHeight="1" x14ac:dyDescent="0.15">
      <c r="B45" s="195" t="s">
        <v>302</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75" t="s">
        <v>303</v>
      </c>
      <c r="BZ45" s="576"/>
      <c r="CA45" s="576"/>
      <c r="CB45" s="576"/>
      <c r="CC45" s="576"/>
      <c r="CD45" s="576"/>
      <c r="CE45" s="576"/>
      <c r="CF45" s="576"/>
      <c r="CG45" s="576"/>
      <c r="CH45" s="576"/>
      <c r="CI45" s="576"/>
      <c r="CJ45" s="576"/>
      <c r="CK45" s="576"/>
      <c r="CL45" s="577"/>
      <c r="CM45" s="578">
        <v>33873059</v>
      </c>
      <c r="CN45" s="579"/>
      <c r="CO45" s="579"/>
      <c r="CP45" s="579"/>
      <c r="CQ45" s="579"/>
      <c r="CR45" s="579"/>
      <c r="CS45" s="579"/>
      <c r="CT45" s="580"/>
      <c r="CU45" s="581">
        <v>1.8</v>
      </c>
      <c r="CV45" s="582"/>
      <c r="CW45" s="582"/>
      <c r="CX45" s="583"/>
      <c r="CY45" s="584">
        <v>20714154</v>
      </c>
      <c r="CZ45" s="585"/>
      <c r="DA45" s="585"/>
      <c r="DB45" s="585"/>
      <c r="DC45" s="585"/>
      <c r="DD45" s="585"/>
      <c r="DE45" s="585"/>
      <c r="DF45" s="586"/>
      <c r="DG45" s="584">
        <v>17700424</v>
      </c>
      <c r="DH45" s="585"/>
      <c r="DI45" s="585"/>
      <c r="DJ45" s="585"/>
      <c r="DK45" s="585"/>
      <c r="DL45" s="585"/>
      <c r="DM45" s="585"/>
      <c r="DN45" s="585"/>
      <c r="DO45" s="585"/>
      <c r="DP45" s="585"/>
      <c r="DQ45" s="586"/>
      <c r="DR45" s="581">
        <v>1.7</v>
      </c>
      <c r="DS45" s="582"/>
      <c r="DT45" s="582"/>
      <c r="DU45" s="582"/>
      <c r="DV45" s="582"/>
      <c r="DW45" s="582"/>
      <c r="DX45" s="615"/>
    </row>
    <row r="46" spans="2:128" ht="11.25" customHeight="1" x14ac:dyDescent="0.15">
      <c r="B46" s="209" t="s">
        <v>304</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75" t="s">
        <v>305</v>
      </c>
      <c r="BZ46" s="576"/>
      <c r="CA46" s="576"/>
      <c r="CB46" s="576"/>
      <c r="CC46" s="576"/>
      <c r="CD46" s="576"/>
      <c r="CE46" s="576"/>
      <c r="CF46" s="576"/>
      <c r="CG46" s="576"/>
      <c r="CH46" s="576"/>
      <c r="CI46" s="576"/>
      <c r="CJ46" s="576"/>
      <c r="CK46" s="576"/>
      <c r="CL46" s="577"/>
      <c r="CM46" s="578">
        <v>10631430</v>
      </c>
      <c r="CN46" s="585"/>
      <c r="CO46" s="585"/>
      <c r="CP46" s="585"/>
      <c r="CQ46" s="585"/>
      <c r="CR46" s="585"/>
      <c r="CS46" s="585"/>
      <c r="CT46" s="586"/>
      <c r="CU46" s="581">
        <v>0.6</v>
      </c>
      <c r="CV46" s="582"/>
      <c r="CW46" s="582"/>
      <c r="CX46" s="583"/>
      <c r="CY46" s="584">
        <v>7738643</v>
      </c>
      <c r="CZ46" s="585"/>
      <c r="DA46" s="585"/>
      <c r="DB46" s="585"/>
      <c r="DC46" s="585"/>
      <c r="DD46" s="585"/>
      <c r="DE46" s="585"/>
      <c r="DF46" s="586"/>
      <c r="DG46" s="584">
        <v>7661878</v>
      </c>
      <c r="DH46" s="585"/>
      <c r="DI46" s="585"/>
      <c r="DJ46" s="585"/>
      <c r="DK46" s="585"/>
      <c r="DL46" s="585"/>
      <c r="DM46" s="585"/>
      <c r="DN46" s="585"/>
      <c r="DO46" s="585"/>
      <c r="DP46" s="585"/>
      <c r="DQ46" s="586"/>
      <c r="DR46" s="581">
        <v>0.7</v>
      </c>
      <c r="DS46" s="582"/>
      <c r="DT46" s="582"/>
      <c r="DU46" s="582"/>
      <c r="DV46" s="582"/>
      <c r="DW46" s="582"/>
      <c r="DX46" s="615"/>
    </row>
    <row r="47" spans="2:128" ht="11.25" customHeight="1" x14ac:dyDescent="0.15">
      <c r="B47" s="210" t="s">
        <v>306</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75" t="s">
        <v>307</v>
      </c>
      <c r="BZ47" s="576"/>
      <c r="CA47" s="576"/>
      <c r="CB47" s="576"/>
      <c r="CC47" s="576"/>
      <c r="CD47" s="576"/>
      <c r="CE47" s="576"/>
      <c r="CF47" s="576"/>
      <c r="CG47" s="576"/>
      <c r="CH47" s="576"/>
      <c r="CI47" s="576"/>
      <c r="CJ47" s="576"/>
      <c r="CK47" s="576"/>
      <c r="CL47" s="577"/>
      <c r="CM47" s="578">
        <v>539916787</v>
      </c>
      <c r="CN47" s="579"/>
      <c r="CO47" s="579"/>
      <c r="CP47" s="579"/>
      <c r="CQ47" s="579"/>
      <c r="CR47" s="579"/>
      <c r="CS47" s="579"/>
      <c r="CT47" s="580"/>
      <c r="CU47" s="581">
        <v>28</v>
      </c>
      <c r="CV47" s="582"/>
      <c r="CW47" s="582"/>
      <c r="CX47" s="583"/>
      <c r="CY47" s="584">
        <v>497994436</v>
      </c>
      <c r="CZ47" s="585"/>
      <c r="DA47" s="585"/>
      <c r="DB47" s="585"/>
      <c r="DC47" s="585"/>
      <c r="DD47" s="585"/>
      <c r="DE47" s="585"/>
      <c r="DF47" s="586"/>
      <c r="DG47" s="584">
        <v>325093555</v>
      </c>
      <c r="DH47" s="585"/>
      <c r="DI47" s="585"/>
      <c r="DJ47" s="585"/>
      <c r="DK47" s="585"/>
      <c r="DL47" s="585"/>
      <c r="DM47" s="585"/>
      <c r="DN47" s="585"/>
      <c r="DO47" s="585"/>
      <c r="DP47" s="585"/>
      <c r="DQ47" s="586"/>
      <c r="DR47" s="581">
        <v>30.8</v>
      </c>
      <c r="DS47" s="582"/>
      <c r="DT47" s="582"/>
      <c r="DU47" s="582"/>
      <c r="DV47" s="582"/>
      <c r="DW47" s="582"/>
      <c r="DX47" s="615"/>
    </row>
    <row r="48" spans="2:128" ht="11.25" customHeight="1" x14ac:dyDescent="0.15">
      <c r="AP48" s="618"/>
      <c r="AQ48" s="618"/>
      <c r="AR48" s="618"/>
      <c r="AS48" s="618"/>
      <c r="AT48" s="201"/>
      <c r="AU48" s="201"/>
      <c r="AV48" s="201"/>
      <c r="AW48" s="201"/>
      <c r="AX48" s="201"/>
      <c r="AY48" s="201"/>
      <c r="AZ48" s="201"/>
      <c r="BA48" s="201"/>
      <c r="BB48" s="201"/>
      <c r="BC48" s="201"/>
      <c r="BD48" s="617"/>
      <c r="BE48" s="617"/>
      <c r="BF48" s="617"/>
      <c r="BG48" s="617"/>
      <c r="BH48" s="617"/>
      <c r="BI48" s="617"/>
      <c r="BJ48" s="617"/>
      <c r="BK48" s="617"/>
      <c r="BL48" s="617"/>
      <c r="BM48" s="617"/>
      <c r="BN48" s="617"/>
      <c r="BO48" s="617"/>
      <c r="BP48" s="617"/>
      <c r="BQ48" s="617"/>
      <c r="BR48" s="617"/>
      <c r="BS48" s="617"/>
      <c r="BT48" s="617"/>
      <c r="BU48" s="617"/>
      <c r="BV48" s="617"/>
      <c r="BW48" s="617"/>
      <c r="BY48" s="575" t="s">
        <v>308</v>
      </c>
      <c r="BZ48" s="576"/>
      <c r="CA48" s="576"/>
      <c r="CB48" s="576"/>
      <c r="CC48" s="576"/>
      <c r="CD48" s="576"/>
      <c r="CE48" s="576"/>
      <c r="CF48" s="576"/>
      <c r="CG48" s="576"/>
      <c r="CH48" s="576"/>
      <c r="CI48" s="576"/>
      <c r="CJ48" s="576"/>
      <c r="CK48" s="576"/>
      <c r="CL48" s="577"/>
      <c r="CM48" s="578">
        <v>7396895</v>
      </c>
      <c r="CN48" s="585"/>
      <c r="CO48" s="585"/>
      <c r="CP48" s="585"/>
      <c r="CQ48" s="585"/>
      <c r="CR48" s="585"/>
      <c r="CS48" s="585"/>
      <c r="CT48" s="586"/>
      <c r="CU48" s="581">
        <v>0.4</v>
      </c>
      <c r="CV48" s="582"/>
      <c r="CW48" s="582"/>
      <c r="CX48" s="583"/>
      <c r="CY48" s="584">
        <v>7396814</v>
      </c>
      <c r="CZ48" s="585"/>
      <c r="DA48" s="585"/>
      <c r="DB48" s="585"/>
      <c r="DC48" s="585"/>
      <c r="DD48" s="585"/>
      <c r="DE48" s="585"/>
      <c r="DF48" s="586"/>
      <c r="DG48" s="584" t="s">
        <v>204</v>
      </c>
      <c r="DH48" s="585"/>
      <c r="DI48" s="585"/>
      <c r="DJ48" s="585"/>
      <c r="DK48" s="585"/>
      <c r="DL48" s="585"/>
      <c r="DM48" s="585"/>
      <c r="DN48" s="585"/>
      <c r="DO48" s="585"/>
      <c r="DP48" s="585"/>
      <c r="DQ48" s="586"/>
      <c r="DR48" s="581" t="s">
        <v>111</v>
      </c>
      <c r="DS48" s="582"/>
      <c r="DT48" s="582"/>
      <c r="DU48" s="582"/>
      <c r="DV48" s="582"/>
      <c r="DW48" s="582"/>
      <c r="DX48" s="615"/>
    </row>
    <row r="49" spans="2:128" ht="11.25" customHeight="1" x14ac:dyDescent="0.15">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18"/>
      <c r="AQ49" s="618"/>
      <c r="AR49" s="618"/>
      <c r="AS49" s="618"/>
      <c r="AT49" s="201"/>
      <c r="AU49" s="201"/>
      <c r="AV49" s="201"/>
      <c r="AW49" s="201"/>
      <c r="AX49" s="201"/>
      <c r="AY49" s="201"/>
      <c r="AZ49" s="201"/>
      <c r="BA49" s="201"/>
      <c r="BB49" s="201"/>
      <c r="BC49" s="201"/>
      <c r="BD49" s="617"/>
      <c r="BE49" s="617"/>
      <c r="BF49" s="617"/>
      <c r="BG49" s="617"/>
      <c r="BH49" s="617"/>
      <c r="BI49" s="617"/>
      <c r="BJ49" s="617"/>
      <c r="BK49" s="617"/>
      <c r="BL49" s="617"/>
      <c r="BM49" s="617"/>
      <c r="BN49" s="617"/>
      <c r="BO49" s="617"/>
      <c r="BP49" s="617"/>
      <c r="BQ49" s="617"/>
      <c r="BR49" s="617"/>
      <c r="BS49" s="617"/>
      <c r="BT49" s="617"/>
      <c r="BU49" s="617"/>
      <c r="BV49" s="617"/>
      <c r="BW49" s="617"/>
      <c r="BY49" s="575" t="s">
        <v>309</v>
      </c>
      <c r="BZ49" s="576"/>
      <c r="CA49" s="576"/>
      <c r="CB49" s="576"/>
      <c r="CC49" s="576"/>
      <c r="CD49" s="576"/>
      <c r="CE49" s="576"/>
      <c r="CF49" s="576"/>
      <c r="CG49" s="576"/>
      <c r="CH49" s="576"/>
      <c r="CI49" s="576"/>
      <c r="CJ49" s="576"/>
      <c r="CK49" s="576"/>
      <c r="CL49" s="577"/>
      <c r="CM49" s="578">
        <v>59709429</v>
      </c>
      <c r="CN49" s="579"/>
      <c r="CO49" s="579"/>
      <c r="CP49" s="579"/>
      <c r="CQ49" s="579"/>
      <c r="CR49" s="579"/>
      <c r="CS49" s="579"/>
      <c r="CT49" s="580"/>
      <c r="CU49" s="581">
        <v>3.1</v>
      </c>
      <c r="CV49" s="582"/>
      <c r="CW49" s="582"/>
      <c r="CX49" s="583"/>
      <c r="CY49" s="584">
        <v>45102421</v>
      </c>
      <c r="CZ49" s="585"/>
      <c r="DA49" s="585"/>
      <c r="DB49" s="585"/>
      <c r="DC49" s="585"/>
      <c r="DD49" s="585"/>
      <c r="DE49" s="585"/>
      <c r="DF49" s="586"/>
      <c r="DG49" s="584" t="s">
        <v>204</v>
      </c>
      <c r="DH49" s="585"/>
      <c r="DI49" s="585"/>
      <c r="DJ49" s="585"/>
      <c r="DK49" s="585"/>
      <c r="DL49" s="585"/>
      <c r="DM49" s="585"/>
      <c r="DN49" s="585"/>
      <c r="DO49" s="585"/>
      <c r="DP49" s="585"/>
      <c r="DQ49" s="586"/>
      <c r="DR49" s="581" t="s">
        <v>111</v>
      </c>
      <c r="DS49" s="582"/>
      <c r="DT49" s="582"/>
      <c r="DU49" s="582"/>
      <c r="DV49" s="582"/>
      <c r="DW49" s="582"/>
      <c r="DX49" s="615"/>
    </row>
    <row r="50" spans="2:128" ht="11.25" customHeight="1" x14ac:dyDescent="0.15">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18"/>
      <c r="AQ50" s="618"/>
      <c r="AR50" s="618"/>
      <c r="AS50" s="618"/>
      <c r="AT50" s="201"/>
      <c r="AU50" s="201"/>
      <c r="AV50" s="201"/>
      <c r="AW50" s="201"/>
      <c r="AX50" s="201"/>
      <c r="AY50" s="201"/>
      <c r="AZ50" s="201"/>
      <c r="BA50" s="201"/>
      <c r="BB50" s="201"/>
      <c r="BC50" s="201"/>
      <c r="BD50" s="617"/>
      <c r="BE50" s="617"/>
      <c r="BF50" s="617"/>
      <c r="BG50" s="617"/>
      <c r="BH50" s="617"/>
      <c r="BI50" s="617"/>
      <c r="BJ50" s="617"/>
      <c r="BK50" s="617"/>
      <c r="BL50" s="617"/>
      <c r="BM50" s="617"/>
      <c r="BN50" s="617"/>
      <c r="BO50" s="617"/>
      <c r="BP50" s="617"/>
      <c r="BQ50" s="617"/>
      <c r="BR50" s="617"/>
      <c r="BS50" s="617"/>
      <c r="BT50" s="617"/>
      <c r="BU50" s="617"/>
      <c r="BV50" s="617"/>
      <c r="BW50" s="617"/>
      <c r="BY50" s="575" t="s">
        <v>310</v>
      </c>
      <c r="BZ50" s="576"/>
      <c r="CA50" s="576"/>
      <c r="CB50" s="576"/>
      <c r="CC50" s="576"/>
      <c r="CD50" s="576"/>
      <c r="CE50" s="576"/>
      <c r="CF50" s="576"/>
      <c r="CG50" s="576"/>
      <c r="CH50" s="576"/>
      <c r="CI50" s="576"/>
      <c r="CJ50" s="576"/>
      <c r="CK50" s="576"/>
      <c r="CL50" s="577"/>
      <c r="CM50" s="578">
        <v>49115</v>
      </c>
      <c r="CN50" s="585"/>
      <c r="CO50" s="585"/>
      <c r="CP50" s="585"/>
      <c r="CQ50" s="585"/>
      <c r="CR50" s="585"/>
      <c r="CS50" s="585"/>
      <c r="CT50" s="586"/>
      <c r="CU50" s="581">
        <v>0</v>
      </c>
      <c r="CV50" s="582"/>
      <c r="CW50" s="582"/>
      <c r="CX50" s="583"/>
      <c r="CY50" s="584">
        <v>5315</v>
      </c>
      <c r="CZ50" s="585"/>
      <c r="DA50" s="585"/>
      <c r="DB50" s="585"/>
      <c r="DC50" s="585"/>
      <c r="DD50" s="585"/>
      <c r="DE50" s="585"/>
      <c r="DF50" s="586"/>
      <c r="DG50" s="584" t="s">
        <v>111</v>
      </c>
      <c r="DH50" s="585"/>
      <c r="DI50" s="585"/>
      <c r="DJ50" s="585"/>
      <c r="DK50" s="585"/>
      <c r="DL50" s="585"/>
      <c r="DM50" s="585"/>
      <c r="DN50" s="585"/>
      <c r="DO50" s="585"/>
      <c r="DP50" s="585"/>
      <c r="DQ50" s="586"/>
      <c r="DR50" s="581" t="s">
        <v>204</v>
      </c>
      <c r="DS50" s="582"/>
      <c r="DT50" s="582"/>
      <c r="DU50" s="582"/>
      <c r="DV50" s="582"/>
      <c r="DW50" s="582"/>
      <c r="DX50" s="615"/>
    </row>
    <row r="51" spans="2:128" ht="11.25" customHeight="1" x14ac:dyDescent="0.15">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75" t="s">
        <v>311</v>
      </c>
      <c r="BZ51" s="576"/>
      <c r="CA51" s="576"/>
      <c r="CB51" s="576"/>
      <c r="CC51" s="576"/>
      <c r="CD51" s="576"/>
      <c r="CE51" s="576"/>
      <c r="CF51" s="576"/>
      <c r="CG51" s="576"/>
      <c r="CH51" s="576"/>
      <c r="CI51" s="576"/>
      <c r="CJ51" s="576"/>
      <c r="CK51" s="576"/>
      <c r="CL51" s="577"/>
      <c r="CM51" s="578">
        <v>205141352</v>
      </c>
      <c r="CN51" s="579"/>
      <c r="CO51" s="579"/>
      <c r="CP51" s="579"/>
      <c r="CQ51" s="579"/>
      <c r="CR51" s="579"/>
      <c r="CS51" s="579"/>
      <c r="CT51" s="580"/>
      <c r="CU51" s="581">
        <v>10.6</v>
      </c>
      <c r="CV51" s="582"/>
      <c r="CW51" s="582"/>
      <c r="CX51" s="583"/>
      <c r="CY51" s="584">
        <v>10</v>
      </c>
      <c r="CZ51" s="585"/>
      <c r="DA51" s="585"/>
      <c r="DB51" s="585"/>
      <c r="DC51" s="585"/>
      <c r="DD51" s="585"/>
      <c r="DE51" s="585"/>
      <c r="DF51" s="586"/>
      <c r="DG51" s="584" t="s">
        <v>111</v>
      </c>
      <c r="DH51" s="585"/>
      <c r="DI51" s="585"/>
      <c r="DJ51" s="585"/>
      <c r="DK51" s="585"/>
      <c r="DL51" s="585"/>
      <c r="DM51" s="585"/>
      <c r="DN51" s="585"/>
      <c r="DO51" s="585"/>
      <c r="DP51" s="585"/>
      <c r="DQ51" s="586"/>
      <c r="DR51" s="581" t="s">
        <v>111</v>
      </c>
      <c r="DS51" s="582"/>
      <c r="DT51" s="582"/>
      <c r="DU51" s="582"/>
      <c r="DV51" s="582"/>
      <c r="DW51" s="582"/>
      <c r="DX51" s="615"/>
    </row>
    <row r="52" spans="2:128" ht="11.25" customHeight="1" x14ac:dyDescent="0.15">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16"/>
      <c r="AR52" s="616"/>
      <c r="AS52" s="616"/>
      <c r="AT52" s="616"/>
      <c r="AU52" s="616"/>
      <c r="AV52" s="616"/>
      <c r="AW52" s="616"/>
      <c r="AX52" s="616"/>
      <c r="AY52" s="616"/>
      <c r="AZ52" s="616"/>
      <c r="BA52" s="616"/>
      <c r="BB52" s="616"/>
      <c r="BC52" s="616"/>
      <c r="BD52" s="616"/>
      <c r="BE52" s="616"/>
      <c r="BF52" s="616"/>
      <c r="BG52" s="616"/>
      <c r="BH52" s="616"/>
      <c r="BI52" s="616"/>
      <c r="BJ52" s="616"/>
      <c r="BK52" s="616"/>
      <c r="BL52" s="616"/>
      <c r="BM52" s="616"/>
      <c r="BN52" s="616"/>
      <c r="BO52" s="616"/>
      <c r="BP52" s="616"/>
      <c r="BQ52" s="616"/>
      <c r="BR52" s="616"/>
      <c r="BS52" s="616"/>
      <c r="BT52" s="616"/>
      <c r="BU52" s="616"/>
      <c r="BV52" s="616"/>
      <c r="BW52" s="616"/>
      <c r="BY52" s="575" t="s">
        <v>312</v>
      </c>
      <c r="BZ52" s="576"/>
      <c r="CA52" s="576"/>
      <c r="CB52" s="576"/>
      <c r="CC52" s="576"/>
      <c r="CD52" s="576"/>
      <c r="CE52" s="576"/>
      <c r="CF52" s="576"/>
      <c r="CG52" s="576"/>
      <c r="CH52" s="576"/>
      <c r="CI52" s="576"/>
      <c r="CJ52" s="576"/>
      <c r="CK52" s="576"/>
      <c r="CL52" s="577"/>
      <c r="CM52" s="578" t="s">
        <v>111</v>
      </c>
      <c r="CN52" s="585"/>
      <c r="CO52" s="585"/>
      <c r="CP52" s="585"/>
      <c r="CQ52" s="585"/>
      <c r="CR52" s="585"/>
      <c r="CS52" s="585"/>
      <c r="CT52" s="586"/>
      <c r="CU52" s="581" t="s">
        <v>204</v>
      </c>
      <c r="CV52" s="582"/>
      <c r="CW52" s="582"/>
      <c r="CX52" s="583"/>
      <c r="CY52" s="584" t="s">
        <v>204</v>
      </c>
      <c r="CZ52" s="585"/>
      <c r="DA52" s="585"/>
      <c r="DB52" s="585"/>
      <c r="DC52" s="585"/>
      <c r="DD52" s="585"/>
      <c r="DE52" s="585"/>
      <c r="DF52" s="586"/>
      <c r="DG52" s="584" t="s">
        <v>204</v>
      </c>
      <c r="DH52" s="585"/>
      <c r="DI52" s="585"/>
      <c r="DJ52" s="585"/>
      <c r="DK52" s="585"/>
      <c r="DL52" s="585"/>
      <c r="DM52" s="585"/>
      <c r="DN52" s="585"/>
      <c r="DO52" s="585"/>
      <c r="DP52" s="585"/>
      <c r="DQ52" s="586"/>
      <c r="DR52" s="581" t="s">
        <v>111</v>
      </c>
      <c r="DS52" s="582"/>
      <c r="DT52" s="582"/>
      <c r="DU52" s="582"/>
      <c r="DV52" s="582"/>
      <c r="DW52" s="582"/>
      <c r="DX52" s="615"/>
    </row>
    <row r="53" spans="2:128" ht="11.25" customHeight="1" x14ac:dyDescent="0.15">
      <c r="B53" s="210"/>
      <c r="AP53" s="205"/>
      <c r="AQ53" s="201"/>
      <c r="AR53" s="201"/>
      <c r="AS53" s="201"/>
      <c r="AT53" s="201"/>
      <c r="AU53" s="201"/>
      <c r="AV53" s="201"/>
      <c r="AW53" s="201"/>
      <c r="AX53" s="201"/>
      <c r="AY53" s="201"/>
      <c r="AZ53" s="608"/>
      <c r="BA53" s="608"/>
      <c r="BB53" s="608"/>
      <c r="BC53" s="608"/>
      <c r="BD53" s="201"/>
      <c r="BE53" s="201"/>
      <c r="BF53" s="201"/>
      <c r="BG53" s="201"/>
      <c r="BH53" s="201"/>
      <c r="BI53" s="201"/>
      <c r="BJ53" s="201"/>
      <c r="BK53" s="201"/>
      <c r="BL53" s="201"/>
      <c r="BM53" s="201"/>
      <c r="BN53" s="201"/>
      <c r="BO53" s="201"/>
      <c r="BP53" s="201"/>
      <c r="BQ53" s="201"/>
      <c r="BR53" s="201"/>
      <c r="BS53" s="608"/>
      <c r="BT53" s="608"/>
      <c r="BU53" s="608"/>
      <c r="BV53" s="608"/>
      <c r="BW53" s="608"/>
      <c r="BY53" s="575" t="s">
        <v>313</v>
      </c>
      <c r="BZ53" s="576"/>
      <c r="CA53" s="576"/>
      <c r="CB53" s="576"/>
      <c r="CC53" s="576"/>
      <c r="CD53" s="576"/>
      <c r="CE53" s="576"/>
      <c r="CF53" s="576"/>
      <c r="CG53" s="576"/>
      <c r="CH53" s="576"/>
      <c r="CI53" s="576"/>
      <c r="CJ53" s="576"/>
      <c r="CK53" s="576"/>
      <c r="CL53" s="577"/>
      <c r="CM53" s="578">
        <v>232598530</v>
      </c>
      <c r="CN53" s="579"/>
      <c r="CO53" s="579"/>
      <c r="CP53" s="579"/>
      <c r="CQ53" s="579"/>
      <c r="CR53" s="579"/>
      <c r="CS53" s="579"/>
      <c r="CT53" s="580"/>
      <c r="CU53" s="581">
        <v>12</v>
      </c>
      <c r="CV53" s="582"/>
      <c r="CW53" s="582"/>
      <c r="CX53" s="583"/>
      <c r="CY53" s="584">
        <v>20983235</v>
      </c>
      <c r="CZ53" s="585"/>
      <c r="DA53" s="585"/>
      <c r="DB53" s="585"/>
      <c r="DC53" s="585"/>
      <c r="DD53" s="585"/>
      <c r="DE53" s="585"/>
      <c r="DF53" s="586"/>
      <c r="DG53" s="587"/>
      <c r="DH53" s="588"/>
      <c r="DI53" s="588"/>
      <c r="DJ53" s="588"/>
      <c r="DK53" s="588"/>
      <c r="DL53" s="588"/>
      <c r="DM53" s="588"/>
      <c r="DN53" s="588"/>
      <c r="DO53" s="588"/>
      <c r="DP53" s="588"/>
      <c r="DQ53" s="589"/>
      <c r="DR53" s="572"/>
      <c r="DS53" s="573"/>
      <c r="DT53" s="573"/>
      <c r="DU53" s="573"/>
      <c r="DV53" s="573"/>
      <c r="DW53" s="573"/>
      <c r="DX53" s="574"/>
    </row>
    <row r="54" spans="2:128" ht="11.25" customHeight="1" x14ac:dyDescent="0.15">
      <c r="AP54" s="201"/>
      <c r="AQ54" s="205"/>
      <c r="AR54" s="205"/>
      <c r="AS54" s="205"/>
      <c r="AT54" s="205"/>
      <c r="AU54" s="205"/>
      <c r="AV54" s="205"/>
      <c r="AW54" s="205"/>
      <c r="AX54" s="205"/>
      <c r="AY54" s="201"/>
      <c r="AZ54" s="608"/>
      <c r="BA54" s="608"/>
      <c r="BB54" s="608"/>
      <c r="BC54" s="608"/>
      <c r="BD54" s="201"/>
      <c r="BE54" s="201"/>
      <c r="BF54" s="201"/>
      <c r="BG54" s="201"/>
      <c r="BH54" s="201"/>
      <c r="BI54" s="201"/>
      <c r="BJ54" s="201"/>
      <c r="BK54" s="201"/>
      <c r="BL54" s="201"/>
      <c r="BM54" s="201"/>
      <c r="BN54" s="201"/>
      <c r="BO54" s="201"/>
      <c r="BP54" s="201"/>
      <c r="BQ54" s="201"/>
      <c r="BR54" s="201"/>
      <c r="BS54" s="608"/>
      <c r="BT54" s="608"/>
      <c r="BU54" s="608"/>
      <c r="BV54" s="608"/>
      <c r="BW54" s="608"/>
      <c r="BY54" s="575" t="s">
        <v>314</v>
      </c>
      <c r="BZ54" s="576"/>
      <c r="CA54" s="576"/>
      <c r="CB54" s="576"/>
      <c r="CC54" s="576"/>
      <c r="CD54" s="576"/>
      <c r="CE54" s="576"/>
      <c r="CF54" s="576"/>
      <c r="CG54" s="576"/>
      <c r="CH54" s="576"/>
      <c r="CI54" s="576"/>
      <c r="CJ54" s="576"/>
      <c r="CK54" s="576"/>
      <c r="CL54" s="577"/>
      <c r="CM54" s="578">
        <v>5574272</v>
      </c>
      <c r="CN54" s="579"/>
      <c r="CO54" s="579"/>
      <c r="CP54" s="579"/>
      <c r="CQ54" s="579"/>
      <c r="CR54" s="579"/>
      <c r="CS54" s="579"/>
      <c r="CT54" s="580"/>
      <c r="CU54" s="581">
        <v>0.3</v>
      </c>
      <c r="CV54" s="582"/>
      <c r="CW54" s="582"/>
      <c r="CX54" s="583"/>
      <c r="CY54" s="584">
        <v>574057</v>
      </c>
      <c r="CZ54" s="585"/>
      <c r="DA54" s="585"/>
      <c r="DB54" s="585"/>
      <c r="DC54" s="585"/>
      <c r="DD54" s="585"/>
      <c r="DE54" s="585"/>
      <c r="DF54" s="586"/>
      <c r="DG54" s="587"/>
      <c r="DH54" s="588"/>
      <c r="DI54" s="588"/>
      <c r="DJ54" s="588"/>
      <c r="DK54" s="588"/>
      <c r="DL54" s="588"/>
      <c r="DM54" s="588"/>
      <c r="DN54" s="588"/>
      <c r="DO54" s="588"/>
      <c r="DP54" s="588"/>
      <c r="DQ54" s="589"/>
      <c r="DR54" s="572"/>
      <c r="DS54" s="573"/>
      <c r="DT54" s="573"/>
      <c r="DU54" s="573"/>
      <c r="DV54" s="573"/>
      <c r="DW54" s="573"/>
      <c r="DX54" s="574"/>
    </row>
    <row r="55" spans="2:128" ht="11.25" customHeight="1" x14ac:dyDescent="0.15">
      <c r="AP55" s="201"/>
      <c r="AQ55" s="205"/>
      <c r="AR55" s="205"/>
      <c r="AS55" s="205"/>
      <c r="AT55" s="205"/>
      <c r="AU55" s="205"/>
      <c r="AV55" s="205"/>
      <c r="AW55" s="205"/>
      <c r="AX55" s="205"/>
      <c r="AY55" s="201"/>
      <c r="AZ55" s="608"/>
      <c r="BA55" s="608"/>
      <c r="BB55" s="608"/>
      <c r="BC55" s="608"/>
      <c r="BD55" s="201"/>
      <c r="BE55" s="201"/>
      <c r="BF55" s="201"/>
      <c r="BG55" s="201"/>
      <c r="BH55" s="201"/>
      <c r="BI55" s="201"/>
      <c r="BJ55" s="201"/>
      <c r="BK55" s="201"/>
      <c r="BL55" s="201"/>
      <c r="BM55" s="201"/>
      <c r="BN55" s="201"/>
      <c r="BO55" s="201"/>
      <c r="BP55" s="201"/>
      <c r="BQ55" s="201"/>
      <c r="BR55" s="201"/>
      <c r="BS55" s="608"/>
      <c r="BT55" s="608"/>
      <c r="BU55" s="608"/>
      <c r="BV55" s="608"/>
      <c r="BW55" s="608"/>
      <c r="BY55" s="609" t="s">
        <v>297</v>
      </c>
      <c r="BZ55" s="610"/>
      <c r="CA55" s="575" t="s">
        <v>315</v>
      </c>
      <c r="CB55" s="576"/>
      <c r="CC55" s="576"/>
      <c r="CD55" s="576"/>
      <c r="CE55" s="576"/>
      <c r="CF55" s="576"/>
      <c r="CG55" s="576"/>
      <c r="CH55" s="576"/>
      <c r="CI55" s="576"/>
      <c r="CJ55" s="576"/>
      <c r="CK55" s="576"/>
      <c r="CL55" s="577"/>
      <c r="CM55" s="578">
        <v>229520807</v>
      </c>
      <c r="CN55" s="579"/>
      <c r="CO55" s="579"/>
      <c r="CP55" s="579"/>
      <c r="CQ55" s="579"/>
      <c r="CR55" s="579"/>
      <c r="CS55" s="579"/>
      <c r="CT55" s="580"/>
      <c r="CU55" s="581">
        <v>11.9</v>
      </c>
      <c r="CV55" s="582"/>
      <c r="CW55" s="582"/>
      <c r="CX55" s="583"/>
      <c r="CY55" s="584">
        <v>20883207</v>
      </c>
      <c r="CZ55" s="585"/>
      <c r="DA55" s="585"/>
      <c r="DB55" s="585"/>
      <c r="DC55" s="585"/>
      <c r="DD55" s="585"/>
      <c r="DE55" s="585"/>
      <c r="DF55" s="586"/>
      <c r="DG55" s="587"/>
      <c r="DH55" s="588"/>
      <c r="DI55" s="588"/>
      <c r="DJ55" s="588"/>
      <c r="DK55" s="588"/>
      <c r="DL55" s="588"/>
      <c r="DM55" s="588"/>
      <c r="DN55" s="588"/>
      <c r="DO55" s="588"/>
      <c r="DP55" s="588"/>
      <c r="DQ55" s="589"/>
      <c r="DR55" s="572"/>
      <c r="DS55" s="573"/>
      <c r="DT55" s="573"/>
      <c r="DU55" s="573"/>
      <c r="DV55" s="573"/>
      <c r="DW55" s="573"/>
      <c r="DX55" s="574"/>
    </row>
    <row r="56" spans="2:128" ht="11.25" customHeight="1" x14ac:dyDescent="0.15">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11"/>
      <c r="BZ56" s="612"/>
      <c r="CA56" s="575" t="s">
        <v>316</v>
      </c>
      <c r="CB56" s="576"/>
      <c r="CC56" s="576"/>
      <c r="CD56" s="576"/>
      <c r="CE56" s="576"/>
      <c r="CF56" s="576"/>
      <c r="CG56" s="576"/>
      <c r="CH56" s="576"/>
      <c r="CI56" s="576"/>
      <c r="CJ56" s="576"/>
      <c r="CK56" s="576"/>
      <c r="CL56" s="577"/>
      <c r="CM56" s="578">
        <v>119862051</v>
      </c>
      <c r="CN56" s="579"/>
      <c r="CO56" s="579"/>
      <c r="CP56" s="579"/>
      <c r="CQ56" s="579"/>
      <c r="CR56" s="579"/>
      <c r="CS56" s="579"/>
      <c r="CT56" s="580"/>
      <c r="CU56" s="581">
        <v>6.2</v>
      </c>
      <c r="CV56" s="582"/>
      <c r="CW56" s="582"/>
      <c r="CX56" s="583"/>
      <c r="CY56" s="584">
        <v>3139345</v>
      </c>
      <c r="CZ56" s="585"/>
      <c r="DA56" s="585"/>
      <c r="DB56" s="585"/>
      <c r="DC56" s="585"/>
      <c r="DD56" s="585"/>
      <c r="DE56" s="585"/>
      <c r="DF56" s="586"/>
      <c r="DG56" s="587"/>
      <c r="DH56" s="588"/>
      <c r="DI56" s="588"/>
      <c r="DJ56" s="588"/>
      <c r="DK56" s="588"/>
      <c r="DL56" s="588"/>
      <c r="DM56" s="588"/>
      <c r="DN56" s="588"/>
      <c r="DO56" s="588"/>
      <c r="DP56" s="588"/>
      <c r="DQ56" s="589"/>
      <c r="DR56" s="572"/>
      <c r="DS56" s="573"/>
      <c r="DT56" s="573"/>
      <c r="DU56" s="573"/>
      <c r="DV56" s="573"/>
      <c r="DW56" s="573"/>
      <c r="DX56" s="574"/>
    </row>
    <row r="57" spans="2:128" ht="11.25" customHeight="1" x14ac:dyDescent="0.15">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11"/>
      <c r="BZ57" s="612"/>
      <c r="CA57" s="575" t="s">
        <v>317</v>
      </c>
      <c r="CB57" s="576"/>
      <c r="CC57" s="576"/>
      <c r="CD57" s="576"/>
      <c r="CE57" s="576"/>
      <c r="CF57" s="576"/>
      <c r="CG57" s="576"/>
      <c r="CH57" s="576"/>
      <c r="CI57" s="576"/>
      <c r="CJ57" s="576"/>
      <c r="CK57" s="576"/>
      <c r="CL57" s="577"/>
      <c r="CM57" s="578">
        <v>96226815</v>
      </c>
      <c r="CN57" s="579"/>
      <c r="CO57" s="579"/>
      <c r="CP57" s="579"/>
      <c r="CQ57" s="579"/>
      <c r="CR57" s="579"/>
      <c r="CS57" s="579"/>
      <c r="CT57" s="580"/>
      <c r="CU57" s="581">
        <v>5</v>
      </c>
      <c r="CV57" s="582"/>
      <c r="CW57" s="582"/>
      <c r="CX57" s="583"/>
      <c r="CY57" s="584">
        <v>17475278</v>
      </c>
      <c r="CZ57" s="585"/>
      <c r="DA57" s="585"/>
      <c r="DB57" s="585"/>
      <c r="DC57" s="585"/>
      <c r="DD57" s="585"/>
      <c r="DE57" s="585"/>
      <c r="DF57" s="586"/>
      <c r="DG57" s="587"/>
      <c r="DH57" s="588"/>
      <c r="DI57" s="588"/>
      <c r="DJ57" s="588"/>
      <c r="DK57" s="588"/>
      <c r="DL57" s="588"/>
      <c r="DM57" s="588"/>
      <c r="DN57" s="588"/>
      <c r="DO57" s="588"/>
      <c r="DP57" s="588"/>
      <c r="DQ57" s="589"/>
      <c r="DR57" s="572"/>
      <c r="DS57" s="573"/>
      <c r="DT57" s="573"/>
      <c r="DU57" s="573"/>
      <c r="DV57" s="573"/>
      <c r="DW57" s="573"/>
      <c r="DX57" s="574"/>
    </row>
    <row r="58" spans="2:128" ht="11.25" customHeight="1" x14ac:dyDescent="0.15">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11"/>
      <c r="BZ58" s="612"/>
      <c r="CA58" s="575" t="s">
        <v>318</v>
      </c>
      <c r="CB58" s="576"/>
      <c r="CC58" s="576"/>
      <c r="CD58" s="576"/>
      <c r="CE58" s="576"/>
      <c r="CF58" s="576"/>
      <c r="CG58" s="576"/>
      <c r="CH58" s="576"/>
      <c r="CI58" s="576"/>
      <c r="CJ58" s="576"/>
      <c r="CK58" s="576"/>
      <c r="CL58" s="577"/>
      <c r="CM58" s="578">
        <v>3077723</v>
      </c>
      <c r="CN58" s="579"/>
      <c r="CO58" s="579"/>
      <c r="CP58" s="579"/>
      <c r="CQ58" s="579"/>
      <c r="CR58" s="579"/>
      <c r="CS58" s="579"/>
      <c r="CT58" s="580"/>
      <c r="CU58" s="581">
        <v>0.2</v>
      </c>
      <c r="CV58" s="582"/>
      <c r="CW58" s="582"/>
      <c r="CX58" s="583"/>
      <c r="CY58" s="584">
        <v>100028</v>
      </c>
      <c r="CZ58" s="585"/>
      <c r="DA58" s="585"/>
      <c r="DB58" s="585"/>
      <c r="DC58" s="585"/>
      <c r="DD58" s="585"/>
      <c r="DE58" s="585"/>
      <c r="DF58" s="586"/>
      <c r="DG58" s="587"/>
      <c r="DH58" s="588"/>
      <c r="DI58" s="588"/>
      <c r="DJ58" s="588"/>
      <c r="DK58" s="588"/>
      <c r="DL58" s="588"/>
      <c r="DM58" s="588"/>
      <c r="DN58" s="588"/>
      <c r="DO58" s="588"/>
      <c r="DP58" s="588"/>
      <c r="DQ58" s="589"/>
      <c r="DR58" s="572"/>
      <c r="DS58" s="573"/>
      <c r="DT58" s="573"/>
      <c r="DU58" s="573"/>
      <c r="DV58" s="573"/>
      <c r="DW58" s="573"/>
      <c r="DX58" s="574"/>
    </row>
    <row r="59" spans="2:128" ht="11.25" customHeight="1" x14ac:dyDescent="0.15">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13"/>
      <c r="BZ59" s="614"/>
      <c r="CA59" s="575" t="s">
        <v>319</v>
      </c>
      <c r="CB59" s="576"/>
      <c r="CC59" s="576"/>
      <c r="CD59" s="576"/>
      <c r="CE59" s="576"/>
      <c r="CF59" s="576"/>
      <c r="CG59" s="576"/>
      <c r="CH59" s="576"/>
      <c r="CI59" s="576"/>
      <c r="CJ59" s="576"/>
      <c r="CK59" s="576"/>
      <c r="CL59" s="577"/>
      <c r="CM59" s="578" t="s">
        <v>204</v>
      </c>
      <c r="CN59" s="579"/>
      <c r="CO59" s="579"/>
      <c r="CP59" s="579"/>
      <c r="CQ59" s="579"/>
      <c r="CR59" s="579"/>
      <c r="CS59" s="579"/>
      <c r="CT59" s="580"/>
      <c r="CU59" s="581" t="s">
        <v>204</v>
      </c>
      <c r="CV59" s="582"/>
      <c r="CW59" s="582"/>
      <c r="CX59" s="583"/>
      <c r="CY59" s="584" t="s">
        <v>111</v>
      </c>
      <c r="CZ59" s="585"/>
      <c r="DA59" s="585"/>
      <c r="DB59" s="585"/>
      <c r="DC59" s="585"/>
      <c r="DD59" s="585"/>
      <c r="DE59" s="585"/>
      <c r="DF59" s="586"/>
      <c r="DG59" s="587"/>
      <c r="DH59" s="588"/>
      <c r="DI59" s="588"/>
      <c r="DJ59" s="588"/>
      <c r="DK59" s="588"/>
      <c r="DL59" s="588"/>
      <c r="DM59" s="588"/>
      <c r="DN59" s="588"/>
      <c r="DO59" s="588"/>
      <c r="DP59" s="588"/>
      <c r="DQ59" s="589"/>
      <c r="DR59" s="572"/>
      <c r="DS59" s="573"/>
      <c r="DT59" s="573"/>
      <c r="DU59" s="573"/>
      <c r="DV59" s="573"/>
      <c r="DW59" s="573"/>
      <c r="DX59" s="574"/>
    </row>
    <row r="60" spans="2:128" ht="11.25" customHeight="1" x14ac:dyDescent="0.15">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590" t="s">
        <v>320</v>
      </c>
      <c r="BZ60" s="591"/>
      <c r="CA60" s="591"/>
      <c r="CB60" s="591"/>
      <c r="CC60" s="591"/>
      <c r="CD60" s="591"/>
      <c r="CE60" s="591"/>
      <c r="CF60" s="591"/>
      <c r="CG60" s="591"/>
      <c r="CH60" s="591"/>
      <c r="CI60" s="591"/>
      <c r="CJ60" s="591"/>
      <c r="CK60" s="591"/>
      <c r="CL60" s="592"/>
      <c r="CM60" s="593">
        <v>1931111121</v>
      </c>
      <c r="CN60" s="594"/>
      <c r="CO60" s="594"/>
      <c r="CP60" s="594"/>
      <c r="CQ60" s="594"/>
      <c r="CR60" s="594"/>
      <c r="CS60" s="594"/>
      <c r="CT60" s="595"/>
      <c r="CU60" s="596">
        <v>100</v>
      </c>
      <c r="CV60" s="597"/>
      <c r="CW60" s="597"/>
      <c r="CX60" s="598"/>
      <c r="CY60" s="599">
        <v>1293107147</v>
      </c>
      <c r="CZ60" s="600"/>
      <c r="DA60" s="600"/>
      <c r="DB60" s="600"/>
      <c r="DC60" s="600"/>
      <c r="DD60" s="600"/>
      <c r="DE60" s="600"/>
      <c r="DF60" s="601"/>
      <c r="DG60" s="602"/>
      <c r="DH60" s="603"/>
      <c r="DI60" s="603"/>
      <c r="DJ60" s="603"/>
      <c r="DK60" s="603"/>
      <c r="DL60" s="603"/>
      <c r="DM60" s="603"/>
      <c r="DN60" s="603"/>
      <c r="DO60" s="603"/>
      <c r="DP60" s="603"/>
      <c r="DQ60" s="604"/>
      <c r="DR60" s="605"/>
      <c r="DS60" s="606"/>
      <c r="DT60" s="606"/>
      <c r="DU60" s="606"/>
      <c r="DV60" s="606"/>
      <c r="DW60" s="606"/>
      <c r="DX60" s="607"/>
    </row>
    <row r="61" spans="2:128" ht="11.25" customHeight="1" x14ac:dyDescent="0.15">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15">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15">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15">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15"/>
    <row r="66" ht="11.25" customHeight="1" x14ac:dyDescent="0.15"/>
    <row r="67" ht="11.25" hidden="1" customHeight="1" x14ac:dyDescent="0.15"/>
    <row r="68" ht="11.25" hidden="1" customHeight="1" x14ac:dyDescent="0.15"/>
    <row r="69" ht="0" hidden="1" customHeight="1" x14ac:dyDescent="0.15"/>
  </sheetData>
  <sheetProtection algorithmName="SHA-512" hashValue="i6C85Vq4Dw8qP4d7b8ujocXSbDeFl17Q1NW6oZ8sAJUbW1vKwbfTEeO53VBDkNS50/QFDopFf+CeFCsOV9znUA==" saltValue="As6Lxluv1wVJWbaaBxTtEw==" spinCount="100000" sheet="1" objects="1" scenarios="1"/>
  <mergeCells count="63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AP38:AS40"/>
    <mergeCell ref="AT38:AT40"/>
    <mergeCell ref="AX38:BC38"/>
    <mergeCell ref="BD38:BH38"/>
    <mergeCell ref="BI38:BM38"/>
    <mergeCell ref="BN38:BR38"/>
    <mergeCell ref="BS38:BW38"/>
    <mergeCell ref="AP37:BC37"/>
    <mergeCell ref="BD37:BM37"/>
    <mergeCell ref="BN37:BW37"/>
    <mergeCell ref="BY38:CL38"/>
    <mergeCell ref="CM38:CT38"/>
    <mergeCell ref="CU38:CX38"/>
    <mergeCell ref="CY38:DF38"/>
    <mergeCell ref="DG38:DQ38"/>
    <mergeCell ref="DR38:DX38"/>
    <mergeCell ref="CY37:DF37"/>
    <mergeCell ref="DG37:DQ37"/>
    <mergeCell ref="DR37:DX37"/>
    <mergeCell ref="BY37:CL37"/>
    <mergeCell ref="CM37:CT37"/>
    <mergeCell ref="CU37:CX37"/>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R55:DX55"/>
    <mergeCell ref="CA56:CL56"/>
    <mergeCell ref="CM56:CT56"/>
    <mergeCell ref="CU56:CX56"/>
    <mergeCell ref="CY56:DF56"/>
    <mergeCell ref="DG56:DQ56"/>
    <mergeCell ref="DR56:DX56"/>
    <mergeCell ref="DG54:DQ54"/>
    <mergeCell ref="DR54:DX54"/>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I7" sqref="BI7"/>
    </sheetView>
  </sheetViews>
  <sheetFormatPr defaultColWidth="0" defaultRowHeight="13.5" zeroHeight="1" x14ac:dyDescent="0.15"/>
  <cols>
    <col min="1" max="130" width="2.75" style="260" customWidth="1"/>
    <col min="131" max="131" width="1.625" style="260" customWidth="1"/>
    <col min="132" max="16384" width="9" style="260" hidden="1"/>
  </cols>
  <sheetData>
    <row r="1" spans="1:131" s="218" customFormat="1" ht="11.25" customHeight="1" thickBot="1" x14ac:dyDescent="0.2">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
      <c r="A2" s="219" t="s">
        <v>321</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89" t="s">
        <v>322</v>
      </c>
      <c r="DK2" s="1090"/>
      <c r="DL2" s="1090"/>
      <c r="DM2" s="1090"/>
      <c r="DN2" s="1090"/>
      <c r="DO2" s="1091"/>
      <c r="DP2" s="220"/>
      <c r="DQ2" s="1089" t="s">
        <v>323</v>
      </c>
      <c r="DR2" s="1090"/>
      <c r="DS2" s="1090"/>
      <c r="DT2" s="1090"/>
      <c r="DU2" s="1090"/>
      <c r="DV2" s="1090"/>
      <c r="DW2" s="1090"/>
      <c r="DX2" s="1090"/>
      <c r="DY2" s="1090"/>
      <c r="DZ2" s="1091"/>
      <c r="EA2" s="221"/>
    </row>
    <row r="3" spans="1:131" s="218" customFormat="1" ht="11.25" customHeight="1" x14ac:dyDescent="0.15">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
      <c r="A4" s="1033" t="s">
        <v>324</v>
      </c>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223"/>
      <c r="BA4" s="223"/>
      <c r="BB4" s="223"/>
      <c r="BC4" s="223"/>
      <c r="BD4" s="223"/>
      <c r="BE4" s="224"/>
      <c r="BF4" s="224"/>
      <c r="BG4" s="224"/>
      <c r="BH4" s="224"/>
      <c r="BI4" s="224"/>
      <c r="BJ4" s="224"/>
      <c r="BK4" s="224"/>
      <c r="BL4" s="224"/>
      <c r="BM4" s="224"/>
      <c r="BN4" s="224"/>
      <c r="BO4" s="224"/>
      <c r="BP4" s="224"/>
      <c r="BQ4" s="223" t="s">
        <v>325</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15">
      <c r="A5" s="959" t="s">
        <v>326</v>
      </c>
      <c r="B5" s="960"/>
      <c r="C5" s="960"/>
      <c r="D5" s="960"/>
      <c r="E5" s="960"/>
      <c r="F5" s="960"/>
      <c r="G5" s="960"/>
      <c r="H5" s="960"/>
      <c r="I5" s="960"/>
      <c r="J5" s="960"/>
      <c r="K5" s="960"/>
      <c r="L5" s="960"/>
      <c r="M5" s="960"/>
      <c r="N5" s="960"/>
      <c r="O5" s="960"/>
      <c r="P5" s="961"/>
      <c r="Q5" s="965" t="s">
        <v>327</v>
      </c>
      <c r="R5" s="966"/>
      <c r="S5" s="966"/>
      <c r="T5" s="966"/>
      <c r="U5" s="967"/>
      <c r="V5" s="965" t="s">
        <v>328</v>
      </c>
      <c r="W5" s="966"/>
      <c r="X5" s="966"/>
      <c r="Y5" s="966"/>
      <c r="Z5" s="967"/>
      <c r="AA5" s="965" t="s">
        <v>329</v>
      </c>
      <c r="AB5" s="966"/>
      <c r="AC5" s="966"/>
      <c r="AD5" s="966"/>
      <c r="AE5" s="966"/>
      <c r="AF5" s="1092" t="s">
        <v>330</v>
      </c>
      <c r="AG5" s="966"/>
      <c r="AH5" s="966"/>
      <c r="AI5" s="966"/>
      <c r="AJ5" s="981"/>
      <c r="AK5" s="966" t="s">
        <v>331</v>
      </c>
      <c r="AL5" s="966"/>
      <c r="AM5" s="966"/>
      <c r="AN5" s="966"/>
      <c r="AO5" s="967"/>
      <c r="AP5" s="965" t="s">
        <v>332</v>
      </c>
      <c r="AQ5" s="966"/>
      <c r="AR5" s="966"/>
      <c r="AS5" s="966"/>
      <c r="AT5" s="967"/>
      <c r="AU5" s="965" t="s">
        <v>333</v>
      </c>
      <c r="AV5" s="966"/>
      <c r="AW5" s="966"/>
      <c r="AX5" s="966"/>
      <c r="AY5" s="981"/>
      <c r="AZ5" s="227"/>
      <c r="BA5" s="227"/>
      <c r="BB5" s="227"/>
      <c r="BC5" s="227"/>
      <c r="BD5" s="227"/>
      <c r="BE5" s="228"/>
      <c r="BF5" s="228"/>
      <c r="BG5" s="228"/>
      <c r="BH5" s="228"/>
      <c r="BI5" s="228"/>
      <c r="BJ5" s="228"/>
      <c r="BK5" s="228"/>
      <c r="BL5" s="228"/>
      <c r="BM5" s="228"/>
      <c r="BN5" s="228"/>
      <c r="BO5" s="228"/>
      <c r="BP5" s="228"/>
      <c r="BQ5" s="959" t="s">
        <v>334</v>
      </c>
      <c r="BR5" s="960"/>
      <c r="BS5" s="960"/>
      <c r="BT5" s="960"/>
      <c r="BU5" s="960"/>
      <c r="BV5" s="960"/>
      <c r="BW5" s="960"/>
      <c r="BX5" s="960"/>
      <c r="BY5" s="960"/>
      <c r="BZ5" s="960"/>
      <c r="CA5" s="960"/>
      <c r="CB5" s="960"/>
      <c r="CC5" s="960"/>
      <c r="CD5" s="960"/>
      <c r="CE5" s="960"/>
      <c r="CF5" s="960"/>
      <c r="CG5" s="961"/>
      <c r="CH5" s="965" t="s">
        <v>335</v>
      </c>
      <c r="CI5" s="966"/>
      <c r="CJ5" s="966"/>
      <c r="CK5" s="966"/>
      <c r="CL5" s="967"/>
      <c r="CM5" s="965" t="s">
        <v>336</v>
      </c>
      <c r="CN5" s="966"/>
      <c r="CO5" s="966"/>
      <c r="CP5" s="966"/>
      <c r="CQ5" s="967"/>
      <c r="CR5" s="965" t="s">
        <v>337</v>
      </c>
      <c r="CS5" s="966"/>
      <c r="CT5" s="966"/>
      <c r="CU5" s="966"/>
      <c r="CV5" s="967"/>
      <c r="CW5" s="965" t="s">
        <v>338</v>
      </c>
      <c r="CX5" s="966"/>
      <c r="CY5" s="966"/>
      <c r="CZ5" s="966"/>
      <c r="DA5" s="967"/>
      <c r="DB5" s="965" t="s">
        <v>339</v>
      </c>
      <c r="DC5" s="966"/>
      <c r="DD5" s="966"/>
      <c r="DE5" s="966"/>
      <c r="DF5" s="967"/>
      <c r="DG5" s="1077" t="s">
        <v>340</v>
      </c>
      <c r="DH5" s="1078"/>
      <c r="DI5" s="1078"/>
      <c r="DJ5" s="1078"/>
      <c r="DK5" s="1079"/>
      <c r="DL5" s="1077" t="s">
        <v>341</v>
      </c>
      <c r="DM5" s="1078"/>
      <c r="DN5" s="1078"/>
      <c r="DO5" s="1078"/>
      <c r="DP5" s="1079"/>
      <c r="DQ5" s="965" t="s">
        <v>342</v>
      </c>
      <c r="DR5" s="966"/>
      <c r="DS5" s="966"/>
      <c r="DT5" s="966"/>
      <c r="DU5" s="967"/>
      <c r="DV5" s="965" t="s">
        <v>333</v>
      </c>
      <c r="DW5" s="966"/>
      <c r="DX5" s="966"/>
      <c r="DY5" s="966"/>
      <c r="DZ5" s="981"/>
      <c r="EA5" s="225"/>
    </row>
    <row r="6" spans="1:131" s="226" customFormat="1" ht="26.25" customHeight="1" thickBot="1" x14ac:dyDescent="0.2">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93"/>
      <c r="AG6" s="969"/>
      <c r="AH6" s="969"/>
      <c r="AI6" s="969"/>
      <c r="AJ6" s="982"/>
      <c r="AK6" s="969"/>
      <c r="AL6" s="969"/>
      <c r="AM6" s="969"/>
      <c r="AN6" s="969"/>
      <c r="AO6" s="970"/>
      <c r="AP6" s="968"/>
      <c r="AQ6" s="969"/>
      <c r="AR6" s="969"/>
      <c r="AS6" s="969"/>
      <c r="AT6" s="970"/>
      <c r="AU6" s="968"/>
      <c r="AV6" s="969"/>
      <c r="AW6" s="969"/>
      <c r="AX6" s="969"/>
      <c r="AY6" s="982"/>
      <c r="AZ6" s="223"/>
      <c r="BA6" s="223"/>
      <c r="BB6" s="223"/>
      <c r="BC6" s="223"/>
      <c r="BD6" s="223"/>
      <c r="BE6" s="224"/>
      <c r="BF6" s="224"/>
      <c r="BG6" s="224"/>
      <c r="BH6" s="224"/>
      <c r="BI6" s="224"/>
      <c r="BJ6" s="224"/>
      <c r="BK6" s="224"/>
      <c r="BL6" s="224"/>
      <c r="BM6" s="224"/>
      <c r="BN6" s="224"/>
      <c r="BO6" s="224"/>
      <c r="BP6" s="224"/>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80"/>
      <c r="DH6" s="1081"/>
      <c r="DI6" s="1081"/>
      <c r="DJ6" s="1081"/>
      <c r="DK6" s="1082"/>
      <c r="DL6" s="1080"/>
      <c r="DM6" s="1081"/>
      <c r="DN6" s="1081"/>
      <c r="DO6" s="1081"/>
      <c r="DP6" s="1082"/>
      <c r="DQ6" s="968"/>
      <c r="DR6" s="969"/>
      <c r="DS6" s="969"/>
      <c r="DT6" s="969"/>
      <c r="DU6" s="970"/>
      <c r="DV6" s="968"/>
      <c r="DW6" s="969"/>
      <c r="DX6" s="969"/>
      <c r="DY6" s="969"/>
      <c r="DZ6" s="982"/>
      <c r="EA6" s="225"/>
    </row>
    <row r="7" spans="1:131" s="226" customFormat="1" ht="26.25" customHeight="1" thickTop="1" x14ac:dyDescent="0.15">
      <c r="A7" s="229">
        <v>1</v>
      </c>
      <c r="B7" s="1020" t="s">
        <v>343</v>
      </c>
      <c r="C7" s="1021"/>
      <c r="D7" s="1021"/>
      <c r="E7" s="1021"/>
      <c r="F7" s="1021"/>
      <c r="G7" s="1021"/>
      <c r="H7" s="1021"/>
      <c r="I7" s="1021"/>
      <c r="J7" s="1021"/>
      <c r="K7" s="1021"/>
      <c r="L7" s="1021"/>
      <c r="M7" s="1021"/>
      <c r="N7" s="1021"/>
      <c r="O7" s="1021"/>
      <c r="P7" s="1022"/>
      <c r="Q7" s="1083">
        <v>1535613</v>
      </c>
      <c r="R7" s="1084"/>
      <c r="S7" s="1084"/>
      <c r="T7" s="1084"/>
      <c r="U7" s="1084"/>
      <c r="V7" s="1084">
        <v>1528187</v>
      </c>
      <c r="W7" s="1084"/>
      <c r="X7" s="1084"/>
      <c r="Y7" s="1084"/>
      <c r="Z7" s="1084"/>
      <c r="AA7" s="1084">
        <v>7426</v>
      </c>
      <c r="AB7" s="1084"/>
      <c r="AC7" s="1084"/>
      <c r="AD7" s="1084"/>
      <c r="AE7" s="1085"/>
      <c r="AF7" s="1086">
        <v>890</v>
      </c>
      <c r="AG7" s="1087"/>
      <c r="AH7" s="1087"/>
      <c r="AI7" s="1087"/>
      <c r="AJ7" s="1088"/>
      <c r="AK7" s="1070" t="s">
        <v>481</v>
      </c>
      <c r="AL7" s="1071"/>
      <c r="AM7" s="1071"/>
      <c r="AN7" s="1071"/>
      <c r="AO7" s="1071"/>
      <c r="AP7" s="1071">
        <v>4829821</v>
      </c>
      <c r="AQ7" s="1071"/>
      <c r="AR7" s="1071"/>
      <c r="AS7" s="1071"/>
      <c r="AT7" s="1071"/>
      <c r="AU7" s="1072"/>
      <c r="AV7" s="1072"/>
      <c r="AW7" s="1072"/>
      <c r="AX7" s="1072"/>
      <c r="AY7" s="1073"/>
      <c r="AZ7" s="223"/>
      <c r="BA7" s="223"/>
      <c r="BB7" s="223"/>
      <c r="BC7" s="223"/>
      <c r="BD7" s="223"/>
      <c r="BE7" s="224"/>
      <c r="BF7" s="224"/>
      <c r="BG7" s="224"/>
      <c r="BH7" s="224"/>
      <c r="BI7" s="224"/>
      <c r="BJ7" s="224"/>
      <c r="BK7" s="224"/>
      <c r="BL7" s="224"/>
      <c r="BM7" s="224"/>
      <c r="BN7" s="224"/>
      <c r="BO7" s="224"/>
      <c r="BP7" s="224"/>
      <c r="BQ7" s="230">
        <v>1</v>
      </c>
      <c r="BR7" s="231"/>
      <c r="BS7" s="1074" t="s">
        <v>540</v>
      </c>
      <c r="BT7" s="1075"/>
      <c r="BU7" s="1075"/>
      <c r="BV7" s="1075"/>
      <c r="BW7" s="1075"/>
      <c r="BX7" s="1075"/>
      <c r="BY7" s="1075"/>
      <c r="BZ7" s="1075"/>
      <c r="CA7" s="1075"/>
      <c r="CB7" s="1075"/>
      <c r="CC7" s="1075"/>
      <c r="CD7" s="1075"/>
      <c r="CE7" s="1075"/>
      <c r="CF7" s="1075"/>
      <c r="CG7" s="1076"/>
      <c r="CH7" s="1067">
        <v>0.14099999999999999</v>
      </c>
      <c r="CI7" s="1068"/>
      <c r="CJ7" s="1068"/>
      <c r="CK7" s="1068"/>
      <c r="CL7" s="1069"/>
      <c r="CM7" s="1067">
        <v>0.54600000000000004</v>
      </c>
      <c r="CN7" s="1068"/>
      <c r="CO7" s="1068"/>
      <c r="CP7" s="1068"/>
      <c r="CQ7" s="1069"/>
      <c r="CR7" s="1067">
        <v>10</v>
      </c>
      <c r="CS7" s="1068"/>
      <c r="CT7" s="1068"/>
      <c r="CU7" s="1068"/>
      <c r="CV7" s="1069"/>
      <c r="CW7" s="1067">
        <v>0</v>
      </c>
      <c r="CX7" s="1068"/>
      <c r="CY7" s="1068"/>
      <c r="CZ7" s="1068"/>
      <c r="DA7" s="1069"/>
      <c r="DB7" s="1067">
        <v>0</v>
      </c>
      <c r="DC7" s="1068"/>
      <c r="DD7" s="1068"/>
      <c r="DE7" s="1068"/>
      <c r="DF7" s="1069"/>
      <c r="DG7" s="1067">
        <v>0</v>
      </c>
      <c r="DH7" s="1068"/>
      <c r="DI7" s="1068"/>
      <c r="DJ7" s="1068"/>
      <c r="DK7" s="1069"/>
      <c r="DL7" s="1067">
        <v>0</v>
      </c>
      <c r="DM7" s="1068"/>
      <c r="DN7" s="1068"/>
      <c r="DO7" s="1068"/>
      <c r="DP7" s="1069"/>
      <c r="DQ7" s="1067"/>
      <c r="DR7" s="1068"/>
      <c r="DS7" s="1068"/>
      <c r="DT7" s="1068"/>
      <c r="DU7" s="1069"/>
      <c r="DV7" s="1094"/>
      <c r="DW7" s="1095"/>
      <c r="DX7" s="1095"/>
      <c r="DY7" s="1095"/>
      <c r="DZ7" s="1096"/>
      <c r="EA7" s="225"/>
    </row>
    <row r="8" spans="1:131" s="226" customFormat="1" ht="26.25" customHeight="1" x14ac:dyDescent="0.15">
      <c r="A8" s="232">
        <v>2</v>
      </c>
      <c r="B8" s="1007" t="s">
        <v>344</v>
      </c>
      <c r="C8" s="1008"/>
      <c r="D8" s="1008"/>
      <c r="E8" s="1008"/>
      <c r="F8" s="1008"/>
      <c r="G8" s="1008"/>
      <c r="H8" s="1008"/>
      <c r="I8" s="1008"/>
      <c r="J8" s="1008"/>
      <c r="K8" s="1008"/>
      <c r="L8" s="1008"/>
      <c r="M8" s="1008"/>
      <c r="N8" s="1008"/>
      <c r="O8" s="1008"/>
      <c r="P8" s="1009"/>
      <c r="Q8" s="1014">
        <v>56</v>
      </c>
      <c r="R8" s="1011"/>
      <c r="S8" s="1011"/>
      <c r="T8" s="1011"/>
      <c r="U8" s="1011"/>
      <c r="V8" s="1011">
        <v>56</v>
      </c>
      <c r="W8" s="1011"/>
      <c r="X8" s="1011"/>
      <c r="Y8" s="1011"/>
      <c r="Z8" s="1011"/>
      <c r="AA8" s="1011">
        <v>0</v>
      </c>
      <c r="AB8" s="1011"/>
      <c r="AC8" s="1011"/>
      <c r="AD8" s="1011"/>
      <c r="AE8" s="1015"/>
      <c r="AF8" s="1062" t="s">
        <v>111</v>
      </c>
      <c r="AG8" s="1063"/>
      <c r="AH8" s="1063"/>
      <c r="AI8" s="1063"/>
      <c r="AJ8" s="1064"/>
      <c r="AK8" s="1065" t="s">
        <v>481</v>
      </c>
      <c r="AL8" s="1066"/>
      <c r="AM8" s="1066"/>
      <c r="AN8" s="1066"/>
      <c r="AO8" s="1066"/>
      <c r="AP8" s="1066">
        <v>142164</v>
      </c>
      <c r="AQ8" s="1066"/>
      <c r="AR8" s="1066"/>
      <c r="AS8" s="1066"/>
      <c r="AT8" s="1066"/>
      <c r="AU8" s="1060"/>
      <c r="AV8" s="1060"/>
      <c r="AW8" s="1060"/>
      <c r="AX8" s="1060"/>
      <c r="AY8" s="1061"/>
      <c r="AZ8" s="223"/>
      <c r="BA8" s="223"/>
      <c r="BB8" s="223"/>
      <c r="BC8" s="223"/>
      <c r="BD8" s="223"/>
      <c r="BE8" s="224"/>
      <c r="BF8" s="224"/>
      <c r="BG8" s="224"/>
      <c r="BH8" s="224"/>
      <c r="BI8" s="224"/>
      <c r="BJ8" s="224"/>
      <c r="BK8" s="224"/>
      <c r="BL8" s="224"/>
      <c r="BM8" s="224"/>
      <c r="BN8" s="224"/>
      <c r="BO8" s="224"/>
      <c r="BP8" s="224"/>
      <c r="BQ8" s="233">
        <v>2</v>
      </c>
      <c r="BR8" s="234" t="s">
        <v>539</v>
      </c>
      <c r="BS8" s="978" t="s">
        <v>541</v>
      </c>
      <c r="BT8" s="979"/>
      <c r="BU8" s="979"/>
      <c r="BV8" s="979"/>
      <c r="BW8" s="979"/>
      <c r="BX8" s="979"/>
      <c r="BY8" s="979"/>
      <c r="BZ8" s="979"/>
      <c r="CA8" s="979"/>
      <c r="CB8" s="979"/>
      <c r="CC8" s="979"/>
      <c r="CD8" s="979"/>
      <c r="CE8" s="979"/>
      <c r="CF8" s="979"/>
      <c r="CG8" s="980"/>
      <c r="CH8" s="953">
        <v>22.471</v>
      </c>
      <c r="CI8" s="954"/>
      <c r="CJ8" s="954"/>
      <c r="CK8" s="954"/>
      <c r="CL8" s="955"/>
      <c r="CM8" s="953">
        <v>2180.19</v>
      </c>
      <c r="CN8" s="954"/>
      <c r="CO8" s="954"/>
      <c r="CP8" s="954"/>
      <c r="CQ8" s="955"/>
      <c r="CR8" s="953">
        <v>5</v>
      </c>
      <c r="CS8" s="954"/>
      <c r="CT8" s="954"/>
      <c r="CU8" s="954"/>
      <c r="CV8" s="955"/>
      <c r="CW8" s="953">
        <v>791.87199999999996</v>
      </c>
      <c r="CX8" s="954"/>
      <c r="CY8" s="954"/>
      <c r="CZ8" s="954"/>
      <c r="DA8" s="955"/>
      <c r="DB8" s="953">
        <v>2351.0360000000001</v>
      </c>
      <c r="DC8" s="954"/>
      <c r="DD8" s="954"/>
      <c r="DE8" s="954"/>
      <c r="DF8" s="955"/>
      <c r="DG8" s="953">
        <v>0</v>
      </c>
      <c r="DH8" s="954"/>
      <c r="DI8" s="954"/>
      <c r="DJ8" s="954"/>
      <c r="DK8" s="955"/>
      <c r="DL8" s="953">
        <v>32473</v>
      </c>
      <c r="DM8" s="954"/>
      <c r="DN8" s="954"/>
      <c r="DO8" s="954"/>
      <c r="DP8" s="955"/>
      <c r="DQ8" s="953"/>
      <c r="DR8" s="954"/>
      <c r="DS8" s="954"/>
      <c r="DT8" s="954"/>
      <c r="DU8" s="955"/>
      <c r="DV8" s="956"/>
      <c r="DW8" s="957"/>
      <c r="DX8" s="957"/>
      <c r="DY8" s="957"/>
      <c r="DZ8" s="958"/>
      <c r="EA8" s="225"/>
    </row>
    <row r="9" spans="1:131" s="226" customFormat="1" ht="26.25" customHeight="1" x14ac:dyDescent="0.15">
      <c r="A9" s="232">
        <v>3</v>
      </c>
      <c r="B9" s="1007" t="s">
        <v>345</v>
      </c>
      <c r="C9" s="1008"/>
      <c r="D9" s="1008"/>
      <c r="E9" s="1008"/>
      <c r="F9" s="1008"/>
      <c r="G9" s="1008"/>
      <c r="H9" s="1008"/>
      <c r="I9" s="1008"/>
      <c r="J9" s="1008"/>
      <c r="K9" s="1008"/>
      <c r="L9" s="1008"/>
      <c r="M9" s="1008"/>
      <c r="N9" s="1008"/>
      <c r="O9" s="1008"/>
      <c r="P9" s="1009"/>
      <c r="Q9" s="1014">
        <v>624</v>
      </c>
      <c r="R9" s="1011"/>
      <c r="S9" s="1011"/>
      <c r="T9" s="1011"/>
      <c r="U9" s="1011"/>
      <c r="V9" s="1011">
        <v>624</v>
      </c>
      <c r="W9" s="1011"/>
      <c r="X9" s="1011"/>
      <c r="Y9" s="1011"/>
      <c r="Z9" s="1011"/>
      <c r="AA9" s="1011">
        <v>0</v>
      </c>
      <c r="AB9" s="1011"/>
      <c r="AC9" s="1011"/>
      <c r="AD9" s="1011"/>
      <c r="AE9" s="1015"/>
      <c r="AF9" s="1062" t="s">
        <v>111</v>
      </c>
      <c r="AG9" s="1063"/>
      <c r="AH9" s="1063"/>
      <c r="AI9" s="1063"/>
      <c r="AJ9" s="1064"/>
      <c r="AK9" s="1065" t="s">
        <v>481</v>
      </c>
      <c r="AL9" s="1066"/>
      <c r="AM9" s="1066"/>
      <c r="AN9" s="1066"/>
      <c r="AO9" s="1066"/>
      <c r="AP9" s="1066">
        <v>50011</v>
      </c>
      <c r="AQ9" s="1066"/>
      <c r="AR9" s="1066"/>
      <c r="AS9" s="1066"/>
      <c r="AT9" s="1066"/>
      <c r="AU9" s="1060"/>
      <c r="AV9" s="1060"/>
      <c r="AW9" s="1060"/>
      <c r="AX9" s="1060"/>
      <c r="AY9" s="1061"/>
      <c r="AZ9" s="223"/>
      <c r="BA9" s="223"/>
      <c r="BB9" s="223"/>
      <c r="BC9" s="223"/>
      <c r="BD9" s="223"/>
      <c r="BE9" s="224"/>
      <c r="BF9" s="224"/>
      <c r="BG9" s="224"/>
      <c r="BH9" s="224"/>
      <c r="BI9" s="224"/>
      <c r="BJ9" s="224"/>
      <c r="BK9" s="224"/>
      <c r="BL9" s="224"/>
      <c r="BM9" s="224"/>
      <c r="BN9" s="224"/>
      <c r="BO9" s="224"/>
      <c r="BP9" s="224"/>
      <c r="BQ9" s="233">
        <v>3</v>
      </c>
      <c r="BR9" s="234"/>
      <c r="BS9" s="978" t="s">
        <v>542</v>
      </c>
      <c r="BT9" s="979"/>
      <c r="BU9" s="979"/>
      <c r="BV9" s="979"/>
      <c r="BW9" s="979"/>
      <c r="BX9" s="979"/>
      <c r="BY9" s="979"/>
      <c r="BZ9" s="979"/>
      <c r="CA9" s="979"/>
      <c r="CB9" s="979"/>
      <c r="CC9" s="979"/>
      <c r="CD9" s="979"/>
      <c r="CE9" s="979"/>
      <c r="CF9" s="979"/>
      <c r="CG9" s="980"/>
      <c r="CH9" s="953">
        <v>52.573</v>
      </c>
      <c r="CI9" s="954"/>
      <c r="CJ9" s="954"/>
      <c r="CK9" s="954"/>
      <c r="CL9" s="955"/>
      <c r="CM9" s="953">
        <v>1286.2539999999999</v>
      </c>
      <c r="CN9" s="954"/>
      <c r="CO9" s="954"/>
      <c r="CP9" s="954"/>
      <c r="CQ9" s="955"/>
      <c r="CR9" s="953">
        <v>5</v>
      </c>
      <c r="CS9" s="954"/>
      <c r="CT9" s="954"/>
      <c r="CU9" s="954"/>
      <c r="CV9" s="955"/>
      <c r="CW9" s="953">
        <v>85.203000000000003</v>
      </c>
      <c r="CX9" s="954"/>
      <c r="CY9" s="954"/>
      <c r="CZ9" s="954"/>
      <c r="DA9" s="955"/>
      <c r="DB9" s="953">
        <v>0</v>
      </c>
      <c r="DC9" s="954"/>
      <c r="DD9" s="954"/>
      <c r="DE9" s="954"/>
      <c r="DF9" s="955"/>
      <c r="DG9" s="953">
        <v>0</v>
      </c>
      <c r="DH9" s="954"/>
      <c r="DI9" s="954"/>
      <c r="DJ9" s="954"/>
      <c r="DK9" s="955"/>
      <c r="DL9" s="953">
        <v>0</v>
      </c>
      <c r="DM9" s="954"/>
      <c r="DN9" s="954"/>
      <c r="DO9" s="954"/>
      <c r="DP9" s="955"/>
      <c r="DQ9" s="953"/>
      <c r="DR9" s="954"/>
      <c r="DS9" s="954"/>
      <c r="DT9" s="954"/>
      <c r="DU9" s="955"/>
      <c r="DV9" s="956"/>
      <c r="DW9" s="957"/>
      <c r="DX9" s="957"/>
      <c r="DY9" s="957"/>
      <c r="DZ9" s="958"/>
      <c r="EA9" s="225"/>
    </row>
    <row r="10" spans="1:131" s="226" customFormat="1" ht="26.25" customHeight="1" x14ac:dyDescent="0.15">
      <c r="A10" s="232">
        <v>4</v>
      </c>
      <c r="B10" s="1007" t="s">
        <v>346</v>
      </c>
      <c r="C10" s="1008"/>
      <c r="D10" s="1008"/>
      <c r="E10" s="1008"/>
      <c r="F10" s="1008"/>
      <c r="G10" s="1008"/>
      <c r="H10" s="1008"/>
      <c r="I10" s="1008"/>
      <c r="J10" s="1008"/>
      <c r="K10" s="1008"/>
      <c r="L10" s="1008"/>
      <c r="M10" s="1008"/>
      <c r="N10" s="1008"/>
      <c r="O10" s="1008"/>
      <c r="P10" s="1009"/>
      <c r="Q10" s="1014">
        <v>16125</v>
      </c>
      <c r="R10" s="1011"/>
      <c r="S10" s="1011"/>
      <c r="T10" s="1011"/>
      <c r="U10" s="1011"/>
      <c r="V10" s="1011">
        <v>16100</v>
      </c>
      <c r="W10" s="1011"/>
      <c r="X10" s="1011"/>
      <c r="Y10" s="1011"/>
      <c r="Z10" s="1011"/>
      <c r="AA10" s="1011">
        <v>25</v>
      </c>
      <c r="AB10" s="1011"/>
      <c r="AC10" s="1011"/>
      <c r="AD10" s="1011"/>
      <c r="AE10" s="1015"/>
      <c r="AF10" s="1062">
        <v>25</v>
      </c>
      <c r="AG10" s="1063"/>
      <c r="AH10" s="1063"/>
      <c r="AI10" s="1063"/>
      <c r="AJ10" s="1064"/>
      <c r="AK10" s="1065" t="s">
        <v>481</v>
      </c>
      <c r="AL10" s="1066"/>
      <c r="AM10" s="1066"/>
      <c r="AN10" s="1066"/>
      <c r="AO10" s="1066"/>
      <c r="AP10" s="1066">
        <v>155100</v>
      </c>
      <c r="AQ10" s="1066"/>
      <c r="AR10" s="1066"/>
      <c r="AS10" s="1066"/>
      <c r="AT10" s="1066"/>
      <c r="AU10" s="1060"/>
      <c r="AV10" s="1060"/>
      <c r="AW10" s="1060"/>
      <c r="AX10" s="1060"/>
      <c r="AY10" s="1061"/>
      <c r="AZ10" s="223"/>
      <c r="BA10" s="223"/>
      <c r="BB10" s="223"/>
      <c r="BC10" s="223"/>
      <c r="BD10" s="223"/>
      <c r="BE10" s="224"/>
      <c r="BF10" s="224"/>
      <c r="BG10" s="224"/>
      <c r="BH10" s="224"/>
      <c r="BI10" s="224"/>
      <c r="BJ10" s="224"/>
      <c r="BK10" s="224"/>
      <c r="BL10" s="224"/>
      <c r="BM10" s="224"/>
      <c r="BN10" s="224"/>
      <c r="BO10" s="224"/>
      <c r="BP10" s="224"/>
      <c r="BQ10" s="233">
        <v>4</v>
      </c>
      <c r="BR10" s="234"/>
      <c r="BS10" s="978" t="s">
        <v>543</v>
      </c>
      <c r="BT10" s="979"/>
      <c r="BU10" s="979"/>
      <c r="BV10" s="979"/>
      <c r="BW10" s="979"/>
      <c r="BX10" s="979"/>
      <c r="BY10" s="979"/>
      <c r="BZ10" s="979"/>
      <c r="CA10" s="979"/>
      <c r="CB10" s="979"/>
      <c r="CC10" s="979"/>
      <c r="CD10" s="979"/>
      <c r="CE10" s="979"/>
      <c r="CF10" s="979"/>
      <c r="CG10" s="980"/>
      <c r="CH10" s="953">
        <v>64.075000000000003</v>
      </c>
      <c r="CI10" s="954"/>
      <c r="CJ10" s="954"/>
      <c r="CK10" s="954"/>
      <c r="CL10" s="955"/>
      <c r="CM10" s="953">
        <v>3380.2669999999998</v>
      </c>
      <c r="CN10" s="954"/>
      <c r="CO10" s="954"/>
      <c r="CP10" s="954"/>
      <c r="CQ10" s="955"/>
      <c r="CR10" s="953">
        <v>277.5</v>
      </c>
      <c r="CS10" s="954"/>
      <c r="CT10" s="954"/>
      <c r="CU10" s="954"/>
      <c r="CV10" s="955"/>
      <c r="CW10" s="953">
        <v>21.614999999999998</v>
      </c>
      <c r="CX10" s="954"/>
      <c r="CY10" s="954"/>
      <c r="CZ10" s="954"/>
      <c r="DA10" s="955"/>
      <c r="DB10" s="953">
        <v>0</v>
      </c>
      <c r="DC10" s="954"/>
      <c r="DD10" s="954"/>
      <c r="DE10" s="954"/>
      <c r="DF10" s="955"/>
      <c r="DG10" s="953">
        <v>0</v>
      </c>
      <c r="DH10" s="954"/>
      <c r="DI10" s="954"/>
      <c r="DJ10" s="954"/>
      <c r="DK10" s="955"/>
      <c r="DL10" s="953">
        <v>0</v>
      </c>
      <c r="DM10" s="954"/>
      <c r="DN10" s="954"/>
      <c r="DO10" s="954"/>
      <c r="DP10" s="955"/>
      <c r="DQ10" s="953"/>
      <c r="DR10" s="954"/>
      <c r="DS10" s="954"/>
      <c r="DT10" s="954"/>
      <c r="DU10" s="955"/>
      <c r="DV10" s="956"/>
      <c r="DW10" s="957"/>
      <c r="DX10" s="957"/>
      <c r="DY10" s="957"/>
      <c r="DZ10" s="958"/>
      <c r="EA10" s="225"/>
    </row>
    <row r="11" spans="1:131" s="226" customFormat="1" ht="26.25" customHeight="1" x14ac:dyDescent="0.15">
      <c r="A11" s="232">
        <v>5</v>
      </c>
      <c r="B11" s="1007" t="s">
        <v>347</v>
      </c>
      <c r="C11" s="1008"/>
      <c r="D11" s="1008"/>
      <c r="E11" s="1008"/>
      <c r="F11" s="1008"/>
      <c r="G11" s="1008"/>
      <c r="H11" s="1008"/>
      <c r="I11" s="1008"/>
      <c r="J11" s="1008"/>
      <c r="K11" s="1008"/>
      <c r="L11" s="1008"/>
      <c r="M11" s="1008"/>
      <c r="N11" s="1008"/>
      <c r="O11" s="1008"/>
      <c r="P11" s="1009"/>
      <c r="Q11" s="1014">
        <v>1747</v>
      </c>
      <c r="R11" s="1011"/>
      <c r="S11" s="1011"/>
      <c r="T11" s="1011"/>
      <c r="U11" s="1011"/>
      <c r="V11" s="1011">
        <v>1747</v>
      </c>
      <c r="W11" s="1011"/>
      <c r="X11" s="1011"/>
      <c r="Y11" s="1011"/>
      <c r="Z11" s="1011"/>
      <c r="AA11" s="1011">
        <v>0</v>
      </c>
      <c r="AB11" s="1011"/>
      <c r="AC11" s="1011"/>
      <c r="AD11" s="1011"/>
      <c r="AE11" s="1015"/>
      <c r="AF11" s="1062" t="s">
        <v>111</v>
      </c>
      <c r="AG11" s="1063"/>
      <c r="AH11" s="1063"/>
      <c r="AI11" s="1063"/>
      <c r="AJ11" s="1064"/>
      <c r="AK11" s="1065" t="s">
        <v>481</v>
      </c>
      <c r="AL11" s="1066"/>
      <c r="AM11" s="1066"/>
      <c r="AN11" s="1066"/>
      <c r="AO11" s="1066"/>
      <c r="AP11" s="1066" t="s">
        <v>481</v>
      </c>
      <c r="AQ11" s="1066"/>
      <c r="AR11" s="1066"/>
      <c r="AS11" s="1066"/>
      <c r="AT11" s="1066"/>
      <c r="AU11" s="1060"/>
      <c r="AV11" s="1060"/>
      <c r="AW11" s="1060"/>
      <c r="AX11" s="1060"/>
      <c r="AY11" s="1061"/>
      <c r="AZ11" s="223"/>
      <c r="BA11" s="223"/>
      <c r="BB11" s="223"/>
      <c r="BC11" s="223"/>
      <c r="BD11" s="223"/>
      <c r="BE11" s="224"/>
      <c r="BF11" s="224"/>
      <c r="BG11" s="224"/>
      <c r="BH11" s="224"/>
      <c r="BI11" s="224"/>
      <c r="BJ11" s="224"/>
      <c r="BK11" s="224"/>
      <c r="BL11" s="224"/>
      <c r="BM11" s="224"/>
      <c r="BN11" s="224"/>
      <c r="BO11" s="224"/>
      <c r="BP11" s="224"/>
      <c r="BQ11" s="233">
        <v>5</v>
      </c>
      <c r="BR11" s="234"/>
      <c r="BS11" s="978" t="s">
        <v>544</v>
      </c>
      <c r="BT11" s="979"/>
      <c r="BU11" s="979"/>
      <c r="BV11" s="979"/>
      <c r="BW11" s="979"/>
      <c r="BX11" s="979"/>
      <c r="BY11" s="979"/>
      <c r="BZ11" s="979"/>
      <c r="CA11" s="979"/>
      <c r="CB11" s="979"/>
      <c r="CC11" s="979"/>
      <c r="CD11" s="979"/>
      <c r="CE11" s="979"/>
      <c r="CF11" s="979"/>
      <c r="CG11" s="980"/>
      <c r="CH11" s="953">
        <v>3.6789999999999998</v>
      </c>
      <c r="CI11" s="954"/>
      <c r="CJ11" s="954"/>
      <c r="CK11" s="954"/>
      <c r="CL11" s="955"/>
      <c r="CM11" s="953">
        <v>201.31399999999999</v>
      </c>
      <c r="CN11" s="954"/>
      <c r="CO11" s="954"/>
      <c r="CP11" s="954"/>
      <c r="CQ11" s="955"/>
      <c r="CR11" s="953">
        <v>10</v>
      </c>
      <c r="CS11" s="954"/>
      <c r="CT11" s="954"/>
      <c r="CU11" s="954"/>
      <c r="CV11" s="955"/>
      <c r="CW11" s="953">
        <v>0</v>
      </c>
      <c r="CX11" s="954"/>
      <c r="CY11" s="954"/>
      <c r="CZ11" s="954"/>
      <c r="DA11" s="955"/>
      <c r="DB11" s="953">
        <v>0</v>
      </c>
      <c r="DC11" s="954"/>
      <c r="DD11" s="954"/>
      <c r="DE11" s="954"/>
      <c r="DF11" s="955"/>
      <c r="DG11" s="953">
        <v>0</v>
      </c>
      <c r="DH11" s="954"/>
      <c r="DI11" s="954"/>
      <c r="DJ11" s="954"/>
      <c r="DK11" s="955"/>
      <c r="DL11" s="953">
        <v>0</v>
      </c>
      <c r="DM11" s="954"/>
      <c r="DN11" s="954"/>
      <c r="DO11" s="954"/>
      <c r="DP11" s="955"/>
      <c r="DQ11" s="953"/>
      <c r="DR11" s="954"/>
      <c r="DS11" s="954"/>
      <c r="DT11" s="954"/>
      <c r="DU11" s="955"/>
      <c r="DV11" s="956"/>
      <c r="DW11" s="957"/>
      <c r="DX11" s="957"/>
      <c r="DY11" s="957"/>
      <c r="DZ11" s="958"/>
      <c r="EA11" s="225"/>
    </row>
    <row r="12" spans="1:131" s="226" customFormat="1" ht="26.25" customHeight="1" x14ac:dyDescent="0.15">
      <c r="A12" s="232">
        <v>6</v>
      </c>
      <c r="B12" s="1007" t="s">
        <v>348</v>
      </c>
      <c r="C12" s="1008"/>
      <c r="D12" s="1008"/>
      <c r="E12" s="1008"/>
      <c r="F12" s="1008"/>
      <c r="G12" s="1008"/>
      <c r="H12" s="1008"/>
      <c r="I12" s="1008"/>
      <c r="J12" s="1008"/>
      <c r="K12" s="1008"/>
      <c r="L12" s="1008"/>
      <c r="M12" s="1008"/>
      <c r="N12" s="1008"/>
      <c r="O12" s="1008"/>
      <c r="P12" s="1009"/>
      <c r="Q12" s="1014">
        <v>137</v>
      </c>
      <c r="R12" s="1011"/>
      <c r="S12" s="1011"/>
      <c r="T12" s="1011"/>
      <c r="U12" s="1011"/>
      <c r="V12" s="1011">
        <v>137</v>
      </c>
      <c r="W12" s="1011"/>
      <c r="X12" s="1011"/>
      <c r="Y12" s="1011"/>
      <c r="Z12" s="1011"/>
      <c r="AA12" s="1011">
        <v>0</v>
      </c>
      <c r="AB12" s="1011"/>
      <c r="AC12" s="1011"/>
      <c r="AD12" s="1011"/>
      <c r="AE12" s="1015"/>
      <c r="AF12" s="1062" t="s">
        <v>111</v>
      </c>
      <c r="AG12" s="1063"/>
      <c r="AH12" s="1063"/>
      <c r="AI12" s="1063"/>
      <c r="AJ12" s="1064"/>
      <c r="AK12" s="1065" t="s">
        <v>481</v>
      </c>
      <c r="AL12" s="1066"/>
      <c r="AM12" s="1066"/>
      <c r="AN12" s="1066"/>
      <c r="AO12" s="1066"/>
      <c r="AP12" s="1066" t="s">
        <v>481</v>
      </c>
      <c r="AQ12" s="1066"/>
      <c r="AR12" s="1066"/>
      <c r="AS12" s="1066"/>
      <c r="AT12" s="1066"/>
      <c r="AU12" s="1060"/>
      <c r="AV12" s="1060"/>
      <c r="AW12" s="1060"/>
      <c r="AX12" s="1060"/>
      <c r="AY12" s="1061"/>
      <c r="AZ12" s="223"/>
      <c r="BA12" s="223"/>
      <c r="BB12" s="223"/>
      <c r="BC12" s="223"/>
      <c r="BD12" s="223"/>
      <c r="BE12" s="224"/>
      <c r="BF12" s="224"/>
      <c r="BG12" s="224"/>
      <c r="BH12" s="224"/>
      <c r="BI12" s="224"/>
      <c r="BJ12" s="224"/>
      <c r="BK12" s="224"/>
      <c r="BL12" s="224"/>
      <c r="BM12" s="224"/>
      <c r="BN12" s="224"/>
      <c r="BO12" s="224"/>
      <c r="BP12" s="224"/>
      <c r="BQ12" s="233">
        <v>6</v>
      </c>
      <c r="BR12" s="234"/>
      <c r="BS12" s="978" t="s">
        <v>545</v>
      </c>
      <c r="BT12" s="979"/>
      <c r="BU12" s="979"/>
      <c r="BV12" s="979"/>
      <c r="BW12" s="979"/>
      <c r="BX12" s="979"/>
      <c r="BY12" s="979"/>
      <c r="BZ12" s="979"/>
      <c r="CA12" s="979"/>
      <c r="CB12" s="979"/>
      <c r="CC12" s="979"/>
      <c r="CD12" s="979"/>
      <c r="CE12" s="979"/>
      <c r="CF12" s="979"/>
      <c r="CG12" s="980"/>
      <c r="CH12" s="953">
        <v>-0.621</v>
      </c>
      <c r="CI12" s="954"/>
      <c r="CJ12" s="954"/>
      <c r="CK12" s="954"/>
      <c r="CL12" s="955"/>
      <c r="CM12" s="953">
        <v>164.74600000000001</v>
      </c>
      <c r="CN12" s="954"/>
      <c r="CO12" s="954"/>
      <c r="CP12" s="954"/>
      <c r="CQ12" s="955"/>
      <c r="CR12" s="953">
        <v>80</v>
      </c>
      <c r="CS12" s="954"/>
      <c r="CT12" s="954"/>
      <c r="CU12" s="954"/>
      <c r="CV12" s="955"/>
      <c r="CW12" s="953">
        <v>35.670999999999999</v>
      </c>
      <c r="CX12" s="954"/>
      <c r="CY12" s="954"/>
      <c r="CZ12" s="954"/>
      <c r="DA12" s="955"/>
      <c r="DB12" s="953">
        <v>5.4</v>
      </c>
      <c r="DC12" s="954"/>
      <c r="DD12" s="954"/>
      <c r="DE12" s="954"/>
      <c r="DF12" s="955"/>
      <c r="DG12" s="953">
        <v>0</v>
      </c>
      <c r="DH12" s="954"/>
      <c r="DI12" s="954"/>
      <c r="DJ12" s="954"/>
      <c r="DK12" s="955"/>
      <c r="DL12" s="953">
        <v>0</v>
      </c>
      <c r="DM12" s="954"/>
      <c r="DN12" s="954"/>
      <c r="DO12" s="954"/>
      <c r="DP12" s="955"/>
      <c r="DQ12" s="953"/>
      <c r="DR12" s="954"/>
      <c r="DS12" s="954"/>
      <c r="DT12" s="954"/>
      <c r="DU12" s="955"/>
      <c r="DV12" s="956"/>
      <c r="DW12" s="957"/>
      <c r="DX12" s="957"/>
      <c r="DY12" s="957"/>
      <c r="DZ12" s="958"/>
      <c r="EA12" s="225"/>
    </row>
    <row r="13" spans="1:131" s="226" customFormat="1" ht="26.25" customHeight="1" x14ac:dyDescent="0.15">
      <c r="A13" s="232">
        <v>7</v>
      </c>
      <c r="B13" s="1007" t="s">
        <v>349</v>
      </c>
      <c r="C13" s="1008"/>
      <c r="D13" s="1008"/>
      <c r="E13" s="1008"/>
      <c r="F13" s="1008"/>
      <c r="G13" s="1008"/>
      <c r="H13" s="1008"/>
      <c r="I13" s="1008"/>
      <c r="J13" s="1008"/>
      <c r="K13" s="1008"/>
      <c r="L13" s="1008"/>
      <c r="M13" s="1008"/>
      <c r="N13" s="1008"/>
      <c r="O13" s="1008"/>
      <c r="P13" s="1009"/>
      <c r="Q13" s="1014">
        <v>304709</v>
      </c>
      <c r="R13" s="1011"/>
      <c r="S13" s="1011"/>
      <c r="T13" s="1011"/>
      <c r="U13" s="1011"/>
      <c r="V13" s="1011">
        <v>304709</v>
      </c>
      <c r="W13" s="1011"/>
      <c r="X13" s="1011"/>
      <c r="Y13" s="1011"/>
      <c r="Z13" s="1011"/>
      <c r="AA13" s="1011">
        <v>0</v>
      </c>
      <c r="AB13" s="1011"/>
      <c r="AC13" s="1011"/>
      <c r="AD13" s="1011"/>
      <c r="AE13" s="1015"/>
      <c r="AF13" s="1062" t="s">
        <v>111</v>
      </c>
      <c r="AG13" s="1063"/>
      <c r="AH13" s="1063"/>
      <c r="AI13" s="1063"/>
      <c r="AJ13" s="1064"/>
      <c r="AK13" s="1065" t="s">
        <v>481</v>
      </c>
      <c r="AL13" s="1066"/>
      <c r="AM13" s="1066"/>
      <c r="AN13" s="1066"/>
      <c r="AO13" s="1066"/>
      <c r="AP13" s="1066" t="s">
        <v>481</v>
      </c>
      <c r="AQ13" s="1066"/>
      <c r="AR13" s="1066"/>
      <c r="AS13" s="1066"/>
      <c r="AT13" s="1066"/>
      <c r="AU13" s="1060"/>
      <c r="AV13" s="1060"/>
      <c r="AW13" s="1060"/>
      <c r="AX13" s="1060"/>
      <c r="AY13" s="1061"/>
      <c r="AZ13" s="223"/>
      <c r="BA13" s="223"/>
      <c r="BB13" s="223"/>
      <c r="BC13" s="223"/>
      <c r="BD13" s="223"/>
      <c r="BE13" s="224"/>
      <c r="BF13" s="224"/>
      <c r="BG13" s="224"/>
      <c r="BH13" s="224"/>
      <c r="BI13" s="224"/>
      <c r="BJ13" s="224"/>
      <c r="BK13" s="224"/>
      <c r="BL13" s="224"/>
      <c r="BM13" s="224"/>
      <c r="BN13" s="224"/>
      <c r="BO13" s="224"/>
      <c r="BP13" s="224"/>
      <c r="BQ13" s="233">
        <v>7</v>
      </c>
      <c r="BR13" s="234"/>
      <c r="BS13" s="978" t="s">
        <v>546</v>
      </c>
      <c r="BT13" s="979"/>
      <c r="BU13" s="979"/>
      <c r="BV13" s="979"/>
      <c r="BW13" s="979"/>
      <c r="BX13" s="979"/>
      <c r="BY13" s="979"/>
      <c r="BZ13" s="979"/>
      <c r="CA13" s="979"/>
      <c r="CB13" s="979"/>
      <c r="CC13" s="979"/>
      <c r="CD13" s="979"/>
      <c r="CE13" s="979"/>
      <c r="CF13" s="979"/>
      <c r="CG13" s="980"/>
      <c r="CH13" s="953">
        <v>-18.721</v>
      </c>
      <c r="CI13" s="954"/>
      <c r="CJ13" s="954"/>
      <c r="CK13" s="954"/>
      <c r="CL13" s="955"/>
      <c r="CM13" s="953">
        <v>1350.077</v>
      </c>
      <c r="CN13" s="954"/>
      <c r="CO13" s="954"/>
      <c r="CP13" s="954"/>
      <c r="CQ13" s="955"/>
      <c r="CR13" s="953">
        <v>80</v>
      </c>
      <c r="CS13" s="954"/>
      <c r="CT13" s="954"/>
      <c r="CU13" s="954"/>
      <c r="CV13" s="955"/>
      <c r="CW13" s="953">
        <v>546.08199999999999</v>
      </c>
      <c r="CX13" s="954"/>
      <c r="CY13" s="954"/>
      <c r="CZ13" s="954"/>
      <c r="DA13" s="955"/>
      <c r="DB13" s="953">
        <v>6087.4350000000004</v>
      </c>
      <c r="DC13" s="954"/>
      <c r="DD13" s="954"/>
      <c r="DE13" s="954"/>
      <c r="DF13" s="955"/>
      <c r="DG13" s="953">
        <v>0</v>
      </c>
      <c r="DH13" s="954"/>
      <c r="DI13" s="954"/>
      <c r="DJ13" s="954"/>
      <c r="DK13" s="955"/>
      <c r="DL13" s="953">
        <v>0</v>
      </c>
      <c r="DM13" s="954"/>
      <c r="DN13" s="954"/>
      <c r="DO13" s="954"/>
      <c r="DP13" s="955"/>
      <c r="DQ13" s="953"/>
      <c r="DR13" s="954"/>
      <c r="DS13" s="954"/>
      <c r="DT13" s="954"/>
      <c r="DU13" s="955"/>
      <c r="DV13" s="956"/>
      <c r="DW13" s="957"/>
      <c r="DX13" s="957"/>
      <c r="DY13" s="957"/>
      <c r="DZ13" s="958"/>
      <c r="EA13" s="225"/>
    </row>
    <row r="14" spans="1:131" s="226" customFormat="1" ht="26.25" customHeight="1" x14ac:dyDescent="0.15">
      <c r="A14" s="232">
        <v>8</v>
      </c>
      <c r="B14" s="1007" t="s">
        <v>350</v>
      </c>
      <c r="C14" s="1008"/>
      <c r="D14" s="1008"/>
      <c r="E14" s="1008"/>
      <c r="F14" s="1008"/>
      <c r="G14" s="1008"/>
      <c r="H14" s="1008"/>
      <c r="I14" s="1008"/>
      <c r="J14" s="1008"/>
      <c r="K14" s="1008"/>
      <c r="L14" s="1008"/>
      <c r="M14" s="1008"/>
      <c r="N14" s="1008"/>
      <c r="O14" s="1008"/>
      <c r="P14" s="1009"/>
      <c r="Q14" s="1014">
        <v>1534</v>
      </c>
      <c r="R14" s="1011"/>
      <c r="S14" s="1011"/>
      <c r="T14" s="1011"/>
      <c r="U14" s="1011"/>
      <c r="V14" s="1011">
        <v>967</v>
      </c>
      <c r="W14" s="1011"/>
      <c r="X14" s="1011"/>
      <c r="Y14" s="1011"/>
      <c r="Z14" s="1011"/>
      <c r="AA14" s="1011">
        <v>567</v>
      </c>
      <c r="AB14" s="1011"/>
      <c r="AC14" s="1011"/>
      <c r="AD14" s="1011"/>
      <c r="AE14" s="1015"/>
      <c r="AF14" s="1062" t="s">
        <v>111</v>
      </c>
      <c r="AG14" s="1063"/>
      <c r="AH14" s="1063"/>
      <c r="AI14" s="1063"/>
      <c r="AJ14" s="1064"/>
      <c r="AK14" s="1065" t="s">
        <v>481</v>
      </c>
      <c r="AL14" s="1066"/>
      <c r="AM14" s="1066"/>
      <c r="AN14" s="1066"/>
      <c r="AO14" s="1066"/>
      <c r="AP14" s="1066" t="s">
        <v>481</v>
      </c>
      <c r="AQ14" s="1066"/>
      <c r="AR14" s="1066"/>
      <c r="AS14" s="1066"/>
      <c r="AT14" s="1066"/>
      <c r="AU14" s="1060"/>
      <c r="AV14" s="1060"/>
      <c r="AW14" s="1060"/>
      <c r="AX14" s="1060"/>
      <c r="AY14" s="1061"/>
      <c r="AZ14" s="223"/>
      <c r="BA14" s="223"/>
      <c r="BB14" s="223"/>
      <c r="BC14" s="223"/>
      <c r="BD14" s="223"/>
      <c r="BE14" s="224"/>
      <c r="BF14" s="224"/>
      <c r="BG14" s="224"/>
      <c r="BH14" s="224"/>
      <c r="BI14" s="224"/>
      <c r="BJ14" s="224"/>
      <c r="BK14" s="224"/>
      <c r="BL14" s="224"/>
      <c r="BM14" s="224"/>
      <c r="BN14" s="224"/>
      <c r="BO14" s="224"/>
      <c r="BP14" s="224"/>
      <c r="BQ14" s="233">
        <v>8</v>
      </c>
      <c r="BR14" s="234"/>
      <c r="BS14" s="978" t="s">
        <v>547</v>
      </c>
      <c r="BT14" s="979"/>
      <c r="BU14" s="979"/>
      <c r="BV14" s="979"/>
      <c r="BW14" s="979"/>
      <c r="BX14" s="979"/>
      <c r="BY14" s="979"/>
      <c r="BZ14" s="979"/>
      <c r="CA14" s="979"/>
      <c r="CB14" s="979"/>
      <c r="CC14" s="979"/>
      <c r="CD14" s="979"/>
      <c r="CE14" s="979"/>
      <c r="CF14" s="979"/>
      <c r="CG14" s="980"/>
      <c r="CH14" s="953">
        <v>-3.665</v>
      </c>
      <c r="CI14" s="954"/>
      <c r="CJ14" s="954"/>
      <c r="CK14" s="954"/>
      <c r="CL14" s="955"/>
      <c r="CM14" s="953">
        <v>537.75900000000001</v>
      </c>
      <c r="CN14" s="954"/>
      <c r="CO14" s="954"/>
      <c r="CP14" s="954"/>
      <c r="CQ14" s="955"/>
      <c r="CR14" s="953">
        <v>44</v>
      </c>
      <c r="CS14" s="954"/>
      <c r="CT14" s="954"/>
      <c r="CU14" s="954"/>
      <c r="CV14" s="955"/>
      <c r="CW14" s="953">
        <v>60.710999999999999</v>
      </c>
      <c r="CX14" s="954"/>
      <c r="CY14" s="954"/>
      <c r="CZ14" s="954"/>
      <c r="DA14" s="955"/>
      <c r="DB14" s="953">
        <v>0</v>
      </c>
      <c r="DC14" s="954"/>
      <c r="DD14" s="954"/>
      <c r="DE14" s="954"/>
      <c r="DF14" s="955"/>
      <c r="DG14" s="953">
        <v>0</v>
      </c>
      <c r="DH14" s="954"/>
      <c r="DI14" s="954"/>
      <c r="DJ14" s="954"/>
      <c r="DK14" s="955"/>
      <c r="DL14" s="953">
        <v>0</v>
      </c>
      <c r="DM14" s="954"/>
      <c r="DN14" s="954"/>
      <c r="DO14" s="954"/>
      <c r="DP14" s="955"/>
      <c r="DQ14" s="953"/>
      <c r="DR14" s="954"/>
      <c r="DS14" s="954"/>
      <c r="DT14" s="954"/>
      <c r="DU14" s="955"/>
      <c r="DV14" s="956"/>
      <c r="DW14" s="957"/>
      <c r="DX14" s="957"/>
      <c r="DY14" s="957"/>
      <c r="DZ14" s="958"/>
      <c r="EA14" s="225"/>
    </row>
    <row r="15" spans="1:131" s="226" customFormat="1" ht="26.25" customHeight="1" x14ac:dyDescent="0.15">
      <c r="A15" s="232">
        <v>9</v>
      </c>
      <c r="B15" s="1007" t="s">
        <v>351</v>
      </c>
      <c r="C15" s="1008"/>
      <c r="D15" s="1008"/>
      <c r="E15" s="1008"/>
      <c r="F15" s="1008"/>
      <c r="G15" s="1008"/>
      <c r="H15" s="1008"/>
      <c r="I15" s="1008"/>
      <c r="J15" s="1008"/>
      <c r="K15" s="1008"/>
      <c r="L15" s="1008"/>
      <c r="M15" s="1008"/>
      <c r="N15" s="1008"/>
      <c r="O15" s="1008"/>
      <c r="P15" s="1009"/>
      <c r="Q15" s="1014">
        <v>444</v>
      </c>
      <c r="R15" s="1011"/>
      <c r="S15" s="1011"/>
      <c r="T15" s="1011"/>
      <c r="U15" s="1011"/>
      <c r="V15" s="1011">
        <v>221</v>
      </c>
      <c r="W15" s="1011"/>
      <c r="X15" s="1011"/>
      <c r="Y15" s="1011"/>
      <c r="Z15" s="1011"/>
      <c r="AA15" s="1011">
        <v>223</v>
      </c>
      <c r="AB15" s="1011"/>
      <c r="AC15" s="1011"/>
      <c r="AD15" s="1011"/>
      <c r="AE15" s="1015"/>
      <c r="AF15" s="1062" t="s">
        <v>111</v>
      </c>
      <c r="AG15" s="1063"/>
      <c r="AH15" s="1063"/>
      <c r="AI15" s="1063"/>
      <c r="AJ15" s="1064"/>
      <c r="AK15" s="1065" t="s">
        <v>481</v>
      </c>
      <c r="AL15" s="1066"/>
      <c r="AM15" s="1066"/>
      <c r="AN15" s="1066"/>
      <c r="AO15" s="1066"/>
      <c r="AP15" s="1066">
        <v>921</v>
      </c>
      <c r="AQ15" s="1066"/>
      <c r="AR15" s="1066"/>
      <c r="AS15" s="1066"/>
      <c r="AT15" s="1066"/>
      <c r="AU15" s="1060"/>
      <c r="AV15" s="1060"/>
      <c r="AW15" s="1060"/>
      <c r="AX15" s="1060"/>
      <c r="AY15" s="1061"/>
      <c r="AZ15" s="223"/>
      <c r="BA15" s="223"/>
      <c r="BB15" s="223"/>
      <c r="BC15" s="223"/>
      <c r="BD15" s="223"/>
      <c r="BE15" s="224"/>
      <c r="BF15" s="224"/>
      <c r="BG15" s="224"/>
      <c r="BH15" s="224"/>
      <c r="BI15" s="224"/>
      <c r="BJ15" s="224"/>
      <c r="BK15" s="224"/>
      <c r="BL15" s="224"/>
      <c r="BM15" s="224"/>
      <c r="BN15" s="224"/>
      <c r="BO15" s="224"/>
      <c r="BP15" s="224"/>
      <c r="BQ15" s="233">
        <v>9</v>
      </c>
      <c r="BR15" s="234"/>
      <c r="BS15" s="978" t="s">
        <v>548</v>
      </c>
      <c r="BT15" s="979"/>
      <c r="BU15" s="979"/>
      <c r="BV15" s="979"/>
      <c r="BW15" s="979"/>
      <c r="BX15" s="979"/>
      <c r="BY15" s="979"/>
      <c r="BZ15" s="979"/>
      <c r="CA15" s="979"/>
      <c r="CB15" s="979"/>
      <c r="CC15" s="979"/>
      <c r="CD15" s="979"/>
      <c r="CE15" s="979"/>
      <c r="CF15" s="979"/>
      <c r="CG15" s="980"/>
      <c r="CH15" s="953">
        <v>-0.71899999999999997</v>
      </c>
      <c r="CI15" s="954"/>
      <c r="CJ15" s="954"/>
      <c r="CK15" s="954"/>
      <c r="CL15" s="955"/>
      <c r="CM15" s="953">
        <v>2016.6679999999999</v>
      </c>
      <c r="CN15" s="954"/>
      <c r="CO15" s="954"/>
      <c r="CP15" s="954"/>
      <c r="CQ15" s="955"/>
      <c r="CR15" s="953">
        <v>100</v>
      </c>
      <c r="CS15" s="954"/>
      <c r="CT15" s="954"/>
      <c r="CU15" s="954"/>
      <c r="CV15" s="955"/>
      <c r="CW15" s="953">
        <v>12</v>
      </c>
      <c r="CX15" s="954"/>
      <c r="CY15" s="954"/>
      <c r="CZ15" s="954"/>
      <c r="DA15" s="955"/>
      <c r="DB15" s="953">
        <v>0</v>
      </c>
      <c r="DC15" s="954"/>
      <c r="DD15" s="954"/>
      <c r="DE15" s="954"/>
      <c r="DF15" s="955"/>
      <c r="DG15" s="953">
        <v>0</v>
      </c>
      <c r="DH15" s="954"/>
      <c r="DI15" s="954"/>
      <c r="DJ15" s="954"/>
      <c r="DK15" s="955"/>
      <c r="DL15" s="953">
        <v>0</v>
      </c>
      <c r="DM15" s="954"/>
      <c r="DN15" s="954"/>
      <c r="DO15" s="954"/>
      <c r="DP15" s="955"/>
      <c r="DQ15" s="953"/>
      <c r="DR15" s="954"/>
      <c r="DS15" s="954"/>
      <c r="DT15" s="954"/>
      <c r="DU15" s="955"/>
      <c r="DV15" s="956"/>
      <c r="DW15" s="957"/>
      <c r="DX15" s="957"/>
      <c r="DY15" s="957"/>
      <c r="DZ15" s="958"/>
      <c r="EA15" s="225"/>
    </row>
    <row r="16" spans="1:131" s="226" customFormat="1" ht="26.25" customHeight="1" x14ac:dyDescent="0.15">
      <c r="A16" s="232">
        <v>10</v>
      </c>
      <c r="B16" s="1007" t="s">
        <v>352</v>
      </c>
      <c r="C16" s="1008"/>
      <c r="D16" s="1008"/>
      <c r="E16" s="1008"/>
      <c r="F16" s="1008"/>
      <c r="G16" s="1008"/>
      <c r="H16" s="1008"/>
      <c r="I16" s="1008"/>
      <c r="J16" s="1008"/>
      <c r="K16" s="1008"/>
      <c r="L16" s="1008"/>
      <c r="M16" s="1008"/>
      <c r="N16" s="1008"/>
      <c r="O16" s="1008"/>
      <c r="P16" s="1009"/>
      <c r="Q16" s="1014">
        <v>4703</v>
      </c>
      <c r="R16" s="1011"/>
      <c r="S16" s="1011"/>
      <c r="T16" s="1011"/>
      <c r="U16" s="1011"/>
      <c r="V16" s="1011">
        <v>3600</v>
      </c>
      <c r="W16" s="1011"/>
      <c r="X16" s="1011"/>
      <c r="Y16" s="1011"/>
      <c r="Z16" s="1011"/>
      <c r="AA16" s="1011">
        <v>1103</v>
      </c>
      <c r="AB16" s="1011"/>
      <c r="AC16" s="1011"/>
      <c r="AD16" s="1011"/>
      <c r="AE16" s="1015"/>
      <c r="AF16" s="1062" t="s">
        <v>111</v>
      </c>
      <c r="AG16" s="1063"/>
      <c r="AH16" s="1063"/>
      <c r="AI16" s="1063"/>
      <c r="AJ16" s="1064"/>
      <c r="AK16" s="1065" t="s">
        <v>481</v>
      </c>
      <c r="AL16" s="1066"/>
      <c r="AM16" s="1066"/>
      <c r="AN16" s="1066"/>
      <c r="AO16" s="1066"/>
      <c r="AP16" s="1066">
        <v>22981</v>
      </c>
      <c r="AQ16" s="1066"/>
      <c r="AR16" s="1066"/>
      <c r="AS16" s="1066"/>
      <c r="AT16" s="1066"/>
      <c r="AU16" s="1060"/>
      <c r="AV16" s="1060"/>
      <c r="AW16" s="1060"/>
      <c r="AX16" s="1060"/>
      <c r="AY16" s="1061"/>
      <c r="AZ16" s="223"/>
      <c r="BA16" s="223"/>
      <c r="BB16" s="223"/>
      <c r="BC16" s="223"/>
      <c r="BD16" s="223"/>
      <c r="BE16" s="224"/>
      <c r="BF16" s="224"/>
      <c r="BG16" s="224"/>
      <c r="BH16" s="224"/>
      <c r="BI16" s="224"/>
      <c r="BJ16" s="224"/>
      <c r="BK16" s="224"/>
      <c r="BL16" s="224"/>
      <c r="BM16" s="224"/>
      <c r="BN16" s="224"/>
      <c r="BO16" s="224"/>
      <c r="BP16" s="224"/>
      <c r="BQ16" s="233">
        <v>10</v>
      </c>
      <c r="BR16" s="234"/>
      <c r="BS16" s="978" t="s">
        <v>549</v>
      </c>
      <c r="BT16" s="979"/>
      <c r="BU16" s="979"/>
      <c r="BV16" s="979"/>
      <c r="BW16" s="979"/>
      <c r="BX16" s="979"/>
      <c r="BY16" s="979"/>
      <c r="BZ16" s="979"/>
      <c r="CA16" s="979"/>
      <c r="CB16" s="979"/>
      <c r="CC16" s="979"/>
      <c r="CD16" s="979"/>
      <c r="CE16" s="979"/>
      <c r="CF16" s="979"/>
      <c r="CG16" s="980"/>
      <c r="CH16" s="953">
        <v>0.25</v>
      </c>
      <c r="CI16" s="954"/>
      <c r="CJ16" s="954"/>
      <c r="CK16" s="954"/>
      <c r="CL16" s="955"/>
      <c r="CM16" s="953">
        <v>207.75700000000001</v>
      </c>
      <c r="CN16" s="954"/>
      <c r="CO16" s="954"/>
      <c r="CP16" s="954"/>
      <c r="CQ16" s="955"/>
      <c r="CR16" s="953">
        <v>200</v>
      </c>
      <c r="CS16" s="954"/>
      <c r="CT16" s="954"/>
      <c r="CU16" s="954"/>
      <c r="CV16" s="955"/>
      <c r="CW16" s="953">
        <v>2.1539999999999999</v>
      </c>
      <c r="CX16" s="954"/>
      <c r="CY16" s="954"/>
      <c r="CZ16" s="954"/>
      <c r="DA16" s="955"/>
      <c r="DB16" s="953">
        <v>0</v>
      </c>
      <c r="DC16" s="954"/>
      <c r="DD16" s="954"/>
      <c r="DE16" s="954"/>
      <c r="DF16" s="955"/>
      <c r="DG16" s="953">
        <v>0</v>
      </c>
      <c r="DH16" s="954"/>
      <c r="DI16" s="954"/>
      <c r="DJ16" s="954"/>
      <c r="DK16" s="955"/>
      <c r="DL16" s="953">
        <v>0</v>
      </c>
      <c r="DM16" s="954"/>
      <c r="DN16" s="954"/>
      <c r="DO16" s="954"/>
      <c r="DP16" s="955"/>
      <c r="DQ16" s="953"/>
      <c r="DR16" s="954"/>
      <c r="DS16" s="954"/>
      <c r="DT16" s="954"/>
      <c r="DU16" s="955"/>
      <c r="DV16" s="956"/>
      <c r="DW16" s="957"/>
      <c r="DX16" s="957"/>
      <c r="DY16" s="957"/>
      <c r="DZ16" s="958"/>
      <c r="EA16" s="225"/>
    </row>
    <row r="17" spans="1:131" s="226" customFormat="1" ht="26.25" customHeight="1" x14ac:dyDescent="0.15">
      <c r="A17" s="232">
        <v>11</v>
      </c>
      <c r="B17" s="1007" t="s">
        <v>353</v>
      </c>
      <c r="C17" s="1008"/>
      <c r="D17" s="1008"/>
      <c r="E17" s="1008"/>
      <c r="F17" s="1008"/>
      <c r="G17" s="1008"/>
      <c r="H17" s="1008"/>
      <c r="I17" s="1008"/>
      <c r="J17" s="1008"/>
      <c r="K17" s="1008"/>
      <c r="L17" s="1008"/>
      <c r="M17" s="1008"/>
      <c r="N17" s="1008"/>
      <c r="O17" s="1008"/>
      <c r="P17" s="1009"/>
      <c r="Q17" s="1014">
        <v>1397</v>
      </c>
      <c r="R17" s="1011"/>
      <c r="S17" s="1011"/>
      <c r="T17" s="1011"/>
      <c r="U17" s="1011"/>
      <c r="V17" s="1011">
        <v>301</v>
      </c>
      <c r="W17" s="1011"/>
      <c r="X17" s="1011"/>
      <c r="Y17" s="1011"/>
      <c r="Z17" s="1011"/>
      <c r="AA17" s="1011">
        <v>1096</v>
      </c>
      <c r="AB17" s="1011"/>
      <c r="AC17" s="1011"/>
      <c r="AD17" s="1011"/>
      <c r="AE17" s="1015"/>
      <c r="AF17" s="1062" t="s">
        <v>111</v>
      </c>
      <c r="AG17" s="1063"/>
      <c r="AH17" s="1063"/>
      <c r="AI17" s="1063"/>
      <c r="AJ17" s="1064"/>
      <c r="AK17" s="1065" t="s">
        <v>481</v>
      </c>
      <c r="AL17" s="1066"/>
      <c r="AM17" s="1066"/>
      <c r="AN17" s="1066"/>
      <c r="AO17" s="1066"/>
      <c r="AP17" s="1066">
        <v>328</v>
      </c>
      <c r="AQ17" s="1066"/>
      <c r="AR17" s="1066"/>
      <c r="AS17" s="1066"/>
      <c r="AT17" s="1066"/>
      <c r="AU17" s="1060"/>
      <c r="AV17" s="1060"/>
      <c r="AW17" s="1060"/>
      <c r="AX17" s="1060"/>
      <c r="AY17" s="1061"/>
      <c r="AZ17" s="223"/>
      <c r="BA17" s="223"/>
      <c r="BB17" s="223"/>
      <c r="BC17" s="223"/>
      <c r="BD17" s="223"/>
      <c r="BE17" s="224"/>
      <c r="BF17" s="224"/>
      <c r="BG17" s="224"/>
      <c r="BH17" s="224"/>
      <c r="BI17" s="224"/>
      <c r="BJ17" s="224"/>
      <c r="BK17" s="224"/>
      <c r="BL17" s="224"/>
      <c r="BM17" s="224"/>
      <c r="BN17" s="224"/>
      <c r="BO17" s="224"/>
      <c r="BP17" s="224"/>
      <c r="BQ17" s="233">
        <v>11</v>
      </c>
      <c r="BR17" s="234"/>
      <c r="BS17" s="978" t="s">
        <v>550</v>
      </c>
      <c r="BT17" s="979"/>
      <c r="BU17" s="979"/>
      <c r="BV17" s="979"/>
      <c r="BW17" s="979"/>
      <c r="BX17" s="979"/>
      <c r="BY17" s="979"/>
      <c r="BZ17" s="979"/>
      <c r="CA17" s="979"/>
      <c r="CB17" s="979"/>
      <c r="CC17" s="979"/>
      <c r="CD17" s="979"/>
      <c r="CE17" s="979"/>
      <c r="CF17" s="979"/>
      <c r="CG17" s="980"/>
      <c r="CH17" s="953">
        <v>-0.75700000000000001</v>
      </c>
      <c r="CI17" s="954"/>
      <c r="CJ17" s="954"/>
      <c r="CK17" s="954"/>
      <c r="CL17" s="955"/>
      <c r="CM17" s="953">
        <v>2817.027</v>
      </c>
      <c r="CN17" s="954"/>
      <c r="CO17" s="954"/>
      <c r="CP17" s="954"/>
      <c r="CQ17" s="955"/>
      <c r="CR17" s="953">
        <v>13</v>
      </c>
      <c r="CS17" s="954"/>
      <c r="CT17" s="954"/>
      <c r="CU17" s="954"/>
      <c r="CV17" s="955"/>
      <c r="CW17" s="953">
        <v>60.097000000000001</v>
      </c>
      <c r="CX17" s="954"/>
      <c r="CY17" s="954"/>
      <c r="CZ17" s="954"/>
      <c r="DA17" s="955"/>
      <c r="DB17" s="953">
        <v>0</v>
      </c>
      <c r="DC17" s="954"/>
      <c r="DD17" s="954"/>
      <c r="DE17" s="954"/>
      <c r="DF17" s="955"/>
      <c r="DG17" s="953">
        <v>0</v>
      </c>
      <c r="DH17" s="954"/>
      <c r="DI17" s="954"/>
      <c r="DJ17" s="954"/>
      <c r="DK17" s="955"/>
      <c r="DL17" s="953">
        <v>0</v>
      </c>
      <c r="DM17" s="954"/>
      <c r="DN17" s="954"/>
      <c r="DO17" s="954"/>
      <c r="DP17" s="955"/>
      <c r="DQ17" s="953"/>
      <c r="DR17" s="954"/>
      <c r="DS17" s="954"/>
      <c r="DT17" s="954"/>
      <c r="DU17" s="955"/>
      <c r="DV17" s="956"/>
      <c r="DW17" s="957"/>
      <c r="DX17" s="957"/>
      <c r="DY17" s="957"/>
      <c r="DZ17" s="958"/>
      <c r="EA17" s="225"/>
    </row>
    <row r="18" spans="1:131" s="226" customFormat="1" ht="26.25" customHeight="1" x14ac:dyDescent="0.15">
      <c r="A18" s="232">
        <v>12</v>
      </c>
      <c r="B18" s="1007" t="s">
        <v>354</v>
      </c>
      <c r="C18" s="1008"/>
      <c r="D18" s="1008"/>
      <c r="E18" s="1008"/>
      <c r="F18" s="1008"/>
      <c r="G18" s="1008"/>
      <c r="H18" s="1008"/>
      <c r="I18" s="1008"/>
      <c r="J18" s="1008"/>
      <c r="K18" s="1008"/>
      <c r="L18" s="1008"/>
      <c r="M18" s="1008"/>
      <c r="N18" s="1008"/>
      <c r="O18" s="1008"/>
      <c r="P18" s="1009"/>
      <c r="Q18" s="1014">
        <v>74462</v>
      </c>
      <c r="R18" s="1011"/>
      <c r="S18" s="1011"/>
      <c r="T18" s="1011"/>
      <c r="U18" s="1011"/>
      <c r="V18" s="1011">
        <v>74462</v>
      </c>
      <c r="W18" s="1011"/>
      <c r="X18" s="1011"/>
      <c r="Y18" s="1011"/>
      <c r="Z18" s="1011"/>
      <c r="AA18" s="1011">
        <v>0</v>
      </c>
      <c r="AB18" s="1011"/>
      <c r="AC18" s="1011"/>
      <c r="AD18" s="1011"/>
      <c r="AE18" s="1015"/>
      <c r="AF18" s="1062" t="s">
        <v>111</v>
      </c>
      <c r="AG18" s="1063"/>
      <c r="AH18" s="1063"/>
      <c r="AI18" s="1063"/>
      <c r="AJ18" s="1064"/>
      <c r="AK18" s="1065" t="s">
        <v>481</v>
      </c>
      <c r="AL18" s="1066"/>
      <c r="AM18" s="1066"/>
      <c r="AN18" s="1066"/>
      <c r="AO18" s="1066"/>
      <c r="AP18" s="1066" t="s">
        <v>481</v>
      </c>
      <c r="AQ18" s="1066"/>
      <c r="AR18" s="1066"/>
      <c r="AS18" s="1066"/>
      <c r="AT18" s="1066"/>
      <c r="AU18" s="1060"/>
      <c r="AV18" s="1060"/>
      <c r="AW18" s="1060"/>
      <c r="AX18" s="1060"/>
      <c r="AY18" s="1061"/>
      <c r="AZ18" s="223"/>
      <c r="BA18" s="223"/>
      <c r="BB18" s="223"/>
      <c r="BC18" s="223"/>
      <c r="BD18" s="223"/>
      <c r="BE18" s="224"/>
      <c r="BF18" s="224"/>
      <c r="BG18" s="224"/>
      <c r="BH18" s="224"/>
      <c r="BI18" s="224"/>
      <c r="BJ18" s="224"/>
      <c r="BK18" s="224"/>
      <c r="BL18" s="224"/>
      <c r="BM18" s="224"/>
      <c r="BN18" s="224"/>
      <c r="BO18" s="224"/>
      <c r="BP18" s="224"/>
      <c r="BQ18" s="233">
        <v>12</v>
      </c>
      <c r="BR18" s="234"/>
      <c r="BS18" s="978" t="s">
        <v>551</v>
      </c>
      <c r="BT18" s="979"/>
      <c r="BU18" s="979"/>
      <c r="BV18" s="979"/>
      <c r="BW18" s="979"/>
      <c r="BX18" s="979"/>
      <c r="BY18" s="979"/>
      <c r="BZ18" s="979"/>
      <c r="CA18" s="979"/>
      <c r="CB18" s="979"/>
      <c r="CC18" s="979"/>
      <c r="CD18" s="979"/>
      <c r="CE18" s="979"/>
      <c r="CF18" s="979"/>
      <c r="CG18" s="980"/>
      <c r="CH18" s="953">
        <v>5.38</v>
      </c>
      <c r="CI18" s="954"/>
      <c r="CJ18" s="954"/>
      <c r="CK18" s="954"/>
      <c r="CL18" s="955"/>
      <c r="CM18" s="953">
        <v>769.15899999999999</v>
      </c>
      <c r="CN18" s="954"/>
      <c r="CO18" s="954"/>
      <c r="CP18" s="954"/>
      <c r="CQ18" s="955"/>
      <c r="CR18" s="953">
        <v>1</v>
      </c>
      <c r="CS18" s="954"/>
      <c r="CT18" s="954"/>
      <c r="CU18" s="954"/>
      <c r="CV18" s="955"/>
      <c r="CW18" s="953">
        <v>139.72300000000001</v>
      </c>
      <c r="CX18" s="954"/>
      <c r="CY18" s="954"/>
      <c r="CZ18" s="954"/>
      <c r="DA18" s="955"/>
      <c r="DB18" s="953">
        <v>0</v>
      </c>
      <c r="DC18" s="954"/>
      <c r="DD18" s="954"/>
      <c r="DE18" s="954"/>
      <c r="DF18" s="955"/>
      <c r="DG18" s="953">
        <v>0</v>
      </c>
      <c r="DH18" s="954"/>
      <c r="DI18" s="954"/>
      <c r="DJ18" s="954"/>
      <c r="DK18" s="955"/>
      <c r="DL18" s="953">
        <v>0</v>
      </c>
      <c r="DM18" s="954"/>
      <c r="DN18" s="954"/>
      <c r="DO18" s="954"/>
      <c r="DP18" s="955"/>
      <c r="DQ18" s="953"/>
      <c r="DR18" s="954"/>
      <c r="DS18" s="954"/>
      <c r="DT18" s="954"/>
      <c r="DU18" s="955"/>
      <c r="DV18" s="956"/>
      <c r="DW18" s="957"/>
      <c r="DX18" s="957"/>
      <c r="DY18" s="957"/>
      <c r="DZ18" s="958"/>
      <c r="EA18" s="225"/>
    </row>
    <row r="19" spans="1:131" s="226" customFormat="1" ht="26.25" customHeight="1" x14ac:dyDescent="0.15">
      <c r="A19" s="232">
        <v>13</v>
      </c>
      <c r="B19" s="1007" t="s">
        <v>355</v>
      </c>
      <c r="C19" s="1008"/>
      <c r="D19" s="1008"/>
      <c r="E19" s="1008"/>
      <c r="F19" s="1008"/>
      <c r="G19" s="1008"/>
      <c r="H19" s="1008"/>
      <c r="I19" s="1008"/>
      <c r="J19" s="1008"/>
      <c r="K19" s="1008"/>
      <c r="L19" s="1008"/>
      <c r="M19" s="1008"/>
      <c r="N19" s="1008"/>
      <c r="O19" s="1008"/>
      <c r="P19" s="1009"/>
      <c r="Q19" s="1014">
        <v>365332</v>
      </c>
      <c r="R19" s="1011"/>
      <c r="S19" s="1011"/>
      <c r="T19" s="1011"/>
      <c r="U19" s="1011"/>
      <c r="V19" s="1011">
        <v>365077</v>
      </c>
      <c r="W19" s="1011"/>
      <c r="X19" s="1011"/>
      <c r="Y19" s="1011"/>
      <c r="Z19" s="1011"/>
      <c r="AA19" s="1011">
        <v>255</v>
      </c>
      <c r="AB19" s="1011"/>
      <c r="AC19" s="1011"/>
      <c r="AD19" s="1011"/>
      <c r="AE19" s="1015"/>
      <c r="AF19" s="1062" t="s">
        <v>111</v>
      </c>
      <c r="AG19" s="1063"/>
      <c r="AH19" s="1063"/>
      <c r="AI19" s="1063"/>
      <c r="AJ19" s="1064"/>
      <c r="AK19" s="1065" t="s">
        <v>481</v>
      </c>
      <c r="AL19" s="1066"/>
      <c r="AM19" s="1066"/>
      <c r="AN19" s="1066"/>
      <c r="AO19" s="1066"/>
      <c r="AP19" s="1066" t="s">
        <v>481</v>
      </c>
      <c r="AQ19" s="1066"/>
      <c r="AR19" s="1066"/>
      <c r="AS19" s="1066"/>
      <c r="AT19" s="1066"/>
      <c r="AU19" s="1060"/>
      <c r="AV19" s="1060"/>
      <c r="AW19" s="1060"/>
      <c r="AX19" s="1060"/>
      <c r="AY19" s="1061"/>
      <c r="AZ19" s="223"/>
      <c r="BA19" s="223"/>
      <c r="BB19" s="223"/>
      <c r="BC19" s="223"/>
      <c r="BD19" s="223"/>
      <c r="BE19" s="224"/>
      <c r="BF19" s="224"/>
      <c r="BG19" s="224"/>
      <c r="BH19" s="224"/>
      <c r="BI19" s="224"/>
      <c r="BJ19" s="224"/>
      <c r="BK19" s="224"/>
      <c r="BL19" s="224"/>
      <c r="BM19" s="224"/>
      <c r="BN19" s="224"/>
      <c r="BO19" s="224"/>
      <c r="BP19" s="224"/>
      <c r="BQ19" s="233">
        <v>13</v>
      </c>
      <c r="BR19" s="234"/>
      <c r="BS19" s="978" t="s">
        <v>552</v>
      </c>
      <c r="BT19" s="979"/>
      <c r="BU19" s="979"/>
      <c r="BV19" s="979"/>
      <c r="BW19" s="979"/>
      <c r="BX19" s="979"/>
      <c r="BY19" s="979"/>
      <c r="BZ19" s="979"/>
      <c r="CA19" s="979"/>
      <c r="CB19" s="979"/>
      <c r="CC19" s="979"/>
      <c r="CD19" s="979"/>
      <c r="CE19" s="979"/>
      <c r="CF19" s="979"/>
      <c r="CG19" s="980"/>
      <c r="CH19" s="953">
        <v>0.747</v>
      </c>
      <c r="CI19" s="954"/>
      <c r="CJ19" s="954"/>
      <c r="CK19" s="954"/>
      <c r="CL19" s="955"/>
      <c r="CM19" s="953">
        <v>63.133000000000003</v>
      </c>
      <c r="CN19" s="954"/>
      <c r="CO19" s="954"/>
      <c r="CP19" s="954"/>
      <c r="CQ19" s="955"/>
      <c r="CR19" s="953">
        <v>10</v>
      </c>
      <c r="CS19" s="954"/>
      <c r="CT19" s="954"/>
      <c r="CU19" s="954"/>
      <c r="CV19" s="955"/>
      <c r="CW19" s="953">
        <v>36.683</v>
      </c>
      <c r="CX19" s="954"/>
      <c r="CY19" s="954"/>
      <c r="CZ19" s="954"/>
      <c r="DA19" s="955"/>
      <c r="DB19" s="953">
        <v>0</v>
      </c>
      <c r="DC19" s="954"/>
      <c r="DD19" s="954"/>
      <c r="DE19" s="954"/>
      <c r="DF19" s="955"/>
      <c r="DG19" s="953">
        <v>0</v>
      </c>
      <c r="DH19" s="954"/>
      <c r="DI19" s="954"/>
      <c r="DJ19" s="954"/>
      <c r="DK19" s="955"/>
      <c r="DL19" s="953">
        <v>0</v>
      </c>
      <c r="DM19" s="954"/>
      <c r="DN19" s="954"/>
      <c r="DO19" s="954"/>
      <c r="DP19" s="955"/>
      <c r="DQ19" s="953"/>
      <c r="DR19" s="954"/>
      <c r="DS19" s="954"/>
      <c r="DT19" s="954"/>
      <c r="DU19" s="955"/>
      <c r="DV19" s="956"/>
      <c r="DW19" s="957"/>
      <c r="DX19" s="957"/>
      <c r="DY19" s="957"/>
      <c r="DZ19" s="958"/>
      <c r="EA19" s="225"/>
    </row>
    <row r="20" spans="1:131" s="226" customFormat="1" ht="26.25" customHeight="1" x14ac:dyDescent="0.15">
      <c r="A20" s="232">
        <v>14</v>
      </c>
      <c r="B20" s="1007"/>
      <c r="C20" s="1008"/>
      <c r="D20" s="1008"/>
      <c r="E20" s="1008"/>
      <c r="F20" s="1008"/>
      <c r="G20" s="1008"/>
      <c r="H20" s="1008"/>
      <c r="I20" s="1008"/>
      <c r="J20" s="1008"/>
      <c r="K20" s="1008"/>
      <c r="L20" s="1008"/>
      <c r="M20" s="1008"/>
      <c r="N20" s="1008"/>
      <c r="O20" s="1008"/>
      <c r="P20" s="1009"/>
      <c r="Q20" s="1014"/>
      <c r="R20" s="1011"/>
      <c r="S20" s="1011"/>
      <c r="T20" s="1011"/>
      <c r="U20" s="1011"/>
      <c r="V20" s="1011"/>
      <c r="W20" s="1011"/>
      <c r="X20" s="1011"/>
      <c r="Y20" s="1011"/>
      <c r="Z20" s="1011"/>
      <c r="AA20" s="1011"/>
      <c r="AB20" s="1011"/>
      <c r="AC20" s="1011"/>
      <c r="AD20" s="1011"/>
      <c r="AE20" s="1015"/>
      <c r="AF20" s="1062"/>
      <c r="AG20" s="1063"/>
      <c r="AH20" s="1063"/>
      <c r="AI20" s="1063"/>
      <c r="AJ20" s="1064"/>
      <c r="AK20" s="1065"/>
      <c r="AL20" s="1066"/>
      <c r="AM20" s="1066"/>
      <c r="AN20" s="1066"/>
      <c r="AO20" s="1066"/>
      <c r="AP20" s="1066"/>
      <c r="AQ20" s="1066"/>
      <c r="AR20" s="1066"/>
      <c r="AS20" s="1066"/>
      <c r="AT20" s="1066"/>
      <c r="AU20" s="1060"/>
      <c r="AV20" s="1060"/>
      <c r="AW20" s="1060"/>
      <c r="AX20" s="1060"/>
      <c r="AY20" s="1061"/>
      <c r="AZ20" s="223"/>
      <c r="BA20" s="223"/>
      <c r="BB20" s="223"/>
      <c r="BC20" s="223"/>
      <c r="BD20" s="223"/>
      <c r="BE20" s="224"/>
      <c r="BF20" s="224"/>
      <c r="BG20" s="224"/>
      <c r="BH20" s="224"/>
      <c r="BI20" s="224"/>
      <c r="BJ20" s="224"/>
      <c r="BK20" s="224"/>
      <c r="BL20" s="224"/>
      <c r="BM20" s="224"/>
      <c r="BN20" s="224"/>
      <c r="BO20" s="224"/>
      <c r="BP20" s="224"/>
      <c r="BQ20" s="233">
        <v>14</v>
      </c>
      <c r="BR20" s="234"/>
      <c r="BS20" s="978" t="s">
        <v>553</v>
      </c>
      <c r="BT20" s="979"/>
      <c r="BU20" s="979"/>
      <c r="BV20" s="979"/>
      <c r="BW20" s="979"/>
      <c r="BX20" s="979"/>
      <c r="BY20" s="979"/>
      <c r="BZ20" s="979"/>
      <c r="CA20" s="979"/>
      <c r="CB20" s="979"/>
      <c r="CC20" s="979"/>
      <c r="CD20" s="979"/>
      <c r="CE20" s="979"/>
      <c r="CF20" s="979"/>
      <c r="CG20" s="980"/>
      <c r="CH20" s="953">
        <v>2.4950000000000001</v>
      </c>
      <c r="CI20" s="954"/>
      <c r="CJ20" s="954"/>
      <c r="CK20" s="954"/>
      <c r="CL20" s="955"/>
      <c r="CM20" s="953">
        <v>382.90800000000002</v>
      </c>
      <c r="CN20" s="954"/>
      <c r="CO20" s="954"/>
      <c r="CP20" s="954"/>
      <c r="CQ20" s="955"/>
      <c r="CR20" s="953">
        <v>19</v>
      </c>
      <c r="CS20" s="954"/>
      <c r="CT20" s="954"/>
      <c r="CU20" s="954"/>
      <c r="CV20" s="955"/>
      <c r="CW20" s="953">
        <v>318.97399999999999</v>
      </c>
      <c r="CX20" s="954"/>
      <c r="CY20" s="954"/>
      <c r="CZ20" s="954"/>
      <c r="DA20" s="955"/>
      <c r="DB20" s="953">
        <v>0</v>
      </c>
      <c r="DC20" s="954"/>
      <c r="DD20" s="954"/>
      <c r="DE20" s="954"/>
      <c r="DF20" s="955"/>
      <c r="DG20" s="953">
        <v>0</v>
      </c>
      <c r="DH20" s="954"/>
      <c r="DI20" s="954"/>
      <c r="DJ20" s="954"/>
      <c r="DK20" s="955"/>
      <c r="DL20" s="953">
        <v>0</v>
      </c>
      <c r="DM20" s="954"/>
      <c r="DN20" s="954"/>
      <c r="DO20" s="954"/>
      <c r="DP20" s="955"/>
      <c r="DQ20" s="953"/>
      <c r="DR20" s="954"/>
      <c r="DS20" s="954"/>
      <c r="DT20" s="954"/>
      <c r="DU20" s="955"/>
      <c r="DV20" s="956"/>
      <c r="DW20" s="957"/>
      <c r="DX20" s="957"/>
      <c r="DY20" s="957"/>
      <c r="DZ20" s="958"/>
      <c r="EA20" s="225"/>
    </row>
    <row r="21" spans="1:131" s="226" customFormat="1" ht="26.25" customHeight="1" thickBot="1" x14ac:dyDescent="0.2">
      <c r="A21" s="232">
        <v>15</v>
      </c>
      <c r="B21" s="1007"/>
      <c r="C21" s="1008"/>
      <c r="D21" s="1008"/>
      <c r="E21" s="1008"/>
      <c r="F21" s="1008"/>
      <c r="G21" s="1008"/>
      <c r="H21" s="1008"/>
      <c r="I21" s="1008"/>
      <c r="J21" s="1008"/>
      <c r="K21" s="1008"/>
      <c r="L21" s="1008"/>
      <c r="M21" s="1008"/>
      <c r="N21" s="1008"/>
      <c r="O21" s="1008"/>
      <c r="P21" s="1009"/>
      <c r="Q21" s="1014"/>
      <c r="R21" s="1011"/>
      <c r="S21" s="1011"/>
      <c r="T21" s="1011"/>
      <c r="U21" s="1011"/>
      <c r="V21" s="1011"/>
      <c r="W21" s="1011"/>
      <c r="X21" s="1011"/>
      <c r="Y21" s="1011"/>
      <c r="Z21" s="1011"/>
      <c r="AA21" s="1011"/>
      <c r="AB21" s="1011"/>
      <c r="AC21" s="1011"/>
      <c r="AD21" s="1011"/>
      <c r="AE21" s="1015"/>
      <c r="AF21" s="1062"/>
      <c r="AG21" s="1063"/>
      <c r="AH21" s="1063"/>
      <c r="AI21" s="1063"/>
      <c r="AJ21" s="1064"/>
      <c r="AK21" s="1065"/>
      <c r="AL21" s="1066"/>
      <c r="AM21" s="1066"/>
      <c r="AN21" s="1066"/>
      <c r="AO21" s="1066"/>
      <c r="AP21" s="1066"/>
      <c r="AQ21" s="1066"/>
      <c r="AR21" s="1066"/>
      <c r="AS21" s="1066"/>
      <c r="AT21" s="1066"/>
      <c r="AU21" s="1060"/>
      <c r="AV21" s="1060"/>
      <c r="AW21" s="1060"/>
      <c r="AX21" s="1060"/>
      <c r="AY21" s="1061"/>
      <c r="AZ21" s="223"/>
      <c r="BA21" s="223"/>
      <c r="BB21" s="223"/>
      <c r="BC21" s="223"/>
      <c r="BD21" s="223"/>
      <c r="BE21" s="224"/>
      <c r="BF21" s="224"/>
      <c r="BG21" s="224"/>
      <c r="BH21" s="224"/>
      <c r="BI21" s="224"/>
      <c r="BJ21" s="224"/>
      <c r="BK21" s="224"/>
      <c r="BL21" s="224"/>
      <c r="BM21" s="224"/>
      <c r="BN21" s="224"/>
      <c r="BO21" s="224"/>
      <c r="BP21" s="224"/>
      <c r="BQ21" s="233">
        <v>15</v>
      </c>
      <c r="BR21" s="234"/>
      <c r="BS21" s="978" t="s">
        <v>554</v>
      </c>
      <c r="BT21" s="979"/>
      <c r="BU21" s="979"/>
      <c r="BV21" s="979"/>
      <c r="BW21" s="979"/>
      <c r="BX21" s="979"/>
      <c r="BY21" s="979"/>
      <c r="BZ21" s="979"/>
      <c r="CA21" s="979"/>
      <c r="CB21" s="979"/>
      <c r="CC21" s="979"/>
      <c r="CD21" s="979"/>
      <c r="CE21" s="979"/>
      <c r="CF21" s="979"/>
      <c r="CG21" s="980"/>
      <c r="CH21" s="953">
        <v>-11.882999999999999</v>
      </c>
      <c r="CI21" s="954"/>
      <c r="CJ21" s="954"/>
      <c r="CK21" s="954"/>
      <c r="CL21" s="955"/>
      <c r="CM21" s="953">
        <v>442.971</v>
      </c>
      <c r="CN21" s="954"/>
      <c r="CO21" s="954"/>
      <c r="CP21" s="954"/>
      <c r="CQ21" s="955"/>
      <c r="CR21" s="953">
        <v>100</v>
      </c>
      <c r="CS21" s="954"/>
      <c r="CT21" s="954"/>
      <c r="CU21" s="954"/>
      <c r="CV21" s="955"/>
      <c r="CW21" s="953">
        <v>0</v>
      </c>
      <c r="CX21" s="954"/>
      <c r="CY21" s="954"/>
      <c r="CZ21" s="954"/>
      <c r="DA21" s="955"/>
      <c r="DB21" s="953">
        <v>0</v>
      </c>
      <c r="DC21" s="954"/>
      <c r="DD21" s="954"/>
      <c r="DE21" s="954"/>
      <c r="DF21" s="955"/>
      <c r="DG21" s="953">
        <v>0</v>
      </c>
      <c r="DH21" s="954"/>
      <c r="DI21" s="954"/>
      <c r="DJ21" s="954"/>
      <c r="DK21" s="955"/>
      <c r="DL21" s="953">
        <v>0</v>
      </c>
      <c r="DM21" s="954"/>
      <c r="DN21" s="954"/>
      <c r="DO21" s="954"/>
      <c r="DP21" s="955"/>
      <c r="DQ21" s="953"/>
      <c r="DR21" s="954"/>
      <c r="DS21" s="954"/>
      <c r="DT21" s="954"/>
      <c r="DU21" s="955"/>
      <c r="DV21" s="956"/>
      <c r="DW21" s="957"/>
      <c r="DX21" s="957"/>
      <c r="DY21" s="957"/>
      <c r="DZ21" s="958"/>
      <c r="EA21" s="225"/>
    </row>
    <row r="22" spans="1:131" s="226" customFormat="1" ht="26.25" customHeight="1" x14ac:dyDescent="0.15">
      <c r="A22" s="232">
        <v>16</v>
      </c>
      <c r="B22" s="1051"/>
      <c r="C22" s="1052"/>
      <c r="D22" s="1052"/>
      <c r="E22" s="1052"/>
      <c r="F22" s="1052"/>
      <c r="G22" s="1052"/>
      <c r="H22" s="1052"/>
      <c r="I22" s="1052"/>
      <c r="J22" s="1052"/>
      <c r="K22" s="1052"/>
      <c r="L22" s="1052"/>
      <c r="M22" s="1052"/>
      <c r="N22" s="1052"/>
      <c r="O22" s="1052"/>
      <c r="P22" s="1053"/>
      <c r="Q22" s="1054"/>
      <c r="R22" s="1055"/>
      <c r="S22" s="1055"/>
      <c r="T22" s="1055"/>
      <c r="U22" s="1055"/>
      <c r="V22" s="1055"/>
      <c r="W22" s="1055"/>
      <c r="X22" s="1055"/>
      <c r="Y22" s="1055"/>
      <c r="Z22" s="1055"/>
      <c r="AA22" s="1055"/>
      <c r="AB22" s="1055"/>
      <c r="AC22" s="1055"/>
      <c r="AD22" s="1055"/>
      <c r="AE22" s="1056"/>
      <c r="AF22" s="1057"/>
      <c r="AG22" s="1058"/>
      <c r="AH22" s="1058"/>
      <c r="AI22" s="1058"/>
      <c r="AJ22" s="1059"/>
      <c r="AK22" s="1047"/>
      <c r="AL22" s="1048"/>
      <c r="AM22" s="1048"/>
      <c r="AN22" s="1048"/>
      <c r="AO22" s="1048"/>
      <c r="AP22" s="1048"/>
      <c r="AQ22" s="1048"/>
      <c r="AR22" s="1048"/>
      <c r="AS22" s="1048"/>
      <c r="AT22" s="1048"/>
      <c r="AU22" s="1049"/>
      <c r="AV22" s="1049"/>
      <c r="AW22" s="1049"/>
      <c r="AX22" s="1049"/>
      <c r="AY22" s="1050"/>
      <c r="AZ22" s="998" t="s">
        <v>356</v>
      </c>
      <c r="BA22" s="998"/>
      <c r="BB22" s="998"/>
      <c r="BC22" s="998"/>
      <c r="BD22" s="999"/>
      <c r="BE22" s="224"/>
      <c r="BF22" s="224"/>
      <c r="BG22" s="224"/>
      <c r="BH22" s="224"/>
      <c r="BI22" s="224"/>
      <c r="BJ22" s="224"/>
      <c r="BK22" s="224"/>
      <c r="BL22" s="224"/>
      <c r="BM22" s="224"/>
      <c r="BN22" s="224"/>
      <c r="BO22" s="224"/>
      <c r="BP22" s="224"/>
      <c r="BQ22" s="233">
        <v>16</v>
      </c>
      <c r="BR22" s="234"/>
      <c r="BS22" s="978" t="s">
        <v>555</v>
      </c>
      <c r="BT22" s="979"/>
      <c r="BU22" s="979"/>
      <c r="BV22" s="979"/>
      <c r="BW22" s="979"/>
      <c r="BX22" s="979"/>
      <c r="BY22" s="979"/>
      <c r="BZ22" s="979"/>
      <c r="CA22" s="979"/>
      <c r="CB22" s="979"/>
      <c r="CC22" s="979"/>
      <c r="CD22" s="979"/>
      <c r="CE22" s="979"/>
      <c r="CF22" s="979"/>
      <c r="CG22" s="980"/>
      <c r="CH22" s="953">
        <v>2.883</v>
      </c>
      <c r="CI22" s="954"/>
      <c r="CJ22" s="954"/>
      <c r="CK22" s="954"/>
      <c r="CL22" s="955"/>
      <c r="CM22" s="953">
        <v>146.67599999999999</v>
      </c>
      <c r="CN22" s="954"/>
      <c r="CO22" s="954"/>
      <c r="CP22" s="954"/>
      <c r="CQ22" s="955"/>
      <c r="CR22" s="953">
        <v>3</v>
      </c>
      <c r="CS22" s="954"/>
      <c r="CT22" s="954"/>
      <c r="CU22" s="954"/>
      <c r="CV22" s="955"/>
      <c r="CW22" s="953">
        <v>2.2490000000000001</v>
      </c>
      <c r="CX22" s="954"/>
      <c r="CY22" s="954"/>
      <c r="CZ22" s="954"/>
      <c r="DA22" s="955"/>
      <c r="DB22" s="953">
        <v>0</v>
      </c>
      <c r="DC22" s="954"/>
      <c r="DD22" s="954"/>
      <c r="DE22" s="954"/>
      <c r="DF22" s="955"/>
      <c r="DG22" s="953">
        <v>0</v>
      </c>
      <c r="DH22" s="954"/>
      <c r="DI22" s="954"/>
      <c r="DJ22" s="954"/>
      <c r="DK22" s="955"/>
      <c r="DL22" s="953">
        <v>0</v>
      </c>
      <c r="DM22" s="954"/>
      <c r="DN22" s="954"/>
      <c r="DO22" s="954"/>
      <c r="DP22" s="955"/>
      <c r="DQ22" s="953"/>
      <c r="DR22" s="954"/>
      <c r="DS22" s="954"/>
      <c r="DT22" s="954"/>
      <c r="DU22" s="955"/>
      <c r="DV22" s="956"/>
      <c r="DW22" s="957"/>
      <c r="DX22" s="957"/>
      <c r="DY22" s="957"/>
      <c r="DZ22" s="958"/>
      <c r="EA22" s="225"/>
    </row>
    <row r="23" spans="1:131" s="226" customFormat="1" ht="26.25" customHeight="1" thickBot="1" x14ac:dyDescent="0.2">
      <c r="A23" s="235" t="s">
        <v>357</v>
      </c>
      <c r="B23" s="908" t="s">
        <v>358</v>
      </c>
      <c r="C23" s="909"/>
      <c r="D23" s="909"/>
      <c r="E23" s="909"/>
      <c r="F23" s="909"/>
      <c r="G23" s="909"/>
      <c r="H23" s="909"/>
      <c r="I23" s="909"/>
      <c r="J23" s="909"/>
      <c r="K23" s="909"/>
      <c r="L23" s="909"/>
      <c r="M23" s="909"/>
      <c r="N23" s="909"/>
      <c r="O23" s="909"/>
      <c r="P23" s="910"/>
      <c r="Q23" s="1038">
        <v>2306883</v>
      </c>
      <c r="R23" s="1039"/>
      <c r="S23" s="1039"/>
      <c r="T23" s="1039"/>
      <c r="U23" s="1039"/>
      <c r="V23" s="1039">
        <v>2296188</v>
      </c>
      <c r="W23" s="1039"/>
      <c r="X23" s="1039"/>
      <c r="Y23" s="1039"/>
      <c r="Z23" s="1039"/>
      <c r="AA23" s="1039">
        <v>10695</v>
      </c>
      <c r="AB23" s="1039"/>
      <c r="AC23" s="1039"/>
      <c r="AD23" s="1039"/>
      <c r="AE23" s="1040"/>
      <c r="AF23" s="1041">
        <v>915</v>
      </c>
      <c r="AG23" s="1039"/>
      <c r="AH23" s="1039"/>
      <c r="AI23" s="1039"/>
      <c r="AJ23" s="1042"/>
      <c r="AK23" s="1043"/>
      <c r="AL23" s="1044"/>
      <c r="AM23" s="1044"/>
      <c r="AN23" s="1044"/>
      <c r="AO23" s="1044"/>
      <c r="AP23" s="1039">
        <v>5201326</v>
      </c>
      <c r="AQ23" s="1039"/>
      <c r="AR23" s="1039"/>
      <c r="AS23" s="1039"/>
      <c r="AT23" s="1039"/>
      <c r="AU23" s="1045"/>
      <c r="AV23" s="1045"/>
      <c r="AW23" s="1045"/>
      <c r="AX23" s="1045"/>
      <c r="AY23" s="1046"/>
      <c r="AZ23" s="1035" t="s">
        <v>111</v>
      </c>
      <c r="BA23" s="1036"/>
      <c r="BB23" s="1036"/>
      <c r="BC23" s="1036"/>
      <c r="BD23" s="1037"/>
      <c r="BE23" s="224"/>
      <c r="BF23" s="224"/>
      <c r="BG23" s="224"/>
      <c r="BH23" s="224"/>
      <c r="BI23" s="224"/>
      <c r="BJ23" s="224"/>
      <c r="BK23" s="224"/>
      <c r="BL23" s="224"/>
      <c r="BM23" s="224"/>
      <c r="BN23" s="224"/>
      <c r="BO23" s="224"/>
      <c r="BP23" s="224"/>
      <c r="BQ23" s="233">
        <v>17</v>
      </c>
      <c r="BR23" s="234"/>
      <c r="BS23" s="978" t="s">
        <v>556</v>
      </c>
      <c r="BT23" s="979"/>
      <c r="BU23" s="979"/>
      <c r="BV23" s="979"/>
      <c r="BW23" s="979"/>
      <c r="BX23" s="979"/>
      <c r="BY23" s="979"/>
      <c r="BZ23" s="979"/>
      <c r="CA23" s="979"/>
      <c r="CB23" s="979"/>
      <c r="CC23" s="979"/>
      <c r="CD23" s="979"/>
      <c r="CE23" s="979"/>
      <c r="CF23" s="979"/>
      <c r="CG23" s="980"/>
      <c r="CH23" s="953">
        <v>19.521000000000001</v>
      </c>
      <c r="CI23" s="954"/>
      <c r="CJ23" s="954"/>
      <c r="CK23" s="954"/>
      <c r="CL23" s="955"/>
      <c r="CM23" s="953">
        <v>1815.7850000000001</v>
      </c>
      <c r="CN23" s="954"/>
      <c r="CO23" s="954"/>
      <c r="CP23" s="954"/>
      <c r="CQ23" s="955"/>
      <c r="CR23" s="953">
        <v>366.08</v>
      </c>
      <c r="CS23" s="954"/>
      <c r="CT23" s="954"/>
      <c r="CU23" s="954"/>
      <c r="CV23" s="955"/>
      <c r="CW23" s="953">
        <v>300.858</v>
      </c>
      <c r="CX23" s="954"/>
      <c r="CY23" s="954"/>
      <c r="CZ23" s="954"/>
      <c r="DA23" s="955"/>
      <c r="DB23" s="953">
        <v>0</v>
      </c>
      <c r="DC23" s="954"/>
      <c r="DD23" s="954"/>
      <c r="DE23" s="954"/>
      <c r="DF23" s="955"/>
      <c r="DG23" s="953">
        <v>0</v>
      </c>
      <c r="DH23" s="954"/>
      <c r="DI23" s="954"/>
      <c r="DJ23" s="954"/>
      <c r="DK23" s="955"/>
      <c r="DL23" s="953">
        <v>0</v>
      </c>
      <c r="DM23" s="954"/>
      <c r="DN23" s="954"/>
      <c r="DO23" s="954"/>
      <c r="DP23" s="955"/>
      <c r="DQ23" s="953"/>
      <c r="DR23" s="954"/>
      <c r="DS23" s="954"/>
      <c r="DT23" s="954"/>
      <c r="DU23" s="955"/>
      <c r="DV23" s="956"/>
      <c r="DW23" s="957"/>
      <c r="DX23" s="957"/>
      <c r="DY23" s="957"/>
      <c r="DZ23" s="958"/>
      <c r="EA23" s="225"/>
    </row>
    <row r="24" spans="1:131" s="226" customFormat="1" ht="26.25" customHeight="1" x14ac:dyDescent="0.15">
      <c r="A24" s="1034" t="s">
        <v>359</v>
      </c>
      <c r="B24" s="1034"/>
      <c r="C24" s="1034"/>
      <c r="D24" s="1034"/>
      <c r="E24" s="1034"/>
      <c r="F24" s="1034"/>
      <c r="G24" s="1034"/>
      <c r="H24" s="1034"/>
      <c r="I24" s="1034"/>
      <c r="J24" s="1034"/>
      <c r="K24" s="1034"/>
      <c r="L24" s="1034"/>
      <c r="M24" s="1034"/>
      <c r="N24" s="1034"/>
      <c r="O24" s="1034"/>
      <c r="P24" s="1034"/>
      <c r="Q24" s="1034"/>
      <c r="R24" s="1034"/>
      <c r="S24" s="1034"/>
      <c r="T24" s="1034"/>
      <c r="U24" s="1034"/>
      <c r="V24" s="1034"/>
      <c r="W24" s="1034"/>
      <c r="X24" s="1034"/>
      <c r="Y24" s="1034"/>
      <c r="Z24" s="1034"/>
      <c r="AA24" s="1034"/>
      <c r="AB24" s="1034"/>
      <c r="AC24" s="1034"/>
      <c r="AD24" s="1034"/>
      <c r="AE24" s="1034"/>
      <c r="AF24" s="1034"/>
      <c r="AG24" s="1034"/>
      <c r="AH24" s="1034"/>
      <c r="AI24" s="1034"/>
      <c r="AJ24" s="1034"/>
      <c r="AK24" s="1034"/>
      <c r="AL24" s="1034"/>
      <c r="AM24" s="1034"/>
      <c r="AN24" s="1034"/>
      <c r="AO24" s="1034"/>
      <c r="AP24" s="1034"/>
      <c r="AQ24" s="1034"/>
      <c r="AR24" s="1034"/>
      <c r="AS24" s="1034"/>
      <c r="AT24" s="1034"/>
      <c r="AU24" s="1034"/>
      <c r="AV24" s="1034"/>
      <c r="AW24" s="1034"/>
      <c r="AX24" s="1034"/>
      <c r="AY24" s="1034"/>
      <c r="AZ24" s="223"/>
      <c r="BA24" s="223"/>
      <c r="BB24" s="223"/>
      <c r="BC24" s="223"/>
      <c r="BD24" s="223"/>
      <c r="BE24" s="224"/>
      <c r="BF24" s="224"/>
      <c r="BG24" s="224"/>
      <c r="BH24" s="224"/>
      <c r="BI24" s="224"/>
      <c r="BJ24" s="224"/>
      <c r="BK24" s="224"/>
      <c r="BL24" s="224"/>
      <c r="BM24" s="224"/>
      <c r="BN24" s="224"/>
      <c r="BO24" s="224"/>
      <c r="BP24" s="224"/>
      <c r="BQ24" s="233">
        <v>18</v>
      </c>
      <c r="BR24" s="234"/>
      <c r="BS24" s="978" t="s">
        <v>557</v>
      </c>
      <c r="BT24" s="979"/>
      <c r="BU24" s="979"/>
      <c r="BV24" s="979"/>
      <c r="BW24" s="979"/>
      <c r="BX24" s="979"/>
      <c r="BY24" s="979"/>
      <c r="BZ24" s="979"/>
      <c r="CA24" s="979"/>
      <c r="CB24" s="979"/>
      <c r="CC24" s="979"/>
      <c r="CD24" s="979"/>
      <c r="CE24" s="979"/>
      <c r="CF24" s="979"/>
      <c r="CG24" s="980"/>
      <c r="CH24" s="953">
        <v>-1.7669999999999999</v>
      </c>
      <c r="CI24" s="954"/>
      <c r="CJ24" s="954"/>
      <c r="CK24" s="954"/>
      <c r="CL24" s="955"/>
      <c r="CM24" s="953">
        <v>113.852</v>
      </c>
      <c r="CN24" s="954"/>
      <c r="CO24" s="954"/>
      <c r="CP24" s="954"/>
      <c r="CQ24" s="955"/>
      <c r="CR24" s="953">
        <v>42</v>
      </c>
      <c r="CS24" s="954"/>
      <c r="CT24" s="954"/>
      <c r="CU24" s="954"/>
      <c r="CV24" s="955"/>
      <c r="CW24" s="953">
        <v>318.60500000000002</v>
      </c>
      <c r="CX24" s="954"/>
      <c r="CY24" s="954"/>
      <c r="CZ24" s="954"/>
      <c r="DA24" s="955"/>
      <c r="DB24" s="953">
        <v>0</v>
      </c>
      <c r="DC24" s="954"/>
      <c r="DD24" s="954"/>
      <c r="DE24" s="954"/>
      <c r="DF24" s="955"/>
      <c r="DG24" s="953">
        <v>0</v>
      </c>
      <c r="DH24" s="954"/>
      <c r="DI24" s="954"/>
      <c r="DJ24" s="954"/>
      <c r="DK24" s="955"/>
      <c r="DL24" s="953">
        <v>0</v>
      </c>
      <c r="DM24" s="954"/>
      <c r="DN24" s="954"/>
      <c r="DO24" s="954"/>
      <c r="DP24" s="955"/>
      <c r="DQ24" s="953"/>
      <c r="DR24" s="954"/>
      <c r="DS24" s="954"/>
      <c r="DT24" s="954"/>
      <c r="DU24" s="955"/>
      <c r="DV24" s="956"/>
      <c r="DW24" s="957"/>
      <c r="DX24" s="957"/>
      <c r="DY24" s="957"/>
      <c r="DZ24" s="958"/>
      <c r="EA24" s="225"/>
    </row>
    <row r="25" spans="1:131" s="218" customFormat="1" ht="26.25" customHeight="1" thickBot="1" x14ac:dyDescent="0.2">
      <c r="A25" s="1033" t="s">
        <v>360</v>
      </c>
      <c r="B25" s="1033"/>
      <c r="C25" s="1033"/>
      <c r="D25" s="1033"/>
      <c r="E25" s="1033"/>
      <c r="F25" s="1033"/>
      <c r="G25" s="1033"/>
      <c r="H25" s="1033"/>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1033"/>
      <c r="AR25" s="1033"/>
      <c r="AS25" s="1033"/>
      <c r="AT25" s="1033"/>
      <c r="AU25" s="1033"/>
      <c r="AV25" s="1033"/>
      <c r="AW25" s="1033"/>
      <c r="AX25" s="1033"/>
      <c r="AY25" s="1033"/>
      <c r="AZ25" s="1033"/>
      <c r="BA25" s="1033"/>
      <c r="BB25" s="1033"/>
      <c r="BC25" s="1033"/>
      <c r="BD25" s="1033"/>
      <c r="BE25" s="1033"/>
      <c r="BF25" s="1033"/>
      <c r="BG25" s="1033"/>
      <c r="BH25" s="1033"/>
      <c r="BI25" s="1033"/>
      <c r="BJ25" s="223"/>
      <c r="BK25" s="223"/>
      <c r="BL25" s="223"/>
      <c r="BM25" s="223"/>
      <c r="BN25" s="223"/>
      <c r="BO25" s="236"/>
      <c r="BP25" s="236"/>
      <c r="BQ25" s="233">
        <v>19</v>
      </c>
      <c r="BR25" s="234"/>
      <c r="BS25" s="978" t="s">
        <v>558</v>
      </c>
      <c r="BT25" s="979"/>
      <c r="BU25" s="979"/>
      <c r="BV25" s="979"/>
      <c r="BW25" s="979"/>
      <c r="BX25" s="979"/>
      <c r="BY25" s="979"/>
      <c r="BZ25" s="979"/>
      <c r="CA25" s="979"/>
      <c r="CB25" s="979"/>
      <c r="CC25" s="979"/>
      <c r="CD25" s="979"/>
      <c r="CE25" s="979"/>
      <c r="CF25" s="979"/>
      <c r="CG25" s="980"/>
      <c r="CH25" s="953">
        <v>-3.6320000000000001</v>
      </c>
      <c r="CI25" s="954"/>
      <c r="CJ25" s="954"/>
      <c r="CK25" s="954"/>
      <c r="CL25" s="955"/>
      <c r="CM25" s="953">
        <v>42.872999999999998</v>
      </c>
      <c r="CN25" s="954"/>
      <c r="CO25" s="954"/>
      <c r="CP25" s="954"/>
      <c r="CQ25" s="955"/>
      <c r="CR25" s="953">
        <v>5</v>
      </c>
      <c r="CS25" s="954"/>
      <c r="CT25" s="954"/>
      <c r="CU25" s="954"/>
      <c r="CV25" s="955"/>
      <c r="CW25" s="953">
        <v>4.0940000000000003</v>
      </c>
      <c r="CX25" s="954"/>
      <c r="CY25" s="954"/>
      <c r="CZ25" s="954"/>
      <c r="DA25" s="955"/>
      <c r="DB25" s="953">
        <v>0</v>
      </c>
      <c r="DC25" s="954"/>
      <c r="DD25" s="954"/>
      <c r="DE25" s="954"/>
      <c r="DF25" s="955"/>
      <c r="DG25" s="953">
        <v>0</v>
      </c>
      <c r="DH25" s="954"/>
      <c r="DI25" s="954"/>
      <c r="DJ25" s="954"/>
      <c r="DK25" s="955"/>
      <c r="DL25" s="953">
        <v>0</v>
      </c>
      <c r="DM25" s="954"/>
      <c r="DN25" s="954"/>
      <c r="DO25" s="954"/>
      <c r="DP25" s="955"/>
      <c r="DQ25" s="953"/>
      <c r="DR25" s="954"/>
      <c r="DS25" s="954"/>
      <c r="DT25" s="954"/>
      <c r="DU25" s="955"/>
      <c r="DV25" s="956"/>
      <c r="DW25" s="957"/>
      <c r="DX25" s="957"/>
      <c r="DY25" s="957"/>
      <c r="DZ25" s="958"/>
      <c r="EA25" s="217"/>
    </row>
    <row r="26" spans="1:131" s="218" customFormat="1" ht="26.25" customHeight="1" x14ac:dyDescent="0.15">
      <c r="A26" s="959" t="s">
        <v>326</v>
      </c>
      <c r="B26" s="960"/>
      <c r="C26" s="960"/>
      <c r="D26" s="960"/>
      <c r="E26" s="960"/>
      <c r="F26" s="960"/>
      <c r="G26" s="960"/>
      <c r="H26" s="960"/>
      <c r="I26" s="960"/>
      <c r="J26" s="960"/>
      <c r="K26" s="960"/>
      <c r="L26" s="960"/>
      <c r="M26" s="960"/>
      <c r="N26" s="960"/>
      <c r="O26" s="960"/>
      <c r="P26" s="961"/>
      <c r="Q26" s="965" t="s">
        <v>361</v>
      </c>
      <c r="R26" s="966"/>
      <c r="S26" s="966"/>
      <c r="T26" s="966"/>
      <c r="U26" s="967"/>
      <c r="V26" s="965" t="s">
        <v>362</v>
      </c>
      <c r="W26" s="966"/>
      <c r="X26" s="966"/>
      <c r="Y26" s="966"/>
      <c r="Z26" s="967"/>
      <c r="AA26" s="965" t="s">
        <v>363</v>
      </c>
      <c r="AB26" s="966"/>
      <c r="AC26" s="966"/>
      <c r="AD26" s="966"/>
      <c r="AE26" s="966"/>
      <c r="AF26" s="1029" t="s">
        <v>364</v>
      </c>
      <c r="AG26" s="972"/>
      <c r="AH26" s="972"/>
      <c r="AI26" s="972"/>
      <c r="AJ26" s="1030"/>
      <c r="AK26" s="966" t="s">
        <v>365</v>
      </c>
      <c r="AL26" s="966"/>
      <c r="AM26" s="966"/>
      <c r="AN26" s="966"/>
      <c r="AO26" s="967"/>
      <c r="AP26" s="965" t="s">
        <v>366</v>
      </c>
      <c r="AQ26" s="966"/>
      <c r="AR26" s="966"/>
      <c r="AS26" s="966"/>
      <c r="AT26" s="967"/>
      <c r="AU26" s="965" t="s">
        <v>367</v>
      </c>
      <c r="AV26" s="966"/>
      <c r="AW26" s="966"/>
      <c r="AX26" s="966"/>
      <c r="AY26" s="967"/>
      <c r="AZ26" s="965" t="s">
        <v>368</v>
      </c>
      <c r="BA26" s="966"/>
      <c r="BB26" s="966"/>
      <c r="BC26" s="966"/>
      <c r="BD26" s="967"/>
      <c r="BE26" s="965" t="s">
        <v>333</v>
      </c>
      <c r="BF26" s="966"/>
      <c r="BG26" s="966"/>
      <c r="BH26" s="966"/>
      <c r="BI26" s="981"/>
      <c r="BJ26" s="223"/>
      <c r="BK26" s="223"/>
      <c r="BL26" s="223"/>
      <c r="BM26" s="223"/>
      <c r="BN26" s="223"/>
      <c r="BO26" s="236"/>
      <c r="BP26" s="236"/>
      <c r="BQ26" s="233">
        <v>20</v>
      </c>
      <c r="BR26" s="234"/>
      <c r="BS26" s="978" t="s">
        <v>559</v>
      </c>
      <c r="BT26" s="979"/>
      <c r="BU26" s="979"/>
      <c r="BV26" s="979"/>
      <c r="BW26" s="979"/>
      <c r="BX26" s="979"/>
      <c r="BY26" s="979"/>
      <c r="BZ26" s="979"/>
      <c r="CA26" s="979"/>
      <c r="CB26" s="979"/>
      <c r="CC26" s="979"/>
      <c r="CD26" s="979"/>
      <c r="CE26" s="979"/>
      <c r="CF26" s="979"/>
      <c r="CG26" s="980"/>
      <c r="CH26" s="953">
        <v>79.474000000000004</v>
      </c>
      <c r="CI26" s="954"/>
      <c r="CJ26" s="954"/>
      <c r="CK26" s="954"/>
      <c r="CL26" s="955"/>
      <c r="CM26" s="953">
        <v>1273.748</v>
      </c>
      <c r="CN26" s="954"/>
      <c r="CO26" s="954"/>
      <c r="CP26" s="954"/>
      <c r="CQ26" s="955"/>
      <c r="CR26" s="953">
        <v>53</v>
      </c>
      <c r="CS26" s="954"/>
      <c r="CT26" s="954"/>
      <c r="CU26" s="954"/>
      <c r="CV26" s="955"/>
      <c r="CW26" s="953">
        <v>1465.7059999999999</v>
      </c>
      <c r="CX26" s="954"/>
      <c r="CY26" s="954"/>
      <c r="CZ26" s="954"/>
      <c r="DA26" s="955"/>
      <c r="DB26" s="953">
        <v>0</v>
      </c>
      <c r="DC26" s="954"/>
      <c r="DD26" s="954"/>
      <c r="DE26" s="954"/>
      <c r="DF26" s="955"/>
      <c r="DG26" s="953">
        <v>0</v>
      </c>
      <c r="DH26" s="954"/>
      <c r="DI26" s="954"/>
      <c r="DJ26" s="954"/>
      <c r="DK26" s="955"/>
      <c r="DL26" s="953">
        <v>0</v>
      </c>
      <c r="DM26" s="954"/>
      <c r="DN26" s="954"/>
      <c r="DO26" s="954"/>
      <c r="DP26" s="955"/>
      <c r="DQ26" s="953"/>
      <c r="DR26" s="954"/>
      <c r="DS26" s="954"/>
      <c r="DT26" s="954"/>
      <c r="DU26" s="955"/>
      <c r="DV26" s="956"/>
      <c r="DW26" s="957"/>
      <c r="DX26" s="957"/>
      <c r="DY26" s="957"/>
      <c r="DZ26" s="958"/>
      <c r="EA26" s="217"/>
    </row>
    <row r="27" spans="1:131" s="218" customFormat="1" ht="26.25" customHeight="1" thickBot="1" x14ac:dyDescent="0.2">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31"/>
      <c r="AG27" s="975"/>
      <c r="AH27" s="975"/>
      <c r="AI27" s="975"/>
      <c r="AJ27" s="1032"/>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2"/>
      <c r="BJ27" s="223"/>
      <c r="BK27" s="223"/>
      <c r="BL27" s="223"/>
      <c r="BM27" s="223"/>
      <c r="BN27" s="223"/>
      <c r="BO27" s="236"/>
      <c r="BP27" s="236"/>
      <c r="BQ27" s="233">
        <v>21</v>
      </c>
      <c r="BR27" s="234"/>
      <c r="BS27" s="978" t="s">
        <v>560</v>
      </c>
      <c r="BT27" s="979"/>
      <c r="BU27" s="979"/>
      <c r="BV27" s="979"/>
      <c r="BW27" s="979"/>
      <c r="BX27" s="979"/>
      <c r="BY27" s="979"/>
      <c r="BZ27" s="979"/>
      <c r="CA27" s="979"/>
      <c r="CB27" s="979"/>
      <c r="CC27" s="979"/>
      <c r="CD27" s="979"/>
      <c r="CE27" s="979"/>
      <c r="CF27" s="979"/>
      <c r="CG27" s="980"/>
      <c r="CH27" s="953">
        <v>112.776</v>
      </c>
      <c r="CI27" s="954"/>
      <c r="CJ27" s="954"/>
      <c r="CK27" s="954"/>
      <c r="CL27" s="955"/>
      <c r="CM27" s="953">
        <v>5526.6980000000003</v>
      </c>
      <c r="CN27" s="954"/>
      <c r="CO27" s="954"/>
      <c r="CP27" s="954"/>
      <c r="CQ27" s="955"/>
      <c r="CR27" s="953">
        <v>160</v>
      </c>
      <c r="CS27" s="954"/>
      <c r="CT27" s="954"/>
      <c r="CU27" s="954"/>
      <c r="CV27" s="955"/>
      <c r="CW27" s="953">
        <v>143.92699999999999</v>
      </c>
      <c r="CX27" s="954"/>
      <c r="CY27" s="954"/>
      <c r="CZ27" s="954"/>
      <c r="DA27" s="955"/>
      <c r="DB27" s="953">
        <v>959.28300000000002</v>
      </c>
      <c r="DC27" s="954"/>
      <c r="DD27" s="954"/>
      <c r="DE27" s="954"/>
      <c r="DF27" s="955"/>
      <c r="DG27" s="953">
        <v>0</v>
      </c>
      <c r="DH27" s="954"/>
      <c r="DI27" s="954"/>
      <c r="DJ27" s="954"/>
      <c r="DK27" s="955"/>
      <c r="DL27" s="953">
        <v>0</v>
      </c>
      <c r="DM27" s="954"/>
      <c r="DN27" s="954"/>
      <c r="DO27" s="954"/>
      <c r="DP27" s="955"/>
      <c r="DQ27" s="953"/>
      <c r="DR27" s="954"/>
      <c r="DS27" s="954"/>
      <c r="DT27" s="954"/>
      <c r="DU27" s="955"/>
      <c r="DV27" s="956"/>
      <c r="DW27" s="957"/>
      <c r="DX27" s="957"/>
      <c r="DY27" s="957"/>
      <c r="DZ27" s="958"/>
      <c r="EA27" s="217"/>
    </row>
    <row r="28" spans="1:131" s="218" customFormat="1" ht="26.25" customHeight="1" thickTop="1" x14ac:dyDescent="0.15">
      <c r="A28" s="237">
        <v>1</v>
      </c>
      <c r="B28" s="1020" t="s">
        <v>369</v>
      </c>
      <c r="C28" s="1021"/>
      <c r="D28" s="1021"/>
      <c r="E28" s="1021"/>
      <c r="F28" s="1021"/>
      <c r="G28" s="1021"/>
      <c r="H28" s="1021"/>
      <c r="I28" s="1021"/>
      <c r="J28" s="1021"/>
      <c r="K28" s="1021"/>
      <c r="L28" s="1021"/>
      <c r="M28" s="1021"/>
      <c r="N28" s="1021"/>
      <c r="O28" s="1021"/>
      <c r="P28" s="1022"/>
      <c r="Q28" s="1023">
        <v>15231</v>
      </c>
      <c r="R28" s="1024"/>
      <c r="S28" s="1024"/>
      <c r="T28" s="1024"/>
      <c r="U28" s="1024"/>
      <c r="V28" s="1024">
        <v>13158</v>
      </c>
      <c r="W28" s="1024"/>
      <c r="X28" s="1024"/>
      <c r="Y28" s="1024"/>
      <c r="Z28" s="1024"/>
      <c r="AA28" s="1024">
        <v>2073</v>
      </c>
      <c r="AB28" s="1024"/>
      <c r="AC28" s="1024"/>
      <c r="AD28" s="1024"/>
      <c r="AE28" s="1025"/>
      <c r="AF28" s="1026">
        <v>11832</v>
      </c>
      <c r="AG28" s="1024"/>
      <c r="AH28" s="1024"/>
      <c r="AI28" s="1024"/>
      <c r="AJ28" s="1027"/>
      <c r="AK28" s="1028">
        <v>10</v>
      </c>
      <c r="AL28" s="1016"/>
      <c r="AM28" s="1016"/>
      <c r="AN28" s="1016"/>
      <c r="AO28" s="1016"/>
      <c r="AP28" s="1016">
        <v>31443</v>
      </c>
      <c r="AQ28" s="1016"/>
      <c r="AR28" s="1016"/>
      <c r="AS28" s="1016"/>
      <c r="AT28" s="1016"/>
      <c r="AU28" s="1016">
        <v>63</v>
      </c>
      <c r="AV28" s="1016"/>
      <c r="AW28" s="1016"/>
      <c r="AX28" s="1016"/>
      <c r="AY28" s="1016"/>
      <c r="AZ28" s="1017" t="s">
        <v>481</v>
      </c>
      <c r="BA28" s="1017"/>
      <c r="BB28" s="1017"/>
      <c r="BC28" s="1017"/>
      <c r="BD28" s="1017"/>
      <c r="BE28" s="1018" t="s">
        <v>370</v>
      </c>
      <c r="BF28" s="1018"/>
      <c r="BG28" s="1018"/>
      <c r="BH28" s="1018"/>
      <c r="BI28" s="1019"/>
      <c r="BJ28" s="223"/>
      <c r="BK28" s="223"/>
      <c r="BL28" s="223"/>
      <c r="BM28" s="223"/>
      <c r="BN28" s="223"/>
      <c r="BO28" s="236"/>
      <c r="BP28" s="236"/>
      <c r="BQ28" s="233">
        <v>22</v>
      </c>
      <c r="BR28" s="234"/>
      <c r="BS28" s="978" t="s">
        <v>561</v>
      </c>
      <c r="BT28" s="979"/>
      <c r="BU28" s="979"/>
      <c r="BV28" s="979"/>
      <c r="BW28" s="979"/>
      <c r="BX28" s="979"/>
      <c r="BY28" s="979"/>
      <c r="BZ28" s="979"/>
      <c r="CA28" s="979"/>
      <c r="CB28" s="979"/>
      <c r="CC28" s="979"/>
      <c r="CD28" s="979"/>
      <c r="CE28" s="979"/>
      <c r="CF28" s="979"/>
      <c r="CG28" s="980"/>
      <c r="CH28" s="953">
        <v>-5.2969999999999997</v>
      </c>
      <c r="CI28" s="954"/>
      <c r="CJ28" s="954"/>
      <c r="CK28" s="954"/>
      <c r="CL28" s="955"/>
      <c r="CM28" s="953">
        <v>1305.066</v>
      </c>
      <c r="CN28" s="954"/>
      <c r="CO28" s="954"/>
      <c r="CP28" s="954"/>
      <c r="CQ28" s="955"/>
      <c r="CR28" s="953">
        <v>500</v>
      </c>
      <c r="CS28" s="954"/>
      <c r="CT28" s="954"/>
      <c r="CU28" s="954"/>
      <c r="CV28" s="955"/>
      <c r="CW28" s="953">
        <v>28.369</v>
      </c>
      <c r="CX28" s="954"/>
      <c r="CY28" s="954"/>
      <c r="CZ28" s="954"/>
      <c r="DA28" s="955"/>
      <c r="DB28" s="953">
        <v>99.138999999999996</v>
      </c>
      <c r="DC28" s="954"/>
      <c r="DD28" s="954"/>
      <c r="DE28" s="954"/>
      <c r="DF28" s="955"/>
      <c r="DG28" s="953">
        <v>0</v>
      </c>
      <c r="DH28" s="954"/>
      <c r="DI28" s="954"/>
      <c r="DJ28" s="954"/>
      <c r="DK28" s="955"/>
      <c r="DL28" s="953">
        <v>0</v>
      </c>
      <c r="DM28" s="954"/>
      <c r="DN28" s="954"/>
      <c r="DO28" s="954"/>
      <c r="DP28" s="955"/>
      <c r="DQ28" s="953"/>
      <c r="DR28" s="954"/>
      <c r="DS28" s="954"/>
      <c r="DT28" s="954"/>
      <c r="DU28" s="955"/>
      <c r="DV28" s="956"/>
      <c r="DW28" s="957"/>
      <c r="DX28" s="957"/>
      <c r="DY28" s="957"/>
      <c r="DZ28" s="958"/>
      <c r="EA28" s="217"/>
    </row>
    <row r="29" spans="1:131" s="218" customFormat="1" ht="26.25" customHeight="1" x14ac:dyDescent="0.15">
      <c r="A29" s="237">
        <v>2</v>
      </c>
      <c r="B29" s="1007" t="s">
        <v>371</v>
      </c>
      <c r="C29" s="1008"/>
      <c r="D29" s="1008"/>
      <c r="E29" s="1008"/>
      <c r="F29" s="1008"/>
      <c r="G29" s="1008"/>
      <c r="H29" s="1008"/>
      <c r="I29" s="1008"/>
      <c r="J29" s="1008"/>
      <c r="K29" s="1008"/>
      <c r="L29" s="1008"/>
      <c r="M29" s="1008"/>
      <c r="N29" s="1008"/>
      <c r="O29" s="1008"/>
      <c r="P29" s="1009"/>
      <c r="Q29" s="1014">
        <v>3789</v>
      </c>
      <c r="R29" s="1011"/>
      <c r="S29" s="1011"/>
      <c r="T29" s="1011"/>
      <c r="U29" s="1011"/>
      <c r="V29" s="1011">
        <v>2762</v>
      </c>
      <c r="W29" s="1011"/>
      <c r="X29" s="1011"/>
      <c r="Y29" s="1011"/>
      <c r="Z29" s="1011"/>
      <c r="AA29" s="1011">
        <v>1027</v>
      </c>
      <c r="AB29" s="1011"/>
      <c r="AC29" s="1011"/>
      <c r="AD29" s="1011"/>
      <c r="AE29" s="1015"/>
      <c r="AF29" s="1010">
        <v>11421</v>
      </c>
      <c r="AG29" s="1011"/>
      <c r="AH29" s="1011"/>
      <c r="AI29" s="1011"/>
      <c r="AJ29" s="1012"/>
      <c r="AK29" s="944" t="s">
        <v>481</v>
      </c>
      <c r="AL29" s="935"/>
      <c r="AM29" s="935"/>
      <c r="AN29" s="935"/>
      <c r="AO29" s="935"/>
      <c r="AP29" s="935">
        <v>8956</v>
      </c>
      <c r="AQ29" s="935"/>
      <c r="AR29" s="935"/>
      <c r="AS29" s="935"/>
      <c r="AT29" s="935"/>
      <c r="AU29" s="935" t="s">
        <v>481</v>
      </c>
      <c r="AV29" s="935"/>
      <c r="AW29" s="935"/>
      <c r="AX29" s="935"/>
      <c r="AY29" s="935"/>
      <c r="AZ29" s="1013" t="s">
        <v>481</v>
      </c>
      <c r="BA29" s="1013"/>
      <c r="BB29" s="1013"/>
      <c r="BC29" s="1013"/>
      <c r="BD29" s="1013"/>
      <c r="BE29" s="1005" t="s">
        <v>372</v>
      </c>
      <c r="BF29" s="1005"/>
      <c r="BG29" s="1005"/>
      <c r="BH29" s="1005"/>
      <c r="BI29" s="1006"/>
      <c r="BJ29" s="223"/>
      <c r="BK29" s="223"/>
      <c r="BL29" s="223"/>
      <c r="BM29" s="223"/>
      <c r="BN29" s="223"/>
      <c r="BO29" s="236"/>
      <c r="BP29" s="236"/>
      <c r="BQ29" s="233">
        <v>23</v>
      </c>
      <c r="BR29" s="234"/>
      <c r="BS29" s="978" t="s">
        <v>562</v>
      </c>
      <c r="BT29" s="979"/>
      <c r="BU29" s="979"/>
      <c r="BV29" s="979"/>
      <c r="BW29" s="979"/>
      <c r="BX29" s="979"/>
      <c r="BY29" s="979"/>
      <c r="BZ29" s="979"/>
      <c r="CA29" s="979"/>
      <c r="CB29" s="979"/>
      <c r="CC29" s="979"/>
      <c r="CD29" s="979"/>
      <c r="CE29" s="979"/>
      <c r="CF29" s="979"/>
      <c r="CG29" s="980"/>
      <c r="CH29" s="953">
        <v>0.93400000000000005</v>
      </c>
      <c r="CI29" s="954"/>
      <c r="CJ29" s="954"/>
      <c r="CK29" s="954"/>
      <c r="CL29" s="955"/>
      <c r="CM29" s="953">
        <v>124.745</v>
      </c>
      <c r="CN29" s="954"/>
      <c r="CO29" s="954"/>
      <c r="CP29" s="954"/>
      <c r="CQ29" s="955"/>
      <c r="CR29" s="953">
        <v>50</v>
      </c>
      <c r="CS29" s="954"/>
      <c r="CT29" s="954"/>
      <c r="CU29" s="954"/>
      <c r="CV29" s="955"/>
      <c r="CW29" s="953">
        <v>46.582000000000001</v>
      </c>
      <c r="CX29" s="954"/>
      <c r="CY29" s="954"/>
      <c r="CZ29" s="954"/>
      <c r="DA29" s="955"/>
      <c r="DB29" s="953">
        <v>0</v>
      </c>
      <c r="DC29" s="954"/>
      <c r="DD29" s="954"/>
      <c r="DE29" s="954"/>
      <c r="DF29" s="955"/>
      <c r="DG29" s="953">
        <v>0</v>
      </c>
      <c r="DH29" s="954"/>
      <c r="DI29" s="954"/>
      <c r="DJ29" s="954"/>
      <c r="DK29" s="955"/>
      <c r="DL29" s="953">
        <v>0</v>
      </c>
      <c r="DM29" s="954"/>
      <c r="DN29" s="954"/>
      <c r="DO29" s="954"/>
      <c r="DP29" s="955"/>
      <c r="DQ29" s="953"/>
      <c r="DR29" s="954"/>
      <c r="DS29" s="954"/>
      <c r="DT29" s="954"/>
      <c r="DU29" s="955"/>
      <c r="DV29" s="956"/>
      <c r="DW29" s="957"/>
      <c r="DX29" s="957"/>
      <c r="DY29" s="957"/>
      <c r="DZ29" s="958"/>
      <c r="EA29" s="217"/>
    </row>
    <row r="30" spans="1:131" s="218" customFormat="1" ht="26.25" customHeight="1" x14ac:dyDescent="0.15">
      <c r="A30" s="237">
        <v>3</v>
      </c>
      <c r="B30" s="1007" t="s">
        <v>373</v>
      </c>
      <c r="C30" s="1008"/>
      <c r="D30" s="1008"/>
      <c r="E30" s="1008"/>
      <c r="F30" s="1008"/>
      <c r="G30" s="1008"/>
      <c r="H30" s="1008"/>
      <c r="I30" s="1008"/>
      <c r="J30" s="1008"/>
      <c r="K30" s="1008"/>
      <c r="L30" s="1008"/>
      <c r="M30" s="1008"/>
      <c r="N30" s="1008"/>
      <c r="O30" s="1008"/>
      <c r="P30" s="1009"/>
      <c r="Q30" s="1014" t="s">
        <v>481</v>
      </c>
      <c r="R30" s="1011"/>
      <c r="S30" s="1011"/>
      <c r="T30" s="1011"/>
      <c r="U30" s="1011"/>
      <c r="V30" s="1011" t="s">
        <v>481</v>
      </c>
      <c r="W30" s="1011"/>
      <c r="X30" s="1011"/>
      <c r="Y30" s="1011"/>
      <c r="Z30" s="1011"/>
      <c r="AA30" s="1011" t="s">
        <v>481</v>
      </c>
      <c r="AB30" s="1011"/>
      <c r="AC30" s="1011"/>
      <c r="AD30" s="1011"/>
      <c r="AE30" s="1015"/>
      <c r="AF30" s="1010" t="s">
        <v>481</v>
      </c>
      <c r="AG30" s="1011"/>
      <c r="AH30" s="1011"/>
      <c r="AI30" s="1011"/>
      <c r="AJ30" s="1012"/>
      <c r="AK30" s="944" t="s">
        <v>481</v>
      </c>
      <c r="AL30" s="935"/>
      <c r="AM30" s="935"/>
      <c r="AN30" s="935"/>
      <c r="AO30" s="935"/>
      <c r="AP30" s="935" t="s">
        <v>481</v>
      </c>
      <c r="AQ30" s="935"/>
      <c r="AR30" s="935"/>
      <c r="AS30" s="935"/>
      <c r="AT30" s="935"/>
      <c r="AU30" s="935" t="s">
        <v>481</v>
      </c>
      <c r="AV30" s="935"/>
      <c r="AW30" s="935"/>
      <c r="AX30" s="935"/>
      <c r="AY30" s="935"/>
      <c r="AZ30" s="1013" t="s">
        <v>481</v>
      </c>
      <c r="BA30" s="1013"/>
      <c r="BB30" s="1013"/>
      <c r="BC30" s="1013"/>
      <c r="BD30" s="1013"/>
      <c r="BE30" s="1005" t="s">
        <v>372</v>
      </c>
      <c r="BF30" s="1005"/>
      <c r="BG30" s="1005"/>
      <c r="BH30" s="1005"/>
      <c r="BI30" s="1006"/>
      <c r="BJ30" s="223"/>
      <c r="BK30" s="223"/>
      <c r="BL30" s="223"/>
      <c r="BM30" s="223"/>
      <c r="BN30" s="223"/>
      <c r="BO30" s="236"/>
      <c r="BP30" s="236"/>
      <c r="BQ30" s="233">
        <v>24</v>
      </c>
      <c r="BR30" s="234"/>
      <c r="BS30" s="978" t="s">
        <v>563</v>
      </c>
      <c r="BT30" s="979"/>
      <c r="BU30" s="979"/>
      <c r="BV30" s="979"/>
      <c r="BW30" s="979"/>
      <c r="BX30" s="979"/>
      <c r="BY30" s="979"/>
      <c r="BZ30" s="979"/>
      <c r="CA30" s="979"/>
      <c r="CB30" s="979"/>
      <c r="CC30" s="979"/>
      <c r="CD30" s="979"/>
      <c r="CE30" s="979"/>
      <c r="CF30" s="979"/>
      <c r="CG30" s="980"/>
      <c r="CH30" s="953">
        <v>-391.79300000000001</v>
      </c>
      <c r="CI30" s="954"/>
      <c r="CJ30" s="954"/>
      <c r="CK30" s="954"/>
      <c r="CL30" s="955"/>
      <c r="CM30" s="953">
        <v>461.79399999999998</v>
      </c>
      <c r="CN30" s="954"/>
      <c r="CO30" s="954"/>
      <c r="CP30" s="954"/>
      <c r="CQ30" s="955"/>
      <c r="CR30" s="953">
        <v>67</v>
      </c>
      <c r="CS30" s="954"/>
      <c r="CT30" s="954"/>
      <c r="CU30" s="954"/>
      <c r="CV30" s="955"/>
      <c r="CW30" s="953">
        <v>0</v>
      </c>
      <c r="CX30" s="954"/>
      <c r="CY30" s="954"/>
      <c r="CZ30" s="954"/>
      <c r="DA30" s="955"/>
      <c r="DB30" s="953">
        <v>0</v>
      </c>
      <c r="DC30" s="954"/>
      <c r="DD30" s="954"/>
      <c r="DE30" s="954"/>
      <c r="DF30" s="955"/>
      <c r="DG30" s="953">
        <v>0</v>
      </c>
      <c r="DH30" s="954"/>
      <c r="DI30" s="954"/>
      <c r="DJ30" s="954"/>
      <c r="DK30" s="955"/>
      <c r="DL30" s="953">
        <v>0</v>
      </c>
      <c r="DM30" s="954"/>
      <c r="DN30" s="954"/>
      <c r="DO30" s="954"/>
      <c r="DP30" s="955"/>
      <c r="DQ30" s="953"/>
      <c r="DR30" s="954"/>
      <c r="DS30" s="954"/>
      <c r="DT30" s="954"/>
      <c r="DU30" s="955"/>
      <c r="DV30" s="956"/>
      <c r="DW30" s="957"/>
      <c r="DX30" s="957"/>
      <c r="DY30" s="957"/>
      <c r="DZ30" s="958"/>
      <c r="EA30" s="217"/>
    </row>
    <row r="31" spans="1:131" s="218" customFormat="1" ht="26.25" customHeight="1" x14ac:dyDescent="0.15">
      <c r="A31" s="237">
        <v>4</v>
      </c>
      <c r="B31" s="1007" t="s">
        <v>374</v>
      </c>
      <c r="C31" s="1008"/>
      <c r="D31" s="1008"/>
      <c r="E31" s="1008"/>
      <c r="F31" s="1008"/>
      <c r="G31" s="1008"/>
      <c r="H31" s="1008"/>
      <c r="I31" s="1008"/>
      <c r="J31" s="1008"/>
      <c r="K31" s="1008"/>
      <c r="L31" s="1008"/>
      <c r="M31" s="1008"/>
      <c r="N31" s="1008"/>
      <c r="O31" s="1008"/>
      <c r="P31" s="1009"/>
      <c r="Q31" s="1014">
        <v>1456</v>
      </c>
      <c r="R31" s="1011"/>
      <c r="S31" s="1011"/>
      <c r="T31" s="1011"/>
      <c r="U31" s="1011"/>
      <c r="V31" s="1011">
        <v>1112</v>
      </c>
      <c r="W31" s="1011"/>
      <c r="X31" s="1011"/>
      <c r="Y31" s="1011"/>
      <c r="Z31" s="1011"/>
      <c r="AA31" s="1011">
        <v>344</v>
      </c>
      <c r="AB31" s="1011"/>
      <c r="AC31" s="1011"/>
      <c r="AD31" s="1011"/>
      <c r="AE31" s="1015"/>
      <c r="AF31" s="1010">
        <v>5363</v>
      </c>
      <c r="AG31" s="1011"/>
      <c r="AH31" s="1011"/>
      <c r="AI31" s="1011"/>
      <c r="AJ31" s="1012"/>
      <c r="AK31" s="944" t="s">
        <v>481</v>
      </c>
      <c r="AL31" s="935"/>
      <c r="AM31" s="935"/>
      <c r="AN31" s="935"/>
      <c r="AO31" s="935"/>
      <c r="AP31" s="935">
        <v>6411</v>
      </c>
      <c r="AQ31" s="935"/>
      <c r="AR31" s="935"/>
      <c r="AS31" s="935"/>
      <c r="AT31" s="935"/>
      <c r="AU31" s="935" t="s">
        <v>481</v>
      </c>
      <c r="AV31" s="935"/>
      <c r="AW31" s="935"/>
      <c r="AX31" s="935"/>
      <c r="AY31" s="935"/>
      <c r="AZ31" s="1013" t="s">
        <v>481</v>
      </c>
      <c r="BA31" s="1013"/>
      <c r="BB31" s="1013"/>
      <c r="BC31" s="1013"/>
      <c r="BD31" s="1013"/>
      <c r="BE31" s="1005" t="s">
        <v>375</v>
      </c>
      <c r="BF31" s="1005"/>
      <c r="BG31" s="1005"/>
      <c r="BH31" s="1005"/>
      <c r="BI31" s="1006"/>
      <c r="BJ31" s="223"/>
      <c r="BK31" s="223"/>
      <c r="BL31" s="223"/>
      <c r="BM31" s="223"/>
      <c r="BN31" s="223"/>
      <c r="BO31" s="236"/>
      <c r="BP31" s="236"/>
      <c r="BQ31" s="233">
        <v>25</v>
      </c>
      <c r="BR31" s="234"/>
      <c r="BS31" s="978" t="s">
        <v>564</v>
      </c>
      <c r="BT31" s="979"/>
      <c r="BU31" s="979"/>
      <c r="BV31" s="979"/>
      <c r="BW31" s="979"/>
      <c r="BX31" s="979"/>
      <c r="BY31" s="979"/>
      <c r="BZ31" s="979"/>
      <c r="CA31" s="979"/>
      <c r="CB31" s="979"/>
      <c r="CC31" s="979"/>
      <c r="CD31" s="979"/>
      <c r="CE31" s="979"/>
      <c r="CF31" s="979"/>
      <c r="CG31" s="980"/>
      <c r="CH31" s="953">
        <v>34.457000000000001</v>
      </c>
      <c r="CI31" s="954"/>
      <c r="CJ31" s="954"/>
      <c r="CK31" s="954"/>
      <c r="CL31" s="955"/>
      <c r="CM31" s="953">
        <v>1840.876</v>
      </c>
      <c r="CN31" s="954"/>
      <c r="CO31" s="954"/>
      <c r="CP31" s="954"/>
      <c r="CQ31" s="955"/>
      <c r="CR31" s="953">
        <v>100</v>
      </c>
      <c r="CS31" s="954"/>
      <c r="CT31" s="954"/>
      <c r="CU31" s="954"/>
      <c r="CV31" s="955"/>
      <c r="CW31" s="953">
        <v>155.37899999999999</v>
      </c>
      <c r="CX31" s="954"/>
      <c r="CY31" s="954"/>
      <c r="CZ31" s="954"/>
      <c r="DA31" s="955"/>
      <c r="DB31" s="953">
        <v>0</v>
      </c>
      <c r="DC31" s="954"/>
      <c r="DD31" s="954"/>
      <c r="DE31" s="954"/>
      <c r="DF31" s="955"/>
      <c r="DG31" s="953">
        <v>0</v>
      </c>
      <c r="DH31" s="954"/>
      <c r="DI31" s="954"/>
      <c r="DJ31" s="954"/>
      <c r="DK31" s="955"/>
      <c r="DL31" s="953">
        <v>0</v>
      </c>
      <c r="DM31" s="954"/>
      <c r="DN31" s="954"/>
      <c r="DO31" s="954"/>
      <c r="DP31" s="955"/>
      <c r="DQ31" s="953"/>
      <c r="DR31" s="954"/>
      <c r="DS31" s="954"/>
      <c r="DT31" s="954"/>
      <c r="DU31" s="955"/>
      <c r="DV31" s="956"/>
      <c r="DW31" s="957"/>
      <c r="DX31" s="957"/>
      <c r="DY31" s="957"/>
      <c r="DZ31" s="958"/>
      <c r="EA31" s="217"/>
    </row>
    <row r="32" spans="1:131" s="218" customFormat="1" ht="26.25" customHeight="1" x14ac:dyDescent="0.15">
      <c r="A32" s="237">
        <v>5</v>
      </c>
      <c r="B32" s="1007" t="s">
        <v>376</v>
      </c>
      <c r="C32" s="1008"/>
      <c r="D32" s="1008"/>
      <c r="E32" s="1008"/>
      <c r="F32" s="1008"/>
      <c r="G32" s="1008"/>
      <c r="H32" s="1008"/>
      <c r="I32" s="1008"/>
      <c r="J32" s="1008"/>
      <c r="K32" s="1008"/>
      <c r="L32" s="1008"/>
      <c r="M32" s="1008"/>
      <c r="N32" s="1008"/>
      <c r="O32" s="1008"/>
      <c r="P32" s="1009"/>
      <c r="Q32" s="1014">
        <v>130133</v>
      </c>
      <c r="R32" s="1011"/>
      <c r="S32" s="1011"/>
      <c r="T32" s="1011"/>
      <c r="U32" s="1011"/>
      <c r="V32" s="1011">
        <v>130130</v>
      </c>
      <c r="W32" s="1011"/>
      <c r="X32" s="1011"/>
      <c r="Y32" s="1011"/>
      <c r="Z32" s="1011"/>
      <c r="AA32" s="1011">
        <v>3</v>
      </c>
      <c r="AB32" s="1011"/>
      <c r="AC32" s="1011"/>
      <c r="AD32" s="1011"/>
      <c r="AE32" s="1015"/>
      <c r="AF32" s="1010">
        <v>2153</v>
      </c>
      <c r="AG32" s="1011"/>
      <c r="AH32" s="1011"/>
      <c r="AI32" s="1011"/>
      <c r="AJ32" s="1012"/>
      <c r="AK32" s="944">
        <v>15689</v>
      </c>
      <c r="AL32" s="935"/>
      <c r="AM32" s="935"/>
      <c r="AN32" s="935"/>
      <c r="AO32" s="935"/>
      <c r="AP32" s="935">
        <v>120254</v>
      </c>
      <c r="AQ32" s="935"/>
      <c r="AR32" s="935"/>
      <c r="AS32" s="935"/>
      <c r="AT32" s="935"/>
      <c r="AU32" s="935">
        <v>71792</v>
      </c>
      <c r="AV32" s="935"/>
      <c r="AW32" s="935"/>
      <c r="AX32" s="935"/>
      <c r="AY32" s="935"/>
      <c r="AZ32" s="1013" t="s">
        <v>481</v>
      </c>
      <c r="BA32" s="1013"/>
      <c r="BB32" s="1013"/>
      <c r="BC32" s="1013"/>
      <c r="BD32" s="1013"/>
      <c r="BE32" s="1005" t="s">
        <v>370</v>
      </c>
      <c r="BF32" s="1005"/>
      <c r="BG32" s="1005"/>
      <c r="BH32" s="1005"/>
      <c r="BI32" s="1006"/>
      <c r="BJ32" s="223"/>
      <c r="BK32" s="223"/>
      <c r="BL32" s="223"/>
      <c r="BM32" s="223"/>
      <c r="BN32" s="223"/>
      <c r="BO32" s="236"/>
      <c r="BP32" s="236"/>
      <c r="BQ32" s="233">
        <v>26</v>
      </c>
      <c r="BR32" s="234"/>
      <c r="BS32" s="978" t="s">
        <v>565</v>
      </c>
      <c r="BT32" s="979"/>
      <c r="BU32" s="979"/>
      <c r="BV32" s="979"/>
      <c r="BW32" s="979"/>
      <c r="BX32" s="979"/>
      <c r="BY32" s="979"/>
      <c r="BZ32" s="979"/>
      <c r="CA32" s="979"/>
      <c r="CB32" s="979"/>
      <c r="CC32" s="979"/>
      <c r="CD32" s="979"/>
      <c r="CE32" s="979"/>
      <c r="CF32" s="979"/>
      <c r="CG32" s="980"/>
      <c r="CH32" s="953">
        <v>-4.2110000000000003</v>
      </c>
      <c r="CI32" s="954"/>
      <c r="CJ32" s="954"/>
      <c r="CK32" s="954"/>
      <c r="CL32" s="955"/>
      <c r="CM32" s="953">
        <v>1590.0429999999999</v>
      </c>
      <c r="CN32" s="954"/>
      <c r="CO32" s="954"/>
      <c r="CP32" s="954"/>
      <c r="CQ32" s="955"/>
      <c r="CR32" s="953">
        <v>1100</v>
      </c>
      <c r="CS32" s="954"/>
      <c r="CT32" s="954"/>
      <c r="CU32" s="954"/>
      <c r="CV32" s="955"/>
      <c r="CW32" s="953">
        <v>0</v>
      </c>
      <c r="CX32" s="954"/>
      <c r="CY32" s="954"/>
      <c r="CZ32" s="954"/>
      <c r="DA32" s="955"/>
      <c r="DB32" s="953">
        <v>0</v>
      </c>
      <c r="DC32" s="954"/>
      <c r="DD32" s="954"/>
      <c r="DE32" s="954"/>
      <c r="DF32" s="955"/>
      <c r="DG32" s="953">
        <v>0</v>
      </c>
      <c r="DH32" s="954"/>
      <c r="DI32" s="954"/>
      <c r="DJ32" s="954"/>
      <c r="DK32" s="955"/>
      <c r="DL32" s="953">
        <v>0</v>
      </c>
      <c r="DM32" s="954"/>
      <c r="DN32" s="954"/>
      <c r="DO32" s="954"/>
      <c r="DP32" s="955"/>
      <c r="DQ32" s="953"/>
      <c r="DR32" s="954"/>
      <c r="DS32" s="954"/>
      <c r="DT32" s="954"/>
      <c r="DU32" s="955"/>
      <c r="DV32" s="956"/>
      <c r="DW32" s="957"/>
      <c r="DX32" s="957"/>
      <c r="DY32" s="957"/>
      <c r="DZ32" s="958"/>
      <c r="EA32" s="217"/>
    </row>
    <row r="33" spans="1:131" s="218" customFormat="1" ht="26.25" customHeight="1" x14ac:dyDescent="0.15">
      <c r="A33" s="237">
        <v>6</v>
      </c>
      <c r="B33" s="1007" t="s">
        <v>377</v>
      </c>
      <c r="C33" s="1008"/>
      <c r="D33" s="1008"/>
      <c r="E33" s="1008"/>
      <c r="F33" s="1008"/>
      <c r="G33" s="1008"/>
      <c r="H33" s="1008"/>
      <c r="I33" s="1008"/>
      <c r="J33" s="1008"/>
      <c r="K33" s="1008"/>
      <c r="L33" s="1008"/>
      <c r="M33" s="1008"/>
      <c r="N33" s="1008"/>
      <c r="O33" s="1008"/>
      <c r="P33" s="1009"/>
      <c r="Q33" s="1014">
        <v>4747</v>
      </c>
      <c r="R33" s="1011"/>
      <c r="S33" s="1011"/>
      <c r="T33" s="1011"/>
      <c r="U33" s="1011"/>
      <c r="V33" s="1011">
        <v>4636</v>
      </c>
      <c r="W33" s="1011"/>
      <c r="X33" s="1011"/>
      <c r="Y33" s="1011"/>
      <c r="Z33" s="1011"/>
      <c r="AA33" s="1011">
        <v>111</v>
      </c>
      <c r="AB33" s="1011"/>
      <c r="AC33" s="1011"/>
      <c r="AD33" s="1011"/>
      <c r="AE33" s="1015"/>
      <c r="AF33" s="1010" t="s">
        <v>111</v>
      </c>
      <c r="AG33" s="1011"/>
      <c r="AH33" s="1011"/>
      <c r="AI33" s="1011"/>
      <c r="AJ33" s="1012"/>
      <c r="AK33" s="944" t="s">
        <v>481</v>
      </c>
      <c r="AL33" s="935"/>
      <c r="AM33" s="935"/>
      <c r="AN33" s="935"/>
      <c r="AO33" s="935"/>
      <c r="AP33" s="935">
        <v>84244</v>
      </c>
      <c r="AQ33" s="935"/>
      <c r="AR33" s="935"/>
      <c r="AS33" s="935"/>
      <c r="AT33" s="935"/>
      <c r="AU33" s="935" t="s">
        <v>481</v>
      </c>
      <c r="AV33" s="935"/>
      <c r="AW33" s="935"/>
      <c r="AX33" s="935"/>
      <c r="AY33" s="935"/>
      <c r="AZ33" s="1013" t="s">
        <v>481</v>
      </c>
      <c r="BA33" s="1013"/>
      <c r="BB33" s="1013"/>
      <c r="BC33" s="1013"/>
      <c r="BD33" s="1013"/>
      <c r="BE33" s="1005" t="s">
        <v>372</v>
      </c>
      <c r="BF33" s="1005"/>
      <c r="BG33" s="1005"/>
      <c r="BH33" s="1005"/>
      <c r="BI33" s="1006"/>
      <c r="BJ33" s="223"/>
      <c r="BK33" s="223"/>
      <c r="BL33" s="223"/>
      <c r="BM33" s="223"/>
      <c r="BN33" s="223"/>
      <c r="BO33" s="236"/>
      <c r="BP33" s="236"/>
      <c r="BQ33" s="233">
        <v>27</v>
      </c>
      <c r="BR33" s="234"/>
      <c r="BS33" s="978" t="s">
        <v>566</v>
      </c>
      <c r="BT33" s="979"/>
      <c r="BU33" s="979"/>
      <c r="BV33" s="979"/>
      <c r="BW33" s="979"/>
      <c r="BX33" s="979"/>
      <c r="BY33" s="979"/>
      <c r="BZ33" s="979"/>
      <c r="CA33" s="979"/>
      <c r="CB33" s="979"/>
      <c r="CC33" s="979"/>
      <c r="CD33" s="979"/>
      <c r="CE33" s="979"/>
      <c r="CF33" s="979"/>
      <c r="CG33" s="980"/>
      <c r="CH33" s="953">
        <v>35.122</v>
      </c>
      <c r="CI33" s="954"/>
      <c r="CJ33" s="954"/>
      <c r="CK33" s="954"/>
      <c r="CL33" s="955"/>
      <c r="CM33" s="953">
        <v>457.41300000000001</v>
      </c>
      <c r="CN33" s="954"/>
      <c r="CO33" s="954"/>
      <c r="CP33" s="954"/>
      <c r="CQ33" s="955"/>
      <c r="CR33" s="953">
        <v>850</v>
      </c>
      <c r="CS33" s="954"/>
      <c r="CT33" s="954"/>
      <c r="CU33" s="954"/>
      <c r="CV33" s="955"/>
      <c r="CW33" s="953">
        <v>1.8220000000000001</v>
      </c>
      <c r="CX33" s="954"/>
      <c r="CY33" s="954"/>
      <c r="CZ33" s="954"/>
      <c r="DA33" s="955"/>
      <c r="DB33" s="953">
        <v>788.16</v>
      </c>
      <c r="DC33" s="954"/>
      <c r="DD33" s="954"/>
      <c r="DE33" s="954"/>
      <c r="DF33" s="955"/>
      <c r="DG33" s="953">
        <v>0</v>
      </c>
      <c r="DH33" s="954"/>
      <c r="DI33" s="954"/>
      <c r="DJ33" s="954"/>
      <c r="DK33" s="955"/>
      <c r="DL33" s="953">
        <v>0</v>
      </c>
      <c r="DM33" s="954"/>
      <c r="DN33" s="954"/>
      <c r="DO33" s="954"/>
      <c r="DP33" s="955"/>
      <c r="DQ33" s="953"/>
      <c r="DR33" s="954"/>
      <c r="DS33" s="954"/>
      <c r="DT33" s="954"/>
      <c r="DU33" s="955"/>
      <c r="DV33" s="956"/>
      <c r="DW33" s="957"/>
      <c r="DX33" s="957"/>
      <c r="DY33" s="957"/>
      <c r="DZ33" s="958"/>
      <c r="EA33" s="217"/>
    </row>
    <row r="34" spans="1:131" s="218" customFormat="1" ht="26.25" customHeight="1" x14ac:dyDescent="0.15">
      <c r="A34" s="237">
        <v>7</v>
      </c>
      <c r="B34" s="1007" t="s">
        <v>378</v>
      </c>
      <c r="C34" s="1008"/>
      <c r="D34" s="1008"/>
      <c r="E34" s="1008"/>
      <c r="F34" s="1008"/>
      <c r="G34" s="1008"/>
      <c r="H34" s="1008"/>
      <c r="I34" s="1008"/>
      <c r="J34" s="1008"/>
      <c r="K34" s="1008"/>
      <c r="L34" s="1008"/>
      <c r="M34" s="1008"/>
      <c r="N34" s="1008"/>
      <c r="O34" s="1008"/>
      <c r="P34" s="1009"/>
      <c r="Q34" s="1014" t="s">
        <v>481</v>
      </c>
      <c r="R34" s="1011"/>
      <c r="S34" s="1011"/>
      <c r="T34" s="1011"/>
      <c r="U34" s="1011"/>
      <c r="V34" s="1011" t="s">
        <v>481</v>
      </c>
      <c r="W34" s="1011"/>
      <c r="X34" s="1011"/>
      <c r="Y34" s="1011"/>
      <c r="Z34" s="1011"/>
      <c r="AA34" s="1011" t="s">
        <v>481</v>
      </c>
      <c r="AB34" s="1011"/>
      <c r="AC34" s="1011"/>
      <c r="AD34" s="1011"/>
      <c r="AE34" s="1015"/>
      <c r="AF34" s="1010" t="s">
        <v>379</v>
      </c>
      <c r="AG34" s="1011"/>
      <c r="AH34" s="1011"/>
      <c r="AI34" s="1011"/>
      <c r="AJ34" s="1012"/>
      <c r="AK34" s="944" t="s">
        <v>481</v>
      </c>
      <c r="AL34" s="935"/>
      <c r="AM34" s="935"/>
      <c r="AN34" s="935"/>
      <c r="AO34" s="935"/>
      <c r="AP34" s="935">
        <v>119</v>
      </c>
      <c r="AQ34" s="935"/>
      <c r="AR34" s="935"/>
      <c r="AS34" s="935"/>
      <c r="AT34" s="935"/>
      <c r="AU34" s="935" t="s">
        <v>481</v>
      </c>
      <c r="AV34" s="935"/>
      <c r="AW34" s="935"/>
      <c r="AX34" s="935"/>
      <c r="AY34" s="935"/>
      <c r="AZ34" s="1013" t="s">
        <v>481</v>
      </c>
      <c r="BA34" s="1013"/>
      <c r="BB34" s="1013"/>
      <c r="BC34" s="1013"/>
      <c r="BD34" s="1013"/>
      <c r="BE34" s="1005" t="s">
        <v>370</v>
      </c>
      <c r="BF34" s="1005"/>
      <c r="BG34" s="1005"/>
      <c r="BH34" s="1005"/>
      <c r="BI34" s="1006"/>
      <c r="BJ34" s="223"/>
      <c r="BK34" s="223"/>
      <c r="BL34" s="223"/>
      <c r="BM34" s="223"/>
      <c r="BN34" s="223"/>
      <c r="BO34" s="236"/>
      <c r="BP34" s="236"/>
      <c r="BQ34" s="233">
        <v>28</v>
      </c>
      <c r="BR34" s="234"/>
      <c r="BS34" s="978" t="s">
        <v>567</v>
      </c>
      <c r="BT34" s="979"/>
      <c r="BU34" s="979"/>
      <c r="BV34" s="979"/>
      <c r="BW34" s="979"/>
      <c r="BX34" s="979"/>
      <c r="BY34" s="979"/>
      <c r="BZ34" s="979"/>
      <c r="CA34" s="979"/>
      <c r="CB34" s="979"/>
      <c r="CC34" s="979"/>
      <c r="CD34" s="979"/>
      <c r="CE34" s="979"/>
      <c r="CF34" s="979"/>
      <c r="CG34" s="980"/>
      <c r="CH34" s="953">
        <v>11.628</v>
      </c>
      <c r="CI34" s="954"/>
      <c r="CJ34" s="954"/>
      <c r="CK34" s="954"/>
      <c r="CL34" s="955"/>
      <c r="CM34" s="953">
        <v>536.45399999999995</v>
      </c>
      <c r="CN34" s="954"/>
      <c r="CO34" s="954"/>
      <c r="CP34" s="954"/>
      <c r="CQ34" s="955"/>
      <c r="CR34" s="953">
        <v>1250</v>
      </c>
      <c r="CS34" s="954"/>
      <c r="CT34" s="954"/>
      <c r="CU34" s="954"/>
      <c r="CV34" s="955"/>
      <c r="CW34" s="953">
        <v>32.863</v>
      </c>
      <c r="CX34" s="954"/>
      <c r="CY34" s="954"/>
      <c r="CZ34" s="954"/>
      <c r="DA34" s="955"/>
      <c r="DB34" s="953">
        <v>0</v>
      </c>
      <c r="DC34" s="954"/>
      <c r="DD34" s="954"/>
      <c r="DE34" s="954"/>
      <c r="DF34" s="955"/>
      <c r="DG34" s="953">
        <v>0</v>
      </c>
      <c r="DH34" s="954"/>
      <c r="DI34" s="954"/>
      <c r="DJ34" s="954"/>
      <c r="DK34" s="955"/>
      <c r="DL34" s="953">
        <v>0</v>
      </c>
      <c r="DM34" s="954"/>
      <c r="DN34" s="954"/>
      <c r="DO34" s="954"/>
      <c r="DP34" s="955"/>
      <c r="DQ34" s="953"/>
      <c r="DR34" s="954"/>
      <c r="DS34" s="954"/>
      <c r="DT34" s="954"/>
      <c r="DU34" s="955"/>
      <c r="DV34" s="956"/>
      <c r="DW34" s="957"/>
      <c r="DX34" s="957"/>
      <c r="DY34" s="957"/>
      <c r="DZ34" s="958"/>
      <c r="EA34" s="217"/>
    </row>
    <row r="35" spans="1:131" s="218" customFormat="1" ht="26.25" customHeight="1" x14ac:dyDescent="0.15">
      <c r="A35" s="237">
        <v>8</v>
      </c>
      <c r="B35" s="1007" t="s">
        <v>380</v>
      </c>
      <c r="C35" s="1008"/>
      <c r="D35" s="1008"/>
      <c r="E35" s="1008"/>
      <c r="F35" s="1008"/>
      <c r="G35" s="1008"/>
      <c r="H35" s="1008"/>
      <c r="I35" s="1008"/>
      <c r="J35" s="1008"/>
      <c r="K35" s="1008"/>
      <c r="L35" s="1008"/>
      <c r="M35" s="1008"/>
      <c r="N35" s="1008"/>
      <c r="O35" s="1008"/>
      <c r="P35" s="1009"/>
      <c r="Q35" s="1014">
        <v>2092</v>
      </c>
      <c r="R35" s="1011"/>
      <c r="S35" s="1011"/>
      <c r="T35" s="1011"/>
      <c r="U35" s="1011"/>
      <c r="V35" s="1011">
        <v>849</v>
      </c>
      <c r="W35" s="1011"/>
      <c r="X35" s="1011"/>
      <c r="Y35" s="1011"/>
      <c r="Z35" s="1011"/>
      <c r="AA35" s="1011">
        <v>1243</v>
      </c>
      <c r="AB35" s="1011"/>
      <c r="AC35" s="1011"/>
      <c r="AD35" s="1011"/>
      <c r="AE35" s="1015"/>
      <c r="AF35" s="1010">
        <v>110</v>
      </c>
      <c r="AG35" s="1011"/>
      <c r="AH35" s="1011"/>
      <c r="AI35" s="1011"/>
      <c r="AJ35" s="1012"/>
      <c r="AK35" s="944" t="s">
        <v>481</v>
      </c>
      <c r="AL35" s="935"/>
      <c r="AM35" s="935"/>
      <c r="AN35" s="935"/>
      <c r="AO35" s="935"/>
      <c r="AP35" s="935">
        <v>2672</v>
      </c>
      <c r="AQ35" s="935"/>
      <c r="AR35" s="935"/>
      <c r="AS35" s="935"/>
      <c r="AT35" s="935"/>
      <c r="AU35" s="935" t="s">
        <v>481</v>
      </c>
      <c r="AV35" s="935"/>
      <c r="AW35" s="935"/>
      <c r="AX35" s="935"/>
      <c r="AY35" s="935"/>
      <c r="AZ35" s="1013" t="s">
        <v>481</v>
      </c>
      <c r="BA35" s="1013"/>
      <c r="BB35" s="1013"/>
      <c r="BC35" s="1013"/>
      <c r="BD35" s="1013"/>
      <c r="BE35" s="1005" t="s">
        <v>381</v>
      </c>
      <c r="BF35" s="1005"/>
      <c r="BG35" s="1005"/>
      <c r="BH35" s="1005"/>
      <c r="BI35" s="1006"/>
      <c r="BJ35" s="223"/>
      <c r="BK35" s="223"/>
      <c r="BL35" s="223"/>
      <c r="BM35" s="223"/>
      <c r="BN35" s="223"/>
      <c r="BO35" s="236"/>
      <c r="BP35" s="236"/>
      <c r="BQ35" s="233">
        <v>29</v>
      </c>
      <c r="BR35" s="234"/>
      <c r="BS35" s="978" t="s">
        <v>568</v>
      </c>
      <c r="BT35" s="979"/>
      <c r="BU35" s="979"/>
      <c r="BV35" s="979"/>
      <c r="BW35" s="979"/>
      <c r="BX35" s="979"/>
      <c r="BY35" s="979"/>
      <c r="BZ35" s="979"/>
      <c r="CA35" s="979"/>
      <c r="CB35" s="979"/>
      <c r="CC35" s="979"/>
      <c r="CD35" s="979"/>
      <c r="CE35" s="979"/>
      <c r="CF35" s="979"/>
      <c r="CG35" s="980"/>
      <c r="CH35" s="953">
        <v>21.28</v>
      </c>
      <c r="CI35" s="954"/>
      <c r="CJ35" s="954"/>
      <c r="CK35" s="954"/>
      <c r="CL35" s="955"/>
      <c r="CM35" s="953">
        <v>-6.234</v>
      </c>
      <c r="CN35" s="954"/>
      <c r="CO35" s="954"/>
      <c r="CP35" s="954"/>
      <c r="CQ35" s="955"/>
      <c r="CR35" s="953">
        <v>20.85</v>
      </c>
      <c r="CS35" s="954"/>
      <c r="CT35" s="954"/>
      <c r="CU35" s="954"/>
      <c r="CV35" s="955"/>
      <c r="CW35" s="953">
        <v>0</v>
      </c>
      <c r="CX35" s="954"/>
      <c r="CY35" s="954"/>
      <c r="CZ35" s="954"/>
      <c r="DA35" s="955"/>
      <c r="DB35" s="953">
        <v>0</v>
      </c>
      <c r="DC35" s="954"/>
      <c r="DD35" s="954"/>
      <c r="DE35" s="954"/>
      <c r="DF35" s="955"/>
      <c r="DG35" s="953">
        <v>0</v>
      </c>
      <c r="DH35" s="954"/>
      <c r="DI35" s="954"/>
      <c r="DJ35" s="954"/>
      <c r="DK35" s="955"/>
      <c r="DL35" s="953">
        <v>0</v>
      </c>
      <c r="DM35" s="954"/>
      <c r="DN35" s="954"/>
      <c r="DO35" s="954"/>
      <c r="DP35" s="955"/>
      <c r="DQ35" s="953"/>
      <c r="DR35" s="954"/>
      <c r="DS35" s="954"/>
      <c r="DT35" s="954"/>
      <c r="DU35" s="955"/>
      <c r="DV35" s="956"/>
      <c r="DW35" s="957"/>
      <c r="DX35" s="957"/>
      <c r="DY35" s="957"/>
      <c r="DZ35" s="958"/>
      <c r="EA35" s="217"/>
    </row>
    <row r="36" spans="1:131" s="218" customFormat="1" ht="26.25" customHeight="1" x14ac:dyDescent="0.15">
      <c r="A36" s="237">
        <v>9</v>
      </c>
      <c r="B36" s="1007" t="s">
        <v>382</v>
      </c>
      <c r="C36" s="1008"/>
      <c r="D36" s="1008"/>
      <c r="E36" s="1008"/>
      <c r="F36" s="1008"/>
      <c r="G36" s="1008"/>
      <c r="H36" s="1008"/>
      <c r="I36" s="1008"/>
      <c r="J36" s="1008"/>
      <c r="K36" s="1008"/>
      <c r="L36" s="1008"/>
      <c r="M36" s="1008"/>
      <c r="N36" s="1008"/>
      <c r="O36" s="1008"/>
      <c r="P36" s="1009"/>
      <c r="Q36" s="1014">
        <v>18732</v>
      </c>
      <c r="R36" s="1011"/>
      <c r="S36" s="1011"/>
      <c r="T36" s="1011"/>
      <c r="U36" s="1011"/>
      <c r="V36" s="1011">
        <v>13730</v>
      </c>
      <c r="W36" s="1011"/>
      <c r="X36" s="1011"/>
      <c r="Y36" s="1011"/>
      <c r="Z36" s="1011"/>
      <c r="AA36" s="1011">
        <v>5002</v>
      </c>
      <c r="AB36" s="1011"/>
      <c r="AC36" s="1011"/>
      <c r="AD36" s="1011"/>
      <c r="AE36" s="1015"/>
      <c r="AF36" s="1010">
        <v>84</v>
      </c>
      <c r="AG36" s="1011"/>
      <c r="AH36" s="1011"/>
      <c r="AI36" s="1011"/>
      <c r="AJ36" s="1012"/>
      <c r="AK36" s="944">
        <v>7003</v>
      </c>
      <c r="AL36" s="935"/>
      <c r="AM36" s="935"/>
      <c r="AN36" s="935"/>
      <c r="AO36" s="935"/>
      <c r="AP36" s="935">
        <v>80208</v>
      </c>
      <c r="AQ36" s="935"/>
      <c r="AR36" s="935"/>
      <c r="AS36" s="935"/>
      <c r="AT36" s="935"/>
      <c r="AU36" s="935">
        <v>38902</v>
      </c>
      <c r="AV36" s="935"/>
      <c r="AW36" s="935"/>
      <c r="AX36" s="935"/>
      <c r="AY36" s="935"/>
      <c r="AZ36" s="1013" t="s">
        <v>481</v>
      </c>
      <c r="BA36" s="1013"/>
      <c r="BB36" s="1013"/>
      <c r="BC36" s="1013"/>
      <c r="BD36" s="1013"/>
      <c r="BE36" s="1005" t="s">
        <v>381</v>
      </c>
      <c r="BF36" s="1005"/>
      <c r="BG36" s="1005"/>
      <c r="BH36" s="1005"/>
      <c r="BI36" s="1006"/>
      <c r="BJ36" s="223"/>
      <c r="BK36" s="223"/>
      <c r="BL36" s="223"/>
      <c r="BM36" s="223"/>
      <c r="BN36" s="223"/>
      <c r="BO36" s="236"/>
      <c r="BP36" s="236"/>
      <c r="BQ36" s="233">
        <v>30</v>
      </c>
      <c r="BR36" s="234"/>
      <c r="BS36" s="978" t="s">
        <v>569</v>
      </c>
      <c r="BT36" s="979"/>
      <c r="BU36" s="979"/>
      <c r="BV36" s="979"/>
      <c r="BW36" s="979"/>
      <c r="BX36" s="979"/>
      <c r="BY36" s="979"/>
      <c r="BZ36" s="979"/>
      <c r="CA36" s="979"/>
      <c r="CB36" s="979"/>
      <c r="CC36" s="979"/>
      <c r="CD36" s="979"/>
      <c r="CE36" s="979"/>
      <c r="CF36" s="979"/>
      <c r="CG36" s="980"/>
      <c r="CH36" s="953">
        <v>6.875</v>
      </c>
      <c r="CI36" s="954"/>
      <c r="CJ36" s="954"/>
      <c r="CK36" s="954"/>
      <c r="CL36" s="955"/>
      <c r="CM36" s="953">
        <v>164.768</v>
      </c>
      <c r="CN36" s="954"/>
      <c r="CO36" s="954"/>
      <c r="CP36" s="954"/>
      <c r="CQ36" s="955"/>
      <c r="CR36" s="953">
        <v>20</v>
      </c>
      <c r="CS36" s="954"/>
      <c r="CT36" s="954"/>
      <c r="CU36" s="954"/>
      <c r="CV36" s="955"/>
      <c r="CW36" s="953">
        <v>0</v>
      </c>
      <c r="CX36" s="954"/>
      <c r="CY36" s="954"/>
      <c r="CZ36" s="954"/>
      <c r="DA36" s="955"/>
      <c r="DB36" s="953">
        <v>0</v>
      </c>
      <c r="DC36" s="954"/>
      <c r="DD36" s="954"/>
      <c r="DE36" s="954"/>
      <c r="DF36" s="955"/>
      <c r="DG36" s="953">
        <v>0</v>
      </c>
      <c r="DH36" s="954"/>
      <c r="DI36" s="954"/>
      <c r="DJ36" s="954"/>
      <c r="DK36" s="955"/>
      <c r="DL36" s="953">
        <v>0</v>
      </c>
      <c r="DM36" s="954"/>
      <c r="DN36" s="954"/>
      <c r="DO36" s="954"/>
      <c r="DP36" s="955"/>
      <c r="DQ36" s="953"/>
      <c r="DR36" s="954"/>
      <c r="DS36" s="954"/>
      <c r="DT36" s="954"/>
      <c r="DU36" s="955"/>
      <c r="DV36" s="956"/>
      <c r="DW36" s="957"/>
      <c r="DX36" s="957"/>
      <c r="DY36" s="957"/>
      <c r="DZ36" s="958"/>
      <c r="EA36" s="217"/>
    </row>
    <row r="37" spans="1:131" s="218" customFormat="1" ht="26.25" customHeight="1" x14ac:dyDescent="0.15">
      <c r="A37" s="237">
        <v>10</v>
      </c>
      <c r="B37" s="1007"/>
      <c r="C37" s="1008"/>
      <c r="D37" s="1008"/>
      <c r="E37" s="1008"/>
      <c r="F37" s="1008"/>
      <c r="G37" s="1008"/>
      <c r="H37" s="1008"/>
      <c r="I37" s="1008"/>
      <c r="J37" s="1008"/>
      <c r="K37" s="1008"/>
      <c r="L37" s="1008"/>
      <c r="M37" s="1008"/>
      <c r="N37" s="1008"/>
      <c r="O37" s="1008"/>
      <c r="P37" s="1009"/>
      <c r="Q37" s="1014"/>
      <c r="R37" s="1011"/>
      <c r="S37" s="1011"/>
      <c r="T37" s="1011"/>
      <c r="U37" s="1011"/>
      <c r="V37" s="1011"/>
      <c r="W37" s="1011"/>
      <c r="X37" s="1011"/>
      <c r="Y37" s="1011"/>
      <c r="Z37" s="1011"/>
      <c r="AA37" s="1011"/>
      <c r="AB37" s="1011"/>
      <c r="AC37" s="1011"/>
      <c r="AD37" s="1011"/>
      <c r="AE37" s="1015"/>
      <c r="AF37" s="1010"/>
      <c r="AG37" s="1011"/>
      <c r="AH37" s="1011"/>
      <c r="AI37" s="1011"/>
      <c r="AJ37" s="1012"/>
      <c r="AK37" s="944"/>
      <c r="AL37" s="935"/>
      <c r="AM37" s="935"/>
      <c r="AN37" s="935"/>
      <c r="AO37" s="935"/>
      <c r="AP37" s="935"/>
      <c r="AQ37" s="935"/>
      <c r="AR37" s="935"/>
      <c r="AS37" s="935"/>
      <c r="AT37" s="935"/>
      <c r="AU37" s="935"/>
      <c r="AV37" s="935"/>
      <c r="AW37" s="935"/>
      <c r="AX37" s="935"/>
      <c r="AY37" s="935"/>
      <c r="AZ37" s="1013"/>
      <c r="BA37" s="1013"/>
      <c r="BB37" s="1013"/>
      <c r="BC37" s="1013"/>
      <c r="BD37" s="1013"/>
      <c r="BE37" s="1005"/>
      <c r="BF37" s="1005"/>
      <c r="BG37" s="1005"/>
      <c r="BH37" s="1005"/>
      <c r="BI37" s="1006"/>
      <c r="BJ37" s="223"/>
      <c r="BK37" s="223"/>
      <c r="BL37" s="223"/>
      <c r="BM37" s="223"/>
      <c r="BN37" s="223"/>
      <c r="BO37" s="236"/>
      <c r="BP37" s="236"/>
      <c r="BQ37" s="233">
        <v>31</v>
      </c>
      <c r="BR37" s="234"/>
      <c r="BS37" s="978" t="s">
        <v>570</v>
      </c>
      <c r="BT37" s="979"/>
      <c r="BU37" s="979"/>
      <c r="BV37" s="979"/>
      <c r="BW37" s="979"/>
      <c r="BX37" s="979"/>
      <c r="BY37" s="979"/>
      <c r="BZ37" s="979"/>
      <c r="CA37" s="979"/>
      <c r="CB37" s="979"/>
      <c r="CC37" s="979"/>
      <c r="CD37" s="979"/>
      <c r="CE37" s="979"/>
      <c r="CF37" s="979"/>
      <c r="CG37" s="980"/>
      <c r="CH37" s="953">
        <v>64.203000000000003</v>
      </c>
      <c r="CI37" s="954"/>
      <c r="CJ37" s="954"/>
      <c r="CK37" s="954"/>
      <c r="CL37" s="955"/>
      <c r="CM37" s="953">
        <v>1331.711</v>
      </c>
      <c r="CN37" s="954"/>
      <c r="CO37" s="954"/>
      <c r="CP37" s="954"/>
      <c r="CQ37" s="955"/>
      <c r="CR37" s="953">
        <v>16.5</v>
      </c>
      <c r="CS37" s="954"/>
      <c r="CT37" s="954"/>
      <c r="CU37" s="954"/>
      <c r="CV37" s="955"/>
      <c r="CW37" s="953">
        <v>0</v>
      </c>
      <c r="CX37" s="954"/>
      <c r="CY37" s="954"/>
      <c r="CZ37" s="954"/>
      <c r="DA37" s="955"/>
      <c r="DB37" s="953">
        <v>0</v>
      </c>
      <c r="DC37" s="954"/>
      <c r="DD37" s="954"/>
      <c r="DE37" s="954"/>
      <c r="DF37" s="955"/>
      <c r="DG37" s="953">
        <v>0</v>
      </c>
      <c r="DH37" s="954"/>
      <c r="DI37" s="954"/>
      <c r="DJ37" s="954"/>
      <c r="DK37" s="955"/>
      <c r="DL37" s="953">
        <v>0</v>
      </c>
      <c r="DM37" s="954"/>
      <c r="DN37" s="954"/>
      <c r="DO37" s="954"/>
      <c r="DP37" s="955"/>
      <c r="DQ37" s="953"/>
      <c r="DR37" s="954"/>
      <c r="DS37" s="954"/>
      <c r="DT37" s="954"/>
      <c r="DU37" s="955"/>
      <c r="DV37" s="956"/>
      <c r="DW37" s="957"/>
      <c r="DX37" s="957"/>
      <c r="DY37" s="957"/>
      <c r="DZ37" s="958"/>
      <c r="EA37" s="217"/>
    </row>
    <row r="38" spans="1:131" s="218" customFormat="1" ht="26.25" customHeight="1" x14ac:dyDescent="0.15">
      <c r="A38" s="237">
        <v>11</v>
      </c>
      <c r="B38" s="1007"/>
      <c r="C38" s="1008"/>
      <c r="D38" s="1008"/>
      <c r="E38" s="1008"/>
      <c r="F38" s="1008"/>
      <c r="G38" s="1008"/>
      <c r="H38" s="1008"/>
      <c r="I38" s="1008"/>
      <c r="J38" s="1008"/>
      <c r="K38" s="1008"/>
      <c r="L38" s="1008"/>
      <c r="M38" s="1008"/>
      <c r="N38" s="1008"/>
      <c r="O38" s="1008"/>
      <c r="P38" s="1009"/>
      <c r="Q38" s="1014"/>
      <c r="R38" s="1011"/>
      <c r="S38" s="1011"/>
      <c r="T38" s="1011"/>
      <c r="U38" s="1011"/>
      <c r="V38" s="1011"/>
      <c r="W38" s="1011"/>
      <c r="X38" s="1011"/>
      <c r="Y38" s="1011"/>
      <c r="Z38" s="1011"/>
      <c r="AA38" s="1011"/>
      <c r="AB38" s="1011"/>
      <c r="AC38" s="1011"/>
      <c r="AD38" s="1011"/>
      <c r="AE38" s="1015"/>
      <c r="AF38" s="1010"/>
      <c r="AG38" s="1011"/>
      <c r="AH38" s="1011"/>
      <c r="AI38" s="1011"/>
      <c r="AJ38" s="1012"/>
      <c r="AK38" s="944"/>
      <c r="AL38" s="935"/>
      <c r="AM38" s="935"/>
      <c r="AN38" s="935"/>
      <c r="AO38" s="935"/>
      <c r="AP38" s="935"/>
      <c r="AQ38" s="935"/>
      <c r="AR38" s="935"/>
      <c r="AS38" s="935"/>
      <c r="AT38" s="935"/>
      <c r="AU38" s="935"/>
      <c r="AV38" s="935"/>
      <c r="AW38" s="935"/>
      <c r="AX38" s="935"/>
      <c r="AY38" s="935"/>
      <c r="AZ38" s="1013"/>
      <c r="BA38" s="1013"/>
      <c r="BB38" s="1013"/>
      <c r="BC38" s="1013"/>
      <c r="BD38" s="1013"/>
      <c r="BE38" s="1005"/>
      <c r="BF38" s="1005"/>
      <c r="BG38" s="1005"/>
      <c r="BH38" s="1005"/>
      <c r="BI38" s="1006"/>
      <c r="BJ38" s="223"/>
      <c r="BK38" s="223"/>
      <c r="BL38" s="223"/>
      <c r="BM38" s="223"/>
      <c r="BN38" s="223"/>
      <c r="BO38" s="236"/>
      <c r="BP38" s="236"/>
      <c r="BQ38" s="233">
        <v>32</v>
      </c>
      <c r="BR38" s="234"/>
      <c r="BS38" s="978" t="s">
        <v>571</v>
      </c>
      <c r="BT38" s="979"/>
      <c r="BU38" s="979"/>
      <c r="BV38" s="979"/>
      <c r="BW38" s="979"/>
      <c r="BX38" s="979"/>
      <c r="BY38" s="979"/>
      <c r="BZ38" s="979"/>
      <c r="CA38" s="979"/>
      <c r="CB38" s="979"/>
      <c r="CC38" s="979"/>
      <c r="CD38" s="979"/>
      <c r="CE38" s="979"/>
      <c r="CF38" s="979"/>
      <c r="CG38" s="980"/>
      <c r="CH38" s="953">
        <v>1.867</v>
      </c>
      <c r="CI38" s="954"/>
      <c r="CJ38" s="954"/>
      <c r="CK38" s="954"/>
      <c r="CL38" s="955"/>
      <c r="CM38" s="953">
        <v>327.99200000000002</v>
      </c>
      <c r="CN38" s="954"/>
      <c r="CO38" s="954"/>
      <c r="CP38" s="954"/>
      <c r="CQ38" s="955"/>
      <c r="CR38" s="953">
        <v>100</v>
      </c>
      <c r="CS38" s="954"/>
      <c r="CT38" s="954"/>
      <c r="CU38" s="954"/>
      <c r="CV38" s="955"/>
      <c r="CW38" s="953">
        <v>373.26100000000002</v>
      </c>
      <c r="CX38" s="954"/>
      <c r="CY38" s="954"/>
      <c r="CZ38" s="954"/>
      <c r="DA38" s="955"/>
      <c r="DB38" s="953">
        <v>0</v>
      </c>
      <c r="DC38" s="954"/>
      <c r="DD38" s="954"/>
      <c r="DE38" s="954"/>
      <c r="DF38" s="955"/>
      <c r="DG38" s="953">
        <v>0</v>
      </c>
      <c r="DH38" s="954"/>
      <c r="DI38" s="954"/>
      <c r="DJ38" s="954"/>
      <c r="DK38" s="955"/>
      <c r="DL38" s="953">
        <v>0</v>
      </c>
      <c r="DM38" s="954"/>
      <c r="DN38" s="954"/>
      <c r="DO38" s="954"/>
      <c r="DP38" s="955"/>
      <c r="DQ38" s="953"/>
      <c r="DR38" s="954"/>
      <c r="DS38" s="954"/>
      <c r="DT38" s="954"/>
      <c r="DU38" s="955"/>
      <c r="DV38" s="956"/>
      <c r="DW38" s="957"/>
      <c r="DX38" s="957"/>
      <c r="DY38" s="957"/>
      <c r="DZ38" s="958"/>
      <c r="EA38" s="217"/>
    </row>
    <row r="39" spans="1:131" s="218" customFormat="1" ht="26.25" customHeight="1" x14ac:dyDescent="0.15">
      <c r="A39" s="237">
        <v>12</v>
      </c>
      <c r="B39" s="1007"/>
      <c r="C39" s="1008"/>
      <c r="D39" s="1008"/>
      <c r="E39" s="1008"/>
      <c r="F39" s="1008"/>
      <c r="G39" s="1008"/>
      <c r="H39" s="1008"/>
      <c r="I39" s="1008"/>
      <c r="J39" s="1008"/>
      <c r="K39" s="1008"/>
      <c r="L39" s="1008"/>
      <c r="M39" s="1008"/>
      <c r="N39" s="1008"/>
      <c r="O39" s="1008"/>
      <c r="P39" s="1009"/>
      <c r="Q39" s="1014"/>
      <c r="R39" s="1011"/>
      <c r="S39" s="1011"/>
      <c r="T39" s="1011"/>
      <c r="U39" s="1011"/>
      <c r="V39" s="1011"/>
      <c r="W39" s="1011"/>
      <c r="X39" s="1011"/>
      <c r="Y39" s="1011"/>
      <c r="Z39" s="1011"/>
      <c r="AA39" s="1011"/>
      <c r="AB39" s="1011"/>
      <c r="AC39" s="1011"/>
      <c r="AD39" s="1011"/>
      <c r="AE39" s="1015"/>
      <c r="AF39" s="1010"/>
      <c r="AG39" s="1011"/>
      <c r="AH39" s="1011"/>
      <c r="AI39" s="1011"/>
      <c r="AJ39" s="1012"/>
      <c r="AK39" s="944"/>
      <c r="AL39" s="935"/>
      <c r="AM39" s="935"/>
      <c r="AN39" s="935"/>
      <c r="AO39" s="935"/>
      <c r="AP39" s="935"/>
      <c r="AQ39" s="935"/>
      <c r="AR39" s="935"/>
      <c r="AS39" s="935"/>
      <c r="AT39" s="935"/>
      <c r="AU39" s="935"/>
      <c r="AV39" s="935"/>
      <c r="AW39" s="935"/>
      <c r="AX39" s="935"/>
      <c r="AY39" s="935"/>
      <c r="AZ39" s="1013"/>
      <c r="BA39" s="1013"/>
      <c r="BB39" s="1013"/>
      <c r="BC39" s="1013"/>
      <c r="BD39" s="1013"/>
      <c r="BE39" s="1005"/>
      <c r="BF39" s="1005"/>
      <c r="BG39" s="1005"/>
      <c r="BH39" s="1005"/>
      <c r="BI39" s="1006"/>
      <c r="BJ39" s="223"/>
      <c r="BK39" s="223"/>
      <c r="BL39" s="223"/>
      <c r="BM39" s="223"/>
      <c r="BN39" s="223"/>
      <c r="BO39" s="236"/>
      <c r="BP39" s="236"/>
      <c r="BQ39" s="233">
        <v>33</v>
      </c>
      <c r="BR39" s="234"/>
      <c r="BS39" s="978" t="s">
        <v>572</v>
      </c>
      <c r="BT39" s="979"/>
      <c r="BU39" s="979"/>
      <c r="BV39" s="979"/>
      <c r="BW39" s="979"/>
      <c r="BX39" s="979"/>
      <c r="BY39" s="979"/>
      <c r="BZ39" s="979"/>
      <c r="CA39" s="979"/>
      <c r="CB39" s="979"/>
      <c r="CC39" s="979"/>
      <c r="CD39" s="979"/>
      <c r="CE39" s="979"/>
      <c r="CF39" s="979"/>
      <c r="CG39" s="980"/>
      <c r="CH39" s="953">
        <v>477.55200000000002</v>
      </c>
      <c r="CI39" s="954"/>
      <c r="CJ39" s="954"/>
      <c r="CK39" s="954"/>
      <c r="CL39" s="955"/>
      <c r="CM39" s="953">
        <v>5769.0810000000001</v>
      </c>
      <c r="CN39" s="954"/>
      <c r="CO39" s="954"/>
      <c r="CP39" s="954"/>
      <c r="CQ39" s="955"/>
      <c r="CR39" s="953">
        <v>750</v>
      </c>
      <c r="CS39" s="954"/>
      <c r="CT39" s="954"/>
      <c r="CU39" s="954"/>
      <c r="CV39" s="955"/>
      <c r="CW39" s="953">
        <v>0</v>
      </c>
      <c r="CX39" s="954"/>
      <c r="CY39" s="954"/>
      <c r="CZ39" s="954"/>
      <c r="DA39" s="955"/>
      <c r="DB39" s="953">
        <v>0</v>
      </c>
      <c r="DC39" s="954"/>
      <c r="DD39" s="954"/>
      <c r="DE39" s="954"/>
      <c r="DF39" s="955"/>
      <c r="DG39" s="953">
        <v>0</v>
      </c>
      <c r="DH39" s="954"/>
      <c r="DI39" s="954"/>
      <c r="DJ39" s="954"/>
      <c r="DK39" s="955"/>
      <c r="DL39" s="953">
        <v>0</v>
      </c>
      <c r="DM39" s="954"/>
      <c r="DN39" s="954"/>
      <c r="DO39" s="954"/>
      <c r="DP39" s="955"/>
      <c r="DQ39" s="953"/>
      <c r="DR39" s="954"/>
      <c r="DS39" s="954"/>
      <c r="DT39" s="954"/>
      <c r="DU39" s="955"/>
      <c r="DV39" s="956"/>
      <c r="DW39" s="957"/>
      <c r="DX39" s="957"/>
      <c r="DY39" s="957"/>
      <c r="DZ39" s="958"/>
      <c r="EA39" s="217"/>
    </row>
    <row r="40" spans="1:131" s="218" customFormat="1" ht="26.25" customHeight="1" x14ac:dyDescent="0.15">
      <c r="A40" s="232">
        <v>13</v>
      </c>
      <c r="B40" s="1007"/>
      <c r="C40" s="1008"/>
      <c r="D40" s="1008"/>
      <c r="E40" s="1008"/>
      <c r="F40" s="1008"/>
      <c r="G40" s="1008"/>
      <c r="H40" s="1008"/>
      <c r="I40" s="1008"/>
      <c r="J40" s="1008"/>
      <c r="K40" s="1008"/>
      <c r="L40" s="1008"/>
      <c r="M40" s="1008"/>
      <c r="N40" s="1008"/>
      <c r="O40" s="1008"/>
      <c r="P40" s="1009"/>
      <c r="Q40" s="1014"/>
      <c r="R40" s="1011"/>
      <c r="S40" s="1011"/>
      <c r="T40" s="1011"/>
      <c r="U40" s="1011"/>
      <c r="V40" s="1011"/>
      <c r="W40" s="1011"/>
      <c r="X40" s="1011"/>
      <c r="Y40" s="1011"/>
      <c r="Z40" s="1011"/>
      <c r="AA40" s="1011"/>
      <c r="AB40" s="1011"/>
      <c r="AC40" s="1011"/>
      <c r="AD40" s="1011"/>
      <c r="AE40" s="1015"/>
      <c r="AF40" s="1010"/>
      <c r="AG40" s="1011"/>
      <c r="AH40" s="1011"/>
      <c r="AI40" s="1011"/>
      <c r="AJ40" s="1012"/>
      <c r="AK40" s="944"/>
      <c r="AL40" s="935"/>
      <c r="AM40" s="935"/>
      <c r="AN40" s="935"/>
      <c r="AO40" s="935"/>
      <c r="AP40" s="935"/>
      <c r="AQ40" s="935"/>
      <c r="AR40" s="935"/>
      <c r="AS40" s="935"/>
      <c r="AT40" s="935"/>
      <c r="AU40" s="935"/>
      <c r="AV40" s="935"/>
      <c r="AW40" s="935"/>
      <c r="AX40" s="935"/>
      <c r="AY40" s="935"/>
      <c r="AZ40" s="1013"/>
      <c r="BA40" s="1013"/>
      <c r="BB40" s="1013"/>
      <c r="BC40" s="1013"/>
      <c r="BD40" s="1013"/>
      <c r="BE40" s="1005"/>
      <c r="BF40" s="1005"/>
      <c r="BG40" s="1005"/>
      <c r="BH40" s="1005"/>
      <c r="BI40" s="1006"/>
      <c r="BJ40" s="223"/>
      <c r="BK40" s="223"/>
      <c r="BL40" s="223"/>
      <c r="BM40" s="223"/>
      <c r="BN40" s="223"/>
      <c r="BO40" s="236"/>
      <c r="BP40" s="236"/>
      <c r="BQ40" s="233">
        <v>34</v>
      </c>
      <c r="BR40" s="234"/>
      <c r="BS40" s="978" t="s">
        <v>573</v>
      </c>
      <c r="BT40" s="979"/>
      <c r="BU40" s="979"/>
      <c r="BV40" s="979"/>
      <c r="BW40" s="979"/>
      <c r="BX40" s="979"/>
      <c r="BY40" s="979"/>
      <c r="BZ40" s="979"/>
      <c r="CA40" s="979"/>
      <c r="CB40" s="979"/>
      <c r="CC40" s="979"/>
      <c r="CD40" s="979"/>
      <c r="CE40" s="979"/>
      <c r="CF40" s="979"/>
      <c r="CG40" s="980"/>
      <c r="CH40" s="953">
        <v>185.10300000000001</v>
      </c>
      <c r="CI40" s="954"/>
      <c r="CJ40" s="954"/>
      <c r="CK40" s="954"/>
      <c r="CL40" s="955"/>
      <c r="CM40" s="953">
        <v>4029.2759999999998</v>
      </c>
      <c r="CN40" s="954"/>
      <c r="CO40" s="954"/>
      <c r="CP40" s="954"/>
      <c r="CQ40" s="955"/>
      <c r="CR40" s="953">
        <v>385</v>
      </c>
      <c r="CS40" s="954"/>
      <c r="CT40" s="954"/>
      <c r="CU40" s="954"/>
      <c r="CV40" s="955"/>
      <c r="CW40" s="953">
        <v>0</v>
      </c>
      <c r="CX40" s="954"/>
      <c r="CY40" s="954"/>
      <c r="CZ40" s="954"/>
      <c r="DA40" s="955"/>
      <c r="DB40" s="953">
        <v>0</v>
      </c>
      <c r="DC40" s="954"/>
      <c r="DD40" s="954"/>
      <c r="DE40" s="954"/>
      <c r="DF40" s="955"/>
      <c r="DG40" s="953">
        <v>0</v>
      </c>
      <c r="DH40" s="954"/>
      <c r="DI40" s="954"/>
      <c r="DJ40" s="954"/>
      <c r="DK40" s="955"/>
      <c r="DL40" s="953">
        <v>0</v>
      </c>
      <c r="DM40" s="954"/>
      <c r="DN40" s="954"/>
      <c r="DO40" s="954"/>
      <c r="DP40" s="955"/>
      <c r="DQ40" s="953"/>
      <c r="DR40" s="954"/>
      <c r="DS40" s="954"/>
      <c r="DT40" s="954"/>
      <c r="DU40" s="955"/>
      <c r="DV40" s="956"/>
      <c r="DW40" s="957"/>
      <c r="DX40" s="957"/>
      <c r="DY40" s="957"/>
      <c r="DZ40" s="958"/>
      <c r="EA40" s="217"/>
    </row>
    <row r="41" spans="1:131" s="218" customFormat="1" ht="26.25" customHeight="1" x14ac:dyDescent="0.15">
      <c r="A41" s="232">
        <v>14</v>
      </c>
      <c r="B41" s="1007"/>
      <c r="C41" s="1008"/>
      <c r="D41" s="1008"/>
      <c r="E41" s="1008"/>
      <c r="F41" s="1008"/>
      <c r="G41" s="1008"/>
      <c r="H41" s="1008"/>
      <c r="I41" s="1008"/>
      <c r="J41" s="1008"/>
      <c r="K41" s="1008"/>
      <c r="L41" s="1008"/>
      <c r="M41" s="1008"/>
      <c r="N41" s="1008"/>
      <c r="O41" s="1008"/>
      <c r="P41" s="1009"/>
      <c r="Q41" s="1014"/>
      <c r="R41" s="1011"/>
      <c r="S41" s="1011"/>
      <c r="T41" s="1011"/>
      <c r="U41" s="1011"/>
      <c r="V41" s="1011"/>
      <c r="W41" s="1011"/>
      <c r="X41" s="1011"/>
      <c r="Y41" s="1011"/>
      <c r="Z41" s="1011"/>
      <c r="AA41" s="1011"/>
      <c r="AB41" s="1011"/>
      <c r="AC41" s="1011"/>
      <c r="AD41" s="1011"/>
      <c r="AE41" s="1015"/>
      <c r="AF41" s="1010"/>
      <c r="AG41" s="1011"/>
      <c r="AH41" s="1011"/>
      <c r="AI41" s="1011"/>
      <c r="AJ41" s="1012"/>
      <c r="AK41" s="944"/>
      <c r="AL41" s="935"/>
      <c r="AM41" s="935"/>
      <c r="AN41" s="935"/>
      <c r="AO41" s="935"/>
      <c r="AP41" s="935"/>
      <c r="AQ41" s="935"/>
      <c r="AR41" s="935"/>
      <c r="AS41" s="935"/>
      <c r="AT41" s="935"/>
      <c r="AU41" s="935"/>
      <c r="AV41" s="935"/>
      <c r="AW41" s="935"/>
      <c r="AX41" s="935"/>
      <c r="AY41" s="935"/>
      <c r="AZ41" s="1013"/>
      <c r="BA41" s="1013"/>
      <c r="BB41" s="1013"/>
      <c r="BC41" s="1013"/>
      <c r="BD41" s="1013"/>
      <c r="BE41" s="1005"/>
      <c r="BF41" s="1005"/>
      <c r="BG41" s="1005"/>
      <c r="BH41" s="1005"/>
      <c r="BI41" s="1006"/>
      <c r="BJ41" s="223"/>
      <c r="BK41" s="223"/>
      <c r="BL41" s="223"/>
      <c r="BM41" s="223"/>
      <c r="BN41" s="223"/>
      <c r="BO41" s="236"/>
      <c r="BP41" s="236"/>
      <c r="BQ41" s="233">
        <v>35</v>
      </c>
      <c r="BR41" s="234" t="s">
        <v>539</v>
      </c>
      <c r="BS41" s="978" t="s">
        <v>574</v>
      </c>
      <c r="BT41" s="979"/>
      <c r="BU41" s="979"/>
      <c r="BV41" s="979"/>
      <c r="BW41" s="979"/>
      <c r="BX41" s="979"/>
      <c r="BY41" s="979"/>
      <c r="BZ41" s="979"/>
      <c r="CA41" s="979"/>
      <c r="CB41" s="979"/>
      <c r="CC41" s="979"/>
      <c r="CD41" s="979"/>
      <c r="CE41" s="979"/>
      <c r="CF41" s="979"/>
      <c r="CG41" s="980"/>
      <c r="CH41" s="953">
        <v>359.57299999999998</v>
      </c>
      <c r="CI41" s="954"/>
      <c r="CJ41" s="954"/>
      <c r="CK41" s="954"/>
      <c r="CL41" s="955"/>
      <c r="CM41" s="953">
        <v>5598.451</v>
      </c>
      <c r="CN41" s="954"/>
      <c r="CO41" s="954"/>
      <c r="CP41" s="954"/>
      <c r="CQ41" s="955"/>
      <c r="CR41" s="953">
        <v>8</v>
      </c>
      <c r="CS41" s="954"/>
      <c r="CT41" s="954"/>
      <c r="CU41" s="954"/>
      <c r="CV41" s="955"/>
      <c r="CW41" s="953">
        <v>93.355000000000004</v>
      </c>
      <c r="CX41" s="954"/>
      <c r="CY41" s="954"/>
      <c r="CZ41" s="954"/>
      <c r="DA41" s="955"/>
      <c r="DB41" s="953">
        <v>0</v>
      </c>
      <c r="DC41" s="954"/>
      <c r="DD41" s="954"/>
      <c r="DE41" s="954"/>
      <c r="DF41" s="955"/>
      <c r="DG41" s="953">
        <v>0</v>
      </c>
      <c r="DH41" s="954"/>
      <c r="DI41" s="954"/>
      <c r="DJ41" s="954"/>
      <c r="DK41" s="955"/>
      <c r="DL41" s="953">
        <v>24729</v>
      </c>
      <c r="DM41" s="954"/>
      <c r="DN41" s="954"/>
      <c r="DO41" s="954"/>
      <c r="DP41" s="955"/>
      <c r="DQ41" s="953"/>
      <c r="DR41" s="954"/>
      <c r="DS41" s="954"/>
      <c r="DT41" s="954"/>
      <c r="DU41" s="955"/>
      <c r="DV41" s="956"/>
      <c r="DW41" s="957"/>
      <c r="DX41" s="957"/>
      <c r="DY41" s="957"/>
      <c r="DZ41" s="958"/>
      <c r="EA41" s="217"/>
    </row>
    <row r="42" spans="1:131" s="218" customFormat="1" ht="26.25" customHeight="1" x14ac:dyDescent="0.15">
      <c r="A42" s="232">
        <v>15</v>
      </c>
      <c r="B42" s="1007"/>
      <c r="C42" s="1008"/>
      <c r="D42" s="1008"/>
      <c r="E42" s="1008"/>
      <c r="F42" s="1008"/>
      <c r="G42" s="1008"/>
      <c r="H42" s="1008"/>
      <c r="I42" s="1008"/>
      <c r="J42" s="1008"/>
      <c r="K42" s="1008"/>
      <c r="L42" s="1008"/>
      <c r="M42" s="1008"/>
      <c r="N42" s="1008"/>
      <c r="O42" s="1008"/>
      <c r="P42" s="1009"/>
      <c r="Q42" s="1014"/>
      <c r="R42" s="1011"/>
      <c r="S42" s="1011"/>
      <c r="T42" s="1011"/>
      <c r="U42" s="1011"/>
      <c r="V42" s="1011"/>
      <c r="W42" s="1011"/>
      <c r="X42" s="1011"/>
      <c r="Y42" s="1011"/>
      <c r="Z42" s="1011"/>
      <c r="AA42" s="1011"/>
      <c r="AB42" s="1011"/>
      <c r="AC42" s="1011"/>
      <c r="AD42" s="1011"/>
      <c r="AE42" s="1015"/>
      <c r="AF42" s="1010"/>
      <c r="AG42" s="1011"/>
      <c r="AH42" s="1011"/>
      <c r="AI42" s="1011"/>
      <c r="AJ42" s="1012"/>
      <c r="AK42" s="944"/>
      <c r="AL42" s="935"/>
      <c r="AM42" s="935"/>
      <c r="AN42" s="935"/>
      <c r="AO42" s="935"/>
      <c r="AP42" s="935"/>
      <c r="AQ42" s="935"/>
      <c r="AR42" s="935"/>
      <c r="AS42" s="935"/>
      <c r="AT42" s="935"/>
      <c r="AU42" s="935"/>
      <c r="AV42" s="935"/>
      <c r="AW42" s="935"/>
      <c r="AX42" s="935"/>
      <c r="AY42" s="935"/>
      <c r="AZ42" s="1013"/>
      <c r="BA42" s="1013"/>
      <c r="BB42" s="1013"/>
      <c r="BC42" s="1013"/>
      <c r="BD42" s="1013"/>
      <c r="BE42" s="1005"/>
      <c r="BF42" s="1005"/>
      <c r="BG42" s="1005"/>
      <c r="BH42" s="1005"/>
      <c r="BI42" s="1006"/>
      <c r="BJ42" s="223"/>
      <c r="BK42" s="223"/>
      <c r="BL42" s="223"/>
      <c r="BM42" s="223"/>
      <c r="BN42" s="223"/>
      <c r="BO42" s="236"/>
      <c r="BP42" s="236"/>
      <c r="BQ42" s="233">
        <v>36</v>
      </c>
      <c r="BR42" s="234" t="s">
        <v>539</v>
      </c>
      <c r="BS42" s="978" t="s">
        <v>575</v>
      </c>
      <c r="BT42" s="979"/>
      <c r="BU42" s="979"/>
      <c r="BV42" s="979"/>
      <c r="BW42" s="979"/>
      <c r="BX42" s="979"/>
      <c r="BY42" s="979"/>
      <c r="BZ42" s="979"/>
      <c r="CA42" s="979"/>
      <c r="CB42" s="979"/>
      <c r="CC42" s="979"/>
      <c r="CD42" s="979"/>
      <c r="CE42" s="979"/>
      <c r="CF42" s="979"/>
      <c r="CG42" s="980"/>
      <c r="CH42" s="953">
        <v>12.247</v>
      </c>
      <c r="CI42" s="954"/>
      <c r="CJ42" s="954"/>
      <c r="CK42" s="954"/>
      <c r="CL42" s="955"/>
      <c r="CM42" s="953">
        <v>55936.243000000002</v>
      </c>
      <c r="CN42" s="954"/>
      <c r="CO42" s="954"/>
      <c r="CP42" s="954"/>
      <c r="CQ42" s="955"/>
      <c r="CR42" s="953">
        <v>55561</v>
      </c>
      <c r="CS42" s="954"/>
      <c r="CT42" s="954"/>
      <c r="CU42" s="954"/>
      <c r="CV42" s="955"/>
      <c r="CW42" s="953">
        <v>0</v>
      </c>
      <c r="CX42" s="954"/>
      <c r="CY42" s="954"/>
      <c r="CZ42" s="954"/>
      <c r="DA42" s="955"/>
      <c r="DB42" s="953">
        <v>0</v>
      </c>
      <c r="DC42" s="954"/>
      <c r="DD42" s="954"/>
      <c r="DE42" s="954"/>
      <c r="DF42" s="955"/>
      <c r="DG42" s="953">
        <v>3731</v>
      </c>
      <c r="DH42" s="954"/>
      <c r="DI42" s="954"/>
      <c r="DJ42" s="954"/>
      <c r="DK42" s="955"/>
      <c r="DL42" s="953">
        <v>0</v>
      </c>
      <c r="DM42" s="954"/>
      <c r="DN42" s="954"/>
      <c r="DO42" s="954"/>
      <c r="DP42" s="955"/>
      <c r="DQ42" s="953"/>
      <c r="DR42" s="954"/>
      <c r="DS42" s="954"/>
      <c r="DT42" s="954"/>
      <c r="DU42" s="955"/>
      <c r="DV42" s="956"/>
      <c r="DW42" s="957"/>
      <c r="DX42" s="957"/>
      <c r="DY42" s="957"/>
      <c r="DZ42" s="958"/>
      <c r="EA42" s="217"/>
    </row>
    <row r="43" spans="1:131" s="218" customFormat="1" ht="26.25" customHeight="1" x14ac:dyDescent="0.15">
      <c r="A43" s="232">
        <v>16</v>
      </c>
      <c r="B43" s="1007"/>
      <c r="C43" s="1008"/>
      <c r="D43" s="1008"/>
      <c r="E43" s="1008"/>
      <c r="F43" s="1008"/>
      <c r="G43" s="1008"/>
      <c r="H43" s="1008"/>
      <c r="I43" s="1008"/>
      <c r="J43" s="1008"/>
      <c r="K43" s="1008"/>
      <c r="L43" s="1008"/>
      <c r="M43" s="1008"/>
      <c r="N43" s="1008"/>
      <c r="O43" s="1008"/>
      <c r="P43" s="1009"/>
      <c r="Q43" s="1014"/>
      <c r="R43" s="1011"/>
      <c r="S43" s="1011"/>
      <c r="T43" s="1011"/>
      <c r="U43" s="1011"/>
      <c r="V43" s="1011"/>
      <c r="W43" s="1011"/>
      <c r="X43" s="1011"/>
      <c r="Y43" s="1011"/>
      <c r="Z43" s="1011"/>
      <c r="AA43" s="1011"/>
      <c r="AB43" s="1011"/>
      <c r="AC43" s="1011"/>
      <c r="AD43" s="1011"/>
      <c r="AE43" s="1015"/>
      <c r="AF43" s="1010"/>
      <c r="AG43" s="1011"/>
      <c r="AH43" s="1011"/>
      <c r="AI43" s="1011"/>
      <c r="AJ43" s="1012"/>
      <c r="AK43" s="944"/>
      <c r="AL43" s="935"/>
      <c r="AM43" s="935"/>
      <c r="AN43" s="935"/>
      <c r="AO43" s="935"/>
      <c r="AP43" s="935"/>
      <c r="AQ43" s="935"/>
      <c r="AR43" s="935"/>
      <c r="AS43" s="935"/>
      <c r="AT43" s="935"/>
      <c r="AU43" s="935"/>
      <c r="AV43" s="935"/>
      <c r="AW43" s="935"/>
      <c r="AX43" s="935"/>
      <c r="AY43" s="935"/>
      <c r="AZ43" s="1013"/>
      <c r="BA43" s="1013"/>
      <c r="BB43" s="1013"/>
      <c r="BC43" s="1013"/>
      <c r="BD43" s="1013"/>
      <c r="BE43" s="1005"/>
      <c r="BF43" s="1005"/>
      <c r="BG43" s="1005"/>
      <c r="BH43" s="1005"/>
      <c r="BI43" s="1006"/>
      <c r="BJ43" s="223"/>
      <c r="BK43" s="223"/>
      <c r="BL43" s="223"/>
      <c r="BM43" s="223"/>
      <c r="BN43" s="223"/>
      <c r="BO43" s="236"/>
      <c r="BP43" s="236"/>
      <c r="BQ43" s="233">
        <v>37</v>
      </c>
      <c r="BR43" s="234" t="s">
        <v>539</v>
      </c>
      <c r="BS43" s="978" t="s">
        <v>576</v>
      </c>
      <c r="BT43" s="979"/>
      <c r="BU43" s="979"/>
      <c r="BV43" s="979"/>
      <c r="BW43" s="979"/>
      <c r="BX43" s="979"/>
      <c r="BY43" s="979"/>
      <c r="BZ43" s="979"/>
      <c r="CA43" s="979"/>
      <c r="CB43" s="979"/>
      <c r="CC43" s="979"/>
      <c r="CD43" s="979"/>
      <c r="CE43" s="979"/>
      <c r="CF43" s="979"/>
      <c r="CG43" s="980"/>
      <c r="CH43" s="953">
        <v>249.477</v>
      </c>
      <c r="CI43" s="954"/>
      <c r="CJ43" s="954"/>
      <c r="CK43" s="954"/>
      <c r="CL43" s="955"/>
      <c r="CM43" s="953">
        <v>8831.6270000000004</v>
      </c>
      <c r="CN43" s="954"/>
      <c r="CO43" s="954"/>
      <c r="CP43" s="954"/>
      <c r="CQ43" s="955"/>
      <c r="CR43" s="953">
        <v>105</v>
      </c>
      <c r="CS43" s="954"/>
      <c r="CT43" s="954"/>
      <c r="CU43" s="954"/>
      <c r="CV43" s="955"/>
      <c r="CW43" s="953">
        <v>0</v>
      </c>
      <c r="CX43" s="954"/>
      <c r="CY43" s="954"/>
      <c r="CZ43" s="954"/>
      <c r="DA43" s="955"/>
      <c r="DB43" s="953">
        <v>1885.914</v>
      </c>
      <c r="DC43" s="954"/>
      <c r="DD43" s="954"/>
      <c r="DE43" s="954"/>
      <c r="DF43" s="955"/>
      <c r="DG43" s="953">
        <v>33981</v>
      </c>
      <c r="DH43" s="954"/>
      <c r="DI43" s="954"/>
      <c r="DJ43" s="954"/>
      <c r="DK43" s="955"/>
      <c r="DL43" s="953">
        <v>0</v>
      </c>
      <c r="DM43" s="954"/>
      <c r="DN43" s="954"/>
      <c r="DO43" s="954"/>
      <c r="DP43" s="955"/>
      <c r="DQ43" s="953"/>
      <c r="DR43" s="954"/>
      <c r="DS43" s="954"/>
      <c r="DT43" s="954"/>
      <c r="DU43" s="955"/>
      <c r="DV43" s="956"/>
      <c r="DW43" s="957"/>
      <c r="DX43" s="957"/>
      <c r="DY43" s="957"/>
      <c r="DZ43" s="958"/>
      <c r="EA43" s="217"/>
    </row>
    <row r="44" spans="1:131" s="218" customFormat="1" ht="26.25" customHeight="1" x14ac:dyDescent="0.15">
      <c r="A44" s="232">
        <v>17</v>
      </c>
      <c r="B44" s="1007"/>
      <c r="C44" s="1008"/>
      <c r="D44" s="1008"/>
      <c r="E44" s="1008"/>
      <c r="F44" s="1008"/>
      <c r="G44" s="1008"/>
      <c r="H44" s="1008"/>
      <c r="I44" s="1008"/>
      <c r="J44" s="1008"/>
      <c r="K44" s="1008"/>
      <c r="L44" s="1008"/>
      <c r="M44" s="1008"/>
      <c r="N44" s="1008"/>
      <c r="O44" s="1008"/>
      <c r="P44" s="1009"/>
      <c r="Q44" s="1014"/>
      <c r="R44" s="1011"/>
      <c r="S44" s="1011"/>
      <c r="T44" s="1011"/>
      <c r="U44" s="1011"/>
      <c r="V44" s="1011"/>
      <c r="W44" s="1011"/>
      <c r="X44" s="1011"/>
      <c r="Y44" s="1011"/>
      <c r="Z44" s="1011"/>
      <c r="AA44" s="1011"/>
      <c r="AB44" s="1011"/>
      <c r="AC44" s="1011"/>
      <c r="AD44" s="1011"/>
      <c r="AE44" s="1015"/>
      <c r="AF44" s="1010"/>
      <c r="AG44" s="1011"/>
      <c r="AH44" s="1011"/>
      <c r="AI44" s="1011"/>
      <c r="AJ44" s="1012"/>
      <c r="AK44" s="944"/>
      <c r="AL44" s="935"/>
      <c r="AM44" s="935"/>
      <c r="AN44" s="935"/>
      <c r="AO44" s="935"/>
      <c r="AP44" s="935"/>
      <c r="AQ44" s="935"/>
      <c r="AR44" s="935"/>
      <c r="AS44" s="935"/>
      <c r="AT44" s="935"/>
      <c r="AU44" s="935"/>
      <c r="AV44" s="935"/>
      <c r="AW44" s="935"/>
      <c r="AX44" s="935"/>
      <c r="AY44" s="935"/>
      <c r="AZ44" s="1013"/>
      <c r="BA44" s="1013"/>
      <c r="BB44" s="1013"/>
      <c r="BC44" s="1013"/>
      <c r="BD44" s="1013"/>
      <c r="BE44" s="1005"/>
      <c r="BF44" s="1005"/>
      <c r="BG44" s="1005"/>
      <c r="BH44" s="1005"/>
      <c r="BI44" s="1006"/>
      <c r="BJ44" s="223"/>
      <c r="BK44" s="223"/>
      <c r="BL44" s="223"/>
      <c r="BM44" s="223"/>
      <c r="BN44" s="223"/>
      <c r="BO44" s="236"/>
      <c r="BP44" s="236"/>
      <c r="BQ44" s="233">
        <v>38</v>
      </c>
      <c r="BR44" s="234"/>
      <c r="BS44" s="978" t="s">
        <v>577</v>
      </c>
      <c r="BT44" s="979"/>
      <c r="BU44" s="979"/>
      <c r="BV44" s="979"/>
      <c r="BW44" s="979"/>
      <c r="BX44" s="979"/>
      <c r="BY44" s="979"/>
      <c r="BZ44" s="979"/>
      <c r="CA44" s="979"/>
      <c r="CB44" s="979"/>
      <c r="CC44" s="979"/>
      <c r="CD44" s="979"/>
      <c r="CE44" s="979"/>
      <c r="CF44" s="979"/>
      <c r="CG44" s="980"/>
      <c r="CH44" s="953">
        <v>869.923</v>
      </c>
      <c r="CI44" s="954"/>
      <c r="CJ44" s="954"/>
      <c r="CK44" s="954"/>
      <c r="CL44" s="955"/>
      <c r="CM44" s="953">
        <v>8328.8439999999991</v>
      </c>
      <c r="CN44" s="954"/>
      <c r="CO44" s="954"/>
      <c r="CP44" s="954"/>
      <c r="CQ44" s="955"/>
      <c r="CR44" s="953">
        <v>100</v>
      </c>
      <c r="CS44" s="954"/>
      <c r="CT44" s="954"/>
      <c r="CU44" s="954"/>
      <c r="CV44" s="955"/>
      <c r="CW44" s="953">
        <v>0</v>
      </c>
      <c r="CX44" s="954"/>
      <c r="CY44" s="954"/>
      <c r="CZ44" s="954"/>
      <c r="DA44" s="955"/>
      <c r="DB44" s="953">
        <v>0</v>
      </c>
      <c r="DC44" s="954"/>
      <c r="DD44" s="954"/>
      <c r="DE44" s="954"/>
      <c r="DF44" s="955"/>
      <c r="DG44" s="953">
        <v>0</v>
      </c>
      <c r="DH44" s="954"/>
      <c r="DI44" s="954"/>
      <c r="DJ44" s="954"/>
      <c r="DK44" s="955"/>
      <c r="DL44" s="953">
        <v>0</v>
      </c>
      <c r="DM44" s="954"/>
      <c r="DN44" s="954"/>
      <c r="DO44" s="954"/>
      <c r="DP44" s="955"/>
      <c r="DQ44" s="953"/>
      <c r="DR44" s="954"/>
      <c r="DS44" s="954"/>
      <c r="DT44" s="954"/>
      <c r="DU44" s="955"/>
      <c r="DV44" s="956"/>
      <c r="DW44" s="957"/>
      <c r="DX44" s="957"/>
      <c r="DY44" s="957"/>
      <c r="DZ44" s="958"/>
      <c r="EA44" s="217"/>
    </row>
    <row r="45" spans="1:131" s="218" customFormat="1" ht="26.25" customHeight="1" x14ac:dyDescent="0.15">
      <c r="A45" s="232">
        <v>18</v>
      </c>
      <c r="B45" s="1007"/>
      <c r="C45" s="1008"/>
      <c r="D45" s="1008"/>
      <c r="E45" s="1008"/>
      <c r="F45" s="1008"/>
      <c r="G45" s="1008"/>
      <c r="H45" s="1008"/>
      <c r="I45" s="1008"/>
      <c r="J45" s="1008"/>
      <c r="K45" s="1008"/>
      <c r="L45" s="1008"/>
      <c r="M45" s="1008"/>
      <c r="N45" s="1008"/>
      <c r="O45" s="1008"/>
      <c r="P45" s="1009"/>
      <c r="Q45" s="1014"/>
      <c r="R45" s="1011"/>
      <c r="S45" s="1011"/>
      <c r="T45" s="1011"/>
      <c r="U45" s="1011"/>
      <c r="V45" s="1011"/>
      <c r="W45" s="1011"/>
      <c r="X45" s="1011"/>
      <c r="Y45" s="1011"/>
      <c r="Z45" s="1011"/>
      <c r="AA45" s="1011"/>
      <c r="AB45" s="1011"/>
      <c r="AC45" s="1011"/>
      <c r="AD45" s="1011"/>
      <c r="AE45" s="1015"/>
      <c r="AF45" s="1010"/>
      <c r="AG45" s="1011"/>
      <c r="AH45" s="1011"/>
      <c r="AI45" s="1011"/>
      <c r="AJ45" s="1012"/>
      <c r="AK45" s="944"/>
      <c r="AL45" s="935"/>
      <c r="AM45" s="935"/>
      <c r="AN45" s="935"/>
      <c r="AO45" s="935"/>
      <c r="AP45" s="935"/>
      <c r="AQ45" s="935"/>
      <c r="AR45" s="935"/>
      <c r="AS45" s="935"/>
      <c r="AT45" s="935"/>
      <c r="AU45" s="935"/>
      <c r="AV45" s="935"/>
      <c r="AW45" s="935"/>
      <c r="AX45" s="935"/>
      <c r="AY45" s="935"/>
      <c r="AZ45" s="1013"/>
      <c r="BA45" s="1013"/>
      <c r="BB45" s="1013"/>
      <c r="BC45" s="1013"/>
      <c r="BD45" s="1013"/>
      <c r="BE45" s="1005"/>
      <c r="BF45" s="1005"/>
      <c r="BG45" s="1005"/>
      <c r="BH45" s="1005"/>
      <c r="BI45" s="1006"/>
      <c r="BJ45" s="223"/>
      <c r="BK45" s="223"/>
      <c r="BL45" s="223"/>
      <c r="BM45" s="223"/>
      <c r="BN45" s="223"/>
      <c r="BO45" s="236"/>
      <c r="BP45" s="236"/>
      <c r="BQ45" s="233">
        <v>39</v>
      </c>
      <c r="BR45" s="234"/>
      <c r="BS45" s="978" t="s">
        <v>578</v>
      </c>
      <c r="BT45" s="979"/>
      <c r="BU45" s="979"/>
      <c r="BV45" s="979"/>
      <c r="BW45" s="979"/>
      <c r="BX45" s="979"/>
      <c r="BY45" s="979"/>
      <c r="BZ45" s="979"/>
      <c r="CA45" s="979"/>
      <c r="CB45" s="979"/>
      <c r="CC45" s="979"/>
      <c r="CD45" s="979"/>
      <c r="CE45" s="979"/>
      <c r="CF45" s="979"/>
      <c r="CG45" s="980"/>
      <c r="CH45" s="953">
        <v>-6.0549999999999997</v>
      </c>
      <c r="CI45" s="954"/>
      <c r="CJ45" s="954"/>
      <c r="CK45" s="954"/>
      <c r="CL45" s="955"/>
      <c r="CM45" s="953">
        <v>108.068</v>
      </c>
      <c r="CN45" s="954"/>
      <c r="CO45" s="954"/>
      <c r="CP45" s="954"/>
      <c r="CQ45" s="955"/>
      <c r="CR45" s="953">
        <v>1</v>
      </c>
      <c r="CS45" s="954"/>
      <c r="CT45" s="954"/>
      <c r="CU45" s="954"/>
      <c r="CV45" s="955"/>
      <c r="CW45" s="953">
        <v>0</v>
      </c>
      <c r="CX45" s="954"/>
      <c r="CY45" s="954"/>
      <c r="CZ45" s="954"/>
      <c r="DA45" s="955"/>
      <c r="DB45" s="953">
        <v>0</v>
      </c>
      <c r="DC45" s="954"/>
      <c r="DD45" s="954"/>
      <c r="DE45" s="954"/>
      <c r="DF45" s="955"/>
      <c r="DG45" s="953">
        <v>0</v>
      </c>
      <c r="DH45" s="954"/>
      <c r="DI45" s="954"/>
      <c r="DJ45" s="954"/>
      <c r="DK45" s="955"/>
      <c r="DL45" s="953">
        <v>0</v>
      </c>
      <c r="DM45" s="954"/>
      <c r="DN45" s="954"/>
      <c r="DO45" s="954"/>
      <c r="DP45" s="955"/>
      <c r="DQ45" s="953"/>
      <c r="DR45" s="954"/>
      <c r="DS45" s="954"/>
      <c r="DT45" s="954"/>
      <c r="DU45" s="955"/>
      <c r="DV45" s="956"/>
      <c r="DW45" s="957"/>
      <c r="DX45" s="957"/>
      <c r="DY45" s="957"/>
      <c r="DZ45" s="958"/>
      <c r="EA45" s="217"/>
    </row>
    <row r="46" spans="1:131" s="218" customFormat="1" ht="26.25" customHeight="1" x14ac:dyDescent="0.15">
      <c r="A46" s="232">
        <v>19</v>
      </c>
      <c r="B46" s="1007"/>
      <c r="C46" s="1008"/>
      <c r="D46" s="1008"/>
      <c r="E46" s="1008"/>
      <c r="F46" s="1008"/>
      <c r="G46" s="1008"/>
      <c r="H46" s="1008"/>
      <c r="I46" s="1008"/>
      <c r="J46" s="1008"/>
      <c r="K46" s="1008"/>
      <c r="L46" s="1008"/>
      <c r="M46" s="1008"/>
      <c r="N46" s="1008"/>
      <c r="O46" s="1008"/>
      <c r="P46" s="1009"/>
      <c r="Q46" s="1014"/>
      <c r="R46" s="1011"/>
      <c r="S46" s="1011"/>
      <c r="T46" s="1011"/>
      <c r="U46" s="1011"/>
      <c r="V46" s="1011"/>
      <c r="W46" s="1011"/>
      <c r="X46" s="1011"/>
      <c r="Y46" s="1011"/>
      <c r="Z46" s="1011"/>
      <c r="AA46" s="1011"/>
      <c r="AB46" s="1011"/>
      <c r="AC46" s="1011"/>
      <c r="AD46" s="1011"/>
      <c r="AE46" s="1015"/>
      <c r="AF46" s="1010"/>
      <c r="AG46" s="1011"/>
      <c r="AH46" s="1011"/>
      <c r="AI46" s="1011"/>
      <c r="AJ46" s="1012"/>
      <c r="AK46" s="944"/>
      <c r="AL46" s="935"/>
      <c r="AM46" s="935"/>
      <c r="AN46" s="935"/>
      <c r="AO46" s="935"/>
      <c r="AP46" s="935"/>
      <c r="AQ46" s="935"/>
      <c r="AR46" s="935"/>
      <c r="AS46" s="935"/>
      <c r="AT46" s="935"/>
      <c r="AU46" s="935"/>
      <c r="AV46" s="935"/>
      <c r="AW46" s="935"/>
      <c r="AX46" s="935"/>
      <c r="AY46" s="935"/>
      <c r="AZ46" s="1013"/>
      <c r="BA46" s="1013"/>
      <c r="BB46" s="1013"/>
      <c r="BC46" s="1013"/>
      <c r="BD46" s="1013"/>
      <c r="BE46" s="1005"/>
      <c r="BF46" s="1005"/>
      <c r="BG46" s="1005"/>
      <c r="BH46" s="1005"/>
      <c r="BI46" s="1006"/>
      <c r="BJ46" s="223"/>
      <c r="BK46" s="223"/>
      <c r="BL46" s="223"/>
      <c r="BM46" s="223"/>
      <c r="BN46" s="223"/>
      <c r="BO46" s="236"/>
      <c r="BP46" s="236"/>
      <c r="BQ46" s="233">
        <v>40</v>
      </c>
      <c r="BR46" s="234"/>
      <c r="BS46" s="978" t="s">
        <v>579</v>
      </c>
      <c r="BT46" s="979"/>
      <c r="BU46" s="979"/>
      <c r="BV46" s="979"/>
      <c r="BW46" s="979"/>
      <c r="BX46" s="979"/>
      <c r="BY46" s="979"/>
      <c r="BZ46" s="979"/>
      <c r="CA46" s="979"/>
      <c r="CB46" s="979"/>
      <c r="CC46" s="979"/>
      <c r="CD46" s="979"/>
      <c r="CE46" s="979"/>
      <c r="CF46" s="979"/>
      <c r="CG46" s="980"/>
      <c r="CH46" s="953">
        <v>-32.341000000000001</v>
      </c>
      <c r="CI46" s="954"/>
      <c r="CJ46" s="954"/>
      <c r="CK46" s="954"/>
      <c r="CL46" s="955"/>
      <c r="CM46" s="953">
        <v>227.78299999999999</v>
      </c>
      <c r="CN46" s="954"/>
      <c r="CO46" s="954"/>
      <c r="CP46" s="954"/>
      <c r="CQ46" s="955"/>
      <c r="CR46" s="953">
        <v>50</v>
      </c>
      <c r="CS46" s="954"/>
      <c r="CT46" s="954"/>
      <c r="CU46" s="954"/>
      <c r="CV46" s="955"/>
      <c r="CW46" s="953">
        <v>122.17400000000001</v>
      </c>
      <c r="CX46" s="954"/>
      <c r="CY46" s="954"/>
      <c r="CZ46" s="954"/>
      <c r="DA46" s="955"/>
      <c r="DB46" s="953">
        <v>0</v>
      </c>
      <c r="DC46" s="954"/>
      <c r="DD46" s="954"/>
      <c r="DE46" s="954"/>
      <c r="DF46" s="955"/>
      <c r="DG46" s="953">
        <v>0</v>
      </c>
      <c r="DH46" s="954"/>
      <c r="DI46" s="954"/>
      <c r="DJ46" s="954"/>
      <c r="DK46" s="955"/>
      <c r="DL46" s="953">
        <v>0</v>
      </c>
      <c r="DM46" s="954"/>
      <c r="DN46" s="954"/>
      <c r="DO46" s="954"/>
      <c r="DP46" s="955"/>
      <c r="DQ46" s="953"/>
      <c r="DR46" s="954"/>
      <c r="DS46" s="954"/>
      <c r="DT46" s="954"/>
      <c r="DU46" s="955"/>
      <c r="DV46" s="956"/>
      <c r="DW46" s="957"/>
      <c r="DX46" s="957"/>
      <c r="DY46" s="957"/>
      <c r="DZ46" s="958"/>
      <c r="EA46" s="217"/>
    </row>
    <row r="47" spans="1:131" s="218" customFormat="1" ht="26.25" customHeight="1" x14ac:dyDescent="0.15">
      <c r="A47" s="232">
        <v>20</v>
      </c>
      <c r="B47" s="1007"/>
      <c r="C47" s="1008"/>
      <c r="D47" s="1008"/>
      <c r="E47" s="1008"/>
      <c r="F47" s="1008"/>
      <c r="G47" s="1008"/>
      <c r="H47" s="1008"/>
      <c r="I47" s="1008"/>
      <c r="J47" s="1008"/>
      <c r="K47" s="1008"/>
      <c r="L47" s="1008"/>
      <c r="M47" s="1008"/>
      <c r="N47" s="1008"/>
      <c r="O47" s="1008"/>
      <c r="P47" s="1009"/>
      <c r="Q47" s="1014"/>
      <c r="R47" s="1011"/>
      <c r="S47" s="1011"/>
      <c r="T47" s="1011"/>
      <c r="U47" s="1011"/>
      <c r="V47" s="1011"/>
      <c r="W47" s="1011"/>
      <c r="X47" s="1011"/>
      <c r="Y47" s="1011"/>
      <c r="Z47" s="1011"/>
      <c r="AA47" s="1011"/>
      <c r="AB47" s="1011"/>
      <c r="AC47" s="1011"/>
      <c r="AD47" s="1011"/>
      <c r="AE47" s="1015"/>
      <c r="AF47" s="1010"/>
      <c r="AG47" s="1011"/>
      <c r="AH47" s="1011"/>
      <c r="AI47" s="1011"/>
      <c r="AJ47" s="1012"/>
      <c r="AK47" s="944"/>
      <c r="AL47" s="935"/>
      <c r="AM47" s="935"/>
      <c r="AN47" s="935"/>
      <c r="AO47" s="935"/>
      <c r="AP47" s="935"/>
      <c r="AQ47" s="935"/>
      <c r="AR47" s="935"/>
      <c r="AS47" s="935"/>
      <c r="AT47" s="935"/>
      <c r="AU47" s="935"/>
      <c r="AV47" s="935"/>
      <c r="AW47" s="935"/>
      <c r="AX47" s="935"/>
      <c r="AY47" s="935"/>
      <c r="AZ47" s="1013"/>
      <c r="BA47" s="1013"/>
      <c r="BB47" s="1013"/>
      <c r="BC47" s="1013"/>
      <c r="BD47" s="1013"/>
      <c r="BE47" s="1005"/>
      <c r="BF47" s="1005"/>
      <c r="BG47" s="1005"/>
      <c r="BH47" s="1005"/>
      <c r="BI47" s="1006"/>
      <c r="BJ47" s="223"/>
      <c r="BK47" s="223"/>
      <c r="BL47" s="223"/>
      <c r="BM47" s="223"/>
      <c r="BN47" s="223"/>
      <c r="BO47" s="236"/>
      <c r="BP47" s="236"/>
      <c r="BQ47" s="233">
        <v>41</v>
      </c>
      <c r="BR47" s="234"/>
      <c r="BS47" s="978" t="s">
        <v>580</v>
      </c>
      <c r="BT47" s="979"/>
      <c r="BU47" s="979"/>
      <c r="BV47" s="979"/>
      <c r="BW47" s="979"/>
      <c r="BX47" s="979"/>
      <c r="BY47" s="979"/>
      <c r="BZ47" s="979"/>
      <c r="CA47" s="979"/>
      <c r="CB47" s="979"/>
      <c r="CC47" s="979"/>
      <c r="CD47" s="979"/>
      <c r="CE47" s="979"/>
      <c r="CF47" s="979"/>
      <c r="CG47" s="980"/>
      <c r="CH47" s="953">
        <v>-23.835999999999999</v>
      </c>
      <c r="CI47" s="954"/>
      <c r="CJ47" s="954"/>
      <c r="CK47" s="954"/>
      <c r="CL47" s="955"/>
      <c r="CM47" s="953">
        <v>2840.913</v>
      </c>
      <c r="CN47" s="954"/>
      <c r="CO47" s="954"/>
      <c r="CP47" s="954"/>
      <c r="CQ47" s="955"/>
      <c r="CR47" s="953">
        <v>106</v>
      </c>
      <c r="CS47" s="954"/>
      <c r="CT47" s="954"/>
      <c r="CU47" s="954"/>
      <c r="CV47" s="955"/>
      <c r="CW47" s="953">
        <v>0.5</v>
      </c>
      <c r="CX47" s="954"/>
      <c r="CY47" s="954"/>
      <c r="CZ47" s="954"/>
      <c r="DA47" s="955"/>
      <c r="DB47" s="953">
        <v>0</v>
      </c>
      <c r="DC47" s="954"/>
      <c r="DD47" s="954"/>
      <c r="DE47" s="954"/>
      <c r="DF47" s="955"/>
      <c r="DG47" s="953">
        <v>0</v>
      </c>
      <c r="DH47" s="954"/>
      <c r="DI47" s="954"/>
      <c r="DJ47" s="954"/>
      <c r="DK47" s="955"/>
      <c r="DL47" s="953">
        <v>0</v>
      </c>
      <c r="DM47" s="954"/>
      <c r="DN47" s="954"/>
      <c r="DO47" s="954"/>
      <c r="DP47" s="955"/>
      <c r="DQ47" s="953"/>
      <c r="DR47" s="954"/>
      <c r="DS47" s="954"/>
      <c r="DT47" s="954"/>
      <c r="DU47" s="955"/>
      <c r="DV47" s="956"/>
      <c r="DW47" s="957"/>
      <c r="DX47" s="957"/>
      <c r="DY47" s="957"/>
      <c r="DZ47" s="958"/>
      <c r="EA47" s="217"/>
    </row>
    <row r="48" spans="1:131" s="218" customFormat="1" ht="26.25" customHeight="1" x14ac:dyDescent="0.15">
      <c r="A48" s="232">
        <v>21</v>
      </c>
      <c r="B48" s="1007"/>
      <c r="C48" s="1008"/>
      <c r="D48" s="1008"/>
      <c r="E48" s="1008"/>
      <c r="F48" s="1008"/>
      <c r="G48" s="1008"/>
      <c r="H48" s="1008"/>
      <c r="I48" s="1008"/>
      <c r="J48" s="1008"/>
      <c r="K48" s="1008"/>
      <c r="L48" s="1008"/>
      <c r="M48" s="1008"/>
      <c r="N48" s="1008"/>
      <c r="O48" s="1008"/>
      <c r="P48" s="1009"/>
      <c r="Q48" s="1014"/>
      <c r="R48" s="1011"/>
      <c r="S48" s="1011"/>
      <c r="T48" s="1011"/>
      <c r="U48" s="1011"/>
      <c r="V48" s="1011"/>
      <c r="W48" s="1011"/>
      <c r="X48" s="1011"/>
      <c r="Y48" s="1011"/>
      <c r="Z48" s="1011"/>
      <c r="AA48" s="1011"/>
      <c r="AB48" s="1011"/>
      <c r="AC48" s="1011"/>
      <c r="AD48" s="1011"/>
      <c r="AE48" s="1015"/>
      <c r="AF48" s="1010"/>
      <c r="AG48" s="1011"/>
      <c r="AH48" s="1011"/>
      <c r="AI48" s="1011"/>
      <c r="AJ48" s="1012"/>
      <c r="AK48" s="944"/>
      <c r="AL48" s="935"/>
      <c r="AM48" s="935"/>
      <c r="AN48" s="935"/>
      <c r="AO48" s="935"/>
      <c r="AP48" s="935"/>
      <c r="AQ48" s="935"/>
      <c r="AR48" s="935"/>
      <c r="AS48" s="935"/>
      <c r="AT48" s="935"/>
      <c r="AU48" s="935"/>
      <c r="AV48" s="935"/>
      <c r="AW48" s="935"/>
      <c r="AX48" s="935"/>
      <c r="AY48" s="935"/>
      <c r="AZ48" s="1013"/>
      <c r="BA48" s="1013"/>
      <c r="BB48" s="1013"/>
      <c r="BC48" s="1013"/>
      <c r="BD48" s="1013"/>
      <c r="BE48" s="1005"/>
      <c r="BF48" s="1005"/>
      <c r="BG48" s="1005"/>
      <c r="BH48" s="1005"/>
      <c r="BI48" s="1006"/>
      <c r="BJ48" s="223"/>
      <c r="BK48" s="223"/>
      <c r="BL48" s="223"/>
      <c r="BM48" s="223"/>
      <c r="BN48" s="223"/>
      <c r="BO48" s="236"/>
      <c r="BP48" s="236"/>
      <c r="BQ48" s="233">
        <v>42</v>
      </c>
      <c r="BR48" s="234"/>
      <c r="BS48" s="978" t="s">
        <v>581</v>
      </c>
      <c r="BT48" s="979"/>
      <c r="BU48" s="979"/>
      <c r="BV48" s="979"/>
      <c r="BW48" s="979"/>
      <c r="BX48" s="979"/>
      <c r="BY48" s="979"/>
      <c r="BZ48" s="979"/>
      <c r="CA48" s="979"/>
      <c r="CB48" s="979"/>
      <c r="CC48" s="979"/>
      <c r="CD48" s="979"/>
      <c r="CE48" s="979"/>
      <c r="CF48" s="979"/>
      <c r="CG48" s="980"/>
      <c r="CH48" s="953">
        <v>47.765000000000001</v>
      </c>
      <c r="CI48" s="954"/>
      <c r="CJ48" s="954"/>
      <c r="CK48" s="954"/>
      <c r="CL48" s="955"/>
      <c r="CM48" s="953">
        <v>72.369</v>
      </c>
      <c r="CN48" s="954"/>
      <c r="CO48" s="954"/>
      <c r="CP48" s="954"/>
      <c r="CQ48" s="955"/>
      <c r="CR48" s="953">
        <v>7.2</v>
      </c>
      <c r="CS48" s="954"/>
      <c r="CT48" s="954"/>
      <c r="CU48" s="954"/>
      <c r="CV48" s="955"/>
      <c r="CW48" s="953">
        <v>0</v>
      </c>
      <c r="CX48" s="954"/>
      <c r="CY48" s="954"/>
      <c r="CZ48" s="954"/>
      <c r="DA48" s="955"/>
      <c r="DB48" s="953">
        <v>0</v>
      </c>
      <c r="DC48" s="954"/>
      <c r="DD48" s="954"/>
      <c r="DE48" s="954"/>
      <c r="DF48" s="955"/>
      <c r="DG48" s="953">
        <v>0</v>
      </c>
      <c r="DH48" s="954"/>
      <c r="DI48" s="954"/>
      <c r="DJ48" s="954"/>
      <c r="DK48" s="955"/>
      <c r="DL48" s="953">
        <v>0</v>
      </c>
      <c r="DM48" s="954"/>
      <c r="DN48" s="954"/>
      <c r="DO48" s="954"/>
      <c r="DP48" s="955"/>
      <c r="DQ48" s="953"/>
      <c r="DR48" s="954"/>
      <c r="DS48" s="954"/>
      <c r="DT48" s="954"/>
      <c r="DU48" s="955"/>
      <c r="DV48" s="956"/>
      <c r="DW48" s="957"/>
      <c r="DX48" s="957"/>
      <c r="DY48" s="957"/>
      <c r="DZ48" s="958"/>
      <c r="EA48" s="217"/>
    </row>
    <row r="49" spans="1:131" s="218" customFormat="1" ht="26.25" customHeight="1" x14ac:dyDescent="0.15">
      <c r="A49" s="232">
        <v>22</v>
      </c>
      <c r="B49" s="1007"/>
      <c r="C49" s="1008"/>
      <c r="D49" s="1008"/>
      <c r="E49" s="1008"/>
      <c r="F49" s="1008"/>
      <c r="G49" s="1008"/>
      <c r="H49" s="1008"/>
      <c r="I49" s="1008"/>
      <c r="J49" s="1008"/>
      <c r="K49" s="1008"/>
      <c r="L49" s="1008"/>
      <c r="M49" s="1008"/>
      <c r="N49" s="1008"/>
      <c r="O49" s="1008"/>
      <c r="P49" s="1009"/>
      <c r="Q49" s="1014"/>
      <c r="R49" s="1011"/>
      <c r="S49" s="1011"/>
      <c r="T49" s="1011"/>
      <c r="U49" s="1011"/>
      <c r="V49" s="1011"/>
      <c r="W49" s="1011"/>
      <c r="X49" s="1011"/>
      <c r="Y49" s="1011"/>
      <c r="Z49" s="1011"/>
      <c r="AA49" s="1011"/>
      <c r="AB49" s="1011"/>
      <c r="AC49" s="1011"/>
      <c r="AD49" s="1011"/>
      <c r="AE49" s="1015"/>
      <c r="AF49" s="1010"/>
      <c r="AG49" s="1011"/>
      <c r="AH49" s="1011"/>
      <c r="AI49" s="1011"/>
      <c r="AJ49" s="1012"/>
      <c r="AK49" s="944"/>
      <c r="AL49" s="935"/>
      <c r="AM49" s="935"/>
      <c r="AN49" s="935"/>
      <c r="AO49" s="935"/>
      <c r="AP49" s="935"/>
      <c r="AQ49" s="935"/>
      <c r="AR49" s="935"/>
      <c r="AS49" s="935"/>
      <c r="AT49" s="935"/>
      <c r="AU49" s="935"/>
      <c r="AV49" s="935"/>
      <c r="AW49" s="935"/>
      <c r="AX49" s="935"/>
      <c r="AY49" s="935"/>
      <c r="AZ49" s="1013"/>
      <c r="BA49" s="1013"/>
      <c r="BB49" s="1013"/>
      <c r="BC49" s="1013"/>
      <c r="BD49" s="1013"/>
      <c r="BE49" s="1005"/>
      <c r="BF49" s="1005"/>
      <c r="BG49" s="1005"/>
      <c r="BH49" s="1005"/>
      <c r="BI49" s="1006"/>
      <c r="BJ49" s="223"/>
      <c r="BK49" s="223"/>
      <c r="BL49" s="223"/>
      <c r="BM49" s="223"/>
      <c r="BN49" s="223"/>
      <c r="BO49" s="236"/>
      <c r="BP49" s="236"/>
      <c r="BQ49" s="233">
        <v>43</v>
      </c>
      <c r="BR49" s="234" t="s">
        <v>539</v>
      </c>
      <c r="BS49" s="978" t="s">
        <v>582</v>
      </c>
      <c r="BT49" s="979"/>
      <c r="BU49" s="979"/>
      <c r="BV49" s="979"/>
      <c r="BW49" s="979"/>
      <c r="BX49" s="979"/>
      <c r="BY49" s="979"/>
      <c r="BZ49" s="979"/>
      <c r="CA49" s="979"/>
      <c r="CB49" s="979"/>
      <c r="CC49" s="979"/>
      <c r="CD49" s="979"/>
      <c r="CE49" s="979"/>
      <c r="CF49" s="979"/>
      <c r="CG49" s="980"/>
      <c r="CH49" s="953">
        <v>34.822000000000003</v>
      </c>
      <c r="CI49" s="954"/>
      <c r="CJ49" s="954"/>
      <c r="CK49" s="954"/>
      <c r="CL49" s="955"/>
      <c r="CM49" s="953">
        <v>38644.567999999999</v>
      </c>
      <c r="CN49" s="954"/>
      <c r="CO49" s="954"/>
      <c r="CP49" s="954"/>
      <c r="CQ49" s="955"/>
      <c r="CR49" s="953">
        <v>41309.074999999997</v>
      </c>
      <c r="CS49" s="954"/>
      <c r="CT49" s="954"/>
      <c r="CU49" s="954"/>
      <c r="CV49" s="955"/>
      <c r="CW49" s="953">
        <v>7470.1109999999999</v>
      </c>
      <c r="CX49" s="954"/>
      <c r="CY49" s="954"/>
      <c r="CZ49" s="954"/>
      <c r="DA49" s="955"/>
      <c r="DB49" s="953">
        <v>0</v>
      </c>
      <c r="DC49" s="954"/>
      <c r="DD49" s="954"/>
      <c r="DE49" s="954"/>
      <c r="DF49" s="955"/>
      <c r="DG49" s="953">
        <v>0</v>
      </c>
      <c r="DH49" s="954"/>
      <c r="DI49" s="954"/>
      <c r="DJ49" s="954"/>
      <c r="DK49" s="955"/>
      <c r="DL49" s="953">
        <v>0</v>
      </c>
      <c r="DM49" s="954"/>
      <c r="DN49" s="954"/>
      <c r="DO49" s="954"/>
      <c r="DP49" s="955"/>
      <c r="DQ49" s="953"/>
      <c r="DR49" s="954"/>
      <c r="DS49" s="954"/>
      <c r="DT49" s="954"/>
      <c r="DU49" s="955"/>
      <c r="DV49" s="956"/>
      <c r="DW49" s="957"/>
      <c r="DX49" s="957"/>
      <c r="DY49" s="957"/>
      <c r="DZ49" s="958"/>
      <c r="EA49" s="217"/>
    </row>
    <row r="50" spans="1:131" s="218" customFormat="1" ht="26.25" customHeight="1" x14ac:dyDescent="0.15">
      <c r="A50" s="232">
        <v>23</v>
      </c>
      <c r="B50" s="1007"/>
      <c r="C50" s="1008"/>
      <c r="D50" s="1008"/>
      <c r="E50" s="1008"/>
      <c r="F50" s="1008"/>
      <c r="G50" s="1008"/>
      <c r="H50" s="1008"/>
      <c r="I50" s="1008"/>
      <c r="J50" s="1008"/>
      <c r="K50" s="1008"/>
      <c r="L50" s="1008"/>
      <c r="M50" s="1008"/>
      <c r="N50" s="1008"/>
      <c r="O50" s="1008"/>
      <c r="P50" s="1009"/>
      <c r="Q50" s="1003"/>
      <c r="R50" s="984"/>
      <c r="S50" s="984"/>
      <c r="T50" s="984"/>
      <c r="U50" s="984"/>
      <c r="V50" s="984"/>
      <c r="W50" s="984"/>
      <c r="X50" s="984"/>
      <c r="Y50" s="984"/>
      <c r="Z50" s="984"/>
      <c r="AA50" s="984"/>
      <c r="AB50" s="984"/>
      <c r="AC50" s="984"/>
      <c r="AD50" s="984"/>
      <c r="AE50" s="1004"/>
      <c r="AF50" s="1010"/>
      <c r="AG50" s="1011"/>
      <c r="AH50" s="1011"/>
      <c r="AI50" s="1011"/>
      <c r="AJ50" s="1012"/>
      <c r="AK50" s="986"/>
      <c r="AL50" s="984"/>
      <c r="AM50" s="984"/>
      <c r="AN50" s="984"/>
      <c r="AO50" s="984"/>
      <c r="AP50" s="984"/>
      <c r="AQ50" s="984"/>
      <c r="AR50" s="984"/>
      <c r="AS50" s="984"/>
      <c r="AT50" s="984"/>
      <c r="AU50" s="984"/>
      <c r="AV50" s="984"/>
      <c r="AW50" s="984"/>
      <c r="AX50" s="984"/>
      <c r="AY50" s="984"/>
      <c r="AZ50" s="987"/>
      <c r="BA50" s="987"/>
      <c r="BB50" s="987"/>
      <c r="BC50" s="987"/>
      <c r="BD50" s="987"/>
      <c r="BE50" s="1005"/>
      <c r="BF50" s="1005"/>
      <c r="BG50" s="1005"/>
      <c r="BH50" s="1005"/>
      <c r="BI50" s="1006"/>
      <c r="BJ50" s="223"/>
      <c r="BK50" s="223"/>
      <c r="BL50" s="223"/>
      <c r="BM50" s="223"/>
      <c r="BN50" s="223"/>
      <c r="BO50" s="236"/>
      <c r="BP50" s="236"/>
      <c r="BQ50" s="233">
        <v>44</v>
      </c>
      <c r="BR50" s="234"/>
      <c r="BS50" s="978"/>
      <c r="BT50" s="979"/>
      <c r="BU50" s="979"/>
      <c r="BV50" s="979"/>
      <c r="BW50" s="979"/>
      <c r="BX50" s="979"/>
      <c r="BY50" s="979"/>
      <c r="BZ50" s="979"/>
      <c r="CA50" s="979"/>
      <c r="CB50" s="979"/>
      <c r="CC50" s="979"/>
      <c r="CD50" s="979"/>
      <c r="CE50" s="979"/>
      <c r="CF50" s="979"/>
      <c r="CG50" s="980"/>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7"/>
    </row>
    <row r="51" spans="1:131" s="218" customFormat="1" ht="26.25" customHeight="1" x14ac:dyDescent="0.15">
      <c r="A51" s="232">
        <v>24</v>
      </c>
      <c r="B51" s="1007"/>
      <c r="C51" s="1008"/>
      <c r="D51" s="1008"/>
      <c r="E51" s="1008"/>
      <c r="F51" s="1008"/>
      <c r="G51" s="1008"/>
      <c r="H51" s="1008"/>
      <c r="I51" s="1008"/>
      <c r="J51" s="1008"/>
      <c r="K51" s="1008"/>
      <c r="L51" s="1008"/>
      <c r="M51" s="1008"/>
      <c r="N51" s="1008"/>
      <c r="O51" s="1008"/>
      <c r="P51" s="1009"/>
      <c r="Q51" s="1003"/>
      <c r="R51" s="984"/>
      <c r="S51" s="984"/>
      <c r="T51" s="984"/>
      <c r="U51" s="984"/>
      <c r="V51" s="984"/>
      <c r="W51" s="984"/>
      <c r="X51" s="984"/>
      <c r="Y51" s="984"/>
      <c r="Z51" s="984"/>
      <c r="AA51" s="984"/>
      <c r="AB51" s="984"/>
      <c r="AC51" s="984"/>
      <c r="AD51" s="984"/>
      <c r="AE51" s="1004"/>
      <c r="AF51" s="1010"/>
      <c r="AG51" s="1011"/>
      <c r="AH51" s="1011"/>
      <c r="AI51" s="1011"/>
      <c r="AJ51" s="1012"/>
      <c r="AK51" s="986"/>
      <c r="AL51" s="984"/>
      <c r="AM51" s="984"/>
      <c r="AN51" s="984"/>
      <c r="AO51" s="984"/>
      <c r="AP51" s="984"/>
      <c r="AQ51" s="984"/>
      <c r="AR51" s="984"/>
      <c r="AS51" s="984"/>
      <c r="AT51" s="984"/>
      <c r="AU51" s="984"/>
      <c r="AV51" s="984"/>
      <c r="AW51" s="984"/>
      <c r="AX51" s="984"/>
      <c r="AY51" s="984"/>
      <c r="AZ51" s="987"/>
      <c r="BA51" s="987"/>
      <c r="BB51" s="987"/>
      <c r="BC51" s="987"/>
      <c r="BD51" s="987"/>
      <c r="BE51" s="1005"/>
      <c r="BF51" s="1005"/>
      <c r="BG51" s="1005"/>
      <c r="BH51" s="1005"/>
      <c r="BI51" s="1006"/>
      <c r="BJ51" s="223"/>
      <c r="BK51" s="223"/>
      <c r="BL51" s="223"/>
      <c r="BM51" s="223"/>
      <c r="BN51" s="223"/>
      <c r="BO51" s="236"/>
      <c r="BP51" s="236"/>
      <c r="BQ51" s="233">
        <v>45</v>
      </c>
      <c r="BR51" s="234"/>
      <c r="BS51" s="978"/>
      <c r="BT51" s="979"/>
      <c r="BU51" s="979"/>
      <c r="BV51" s="979"/>
      <c r="BW51" s="979"/>
      <c r="BX51" s="979"/>
      <c r="BY51" s="979"/>
      <c r="BZ51" s="979"/>
      <c r="CA51" s="979"/>
      <c r="CB51" s="979"/>
      <c r="CC51" s="979"/>
      <c r="CD51" s="979"/>
      <c r="CE51" s="979"/>
      <c r="CF51" s="979"/>
      <c r="CG51" s="980"/>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7"/>
    </row>
    <row r="52" spans="1:131" s="218" customFormat="1" ht="26.25" customHeight="1" x14ac:dyDescent="0.15">
      <c r="A52" s="232">
        <v>25</v>
      </c>
      <c r="B52" s="1007"/>
      <c r="C52" s="1008"/>
      <c r="D52" s="1008"/>
      <c r="E52" s="1008"/>
      <c r="F52" s="1008"/>
      <c r="G52" s="1008"/>
      <c r="H52" s="1008"/>
      <c r="I52" s="1008"/>
      <c r="J52" s="1008"/>
      <c r="K52" s="1008"/>
      <c r="L52" s="1008"/>
      <c r="M52" s="1008"/>
      <c r="N52" s="1008"/>
      <c r="O52" s="1008"/>
      <c r="P52" s="1009"/>
      <c r="Q52" s="1003"/>
      <c r="R52" s="984"/>
      <c r="S52" s="984"/>
      <c r="T52" s="984"/>
      <c r="U52" s="984"/>
      <c r="V52" s="984"/>
      <c r="W52" s="984"/>
      <c r="X52" s="984"/>
      <c r="Y52" s="984"/>
      <c r="Z52" s="984"/>
      <c r="AA52" s="984"/>
      <c r="AB52" s="984"/>
      <c r="AC52" s="984"/>
      <c r="AD52" s="984"/>
      <c r="AE52" s="1004"/>
      <c r="AF52" s="1010"/>
      <c r="AG52" s="1011"/>
      <c r="AH52" s="1011"/>
      <c r="AI52" s="1011"/>
      <c r="AJ52" s="1012"/>
      <c r="AK52" s="986"/>
      <c r="AL52" s="984"/>
      <c r="AM52" s="984"/>
      <c r="AN52" s="984"/>
      <c r="AO52" s="984"/>
      <c r="AP52" s="984"/>
      <c r="AQ52" s="984"/>
      <c r="AR52" s="984"/>
      <c r="AS52" s="984"/>
      <c r="AT52" s="984"/>
      <c r="AU52" s="984"/>
      <c r="AV52" s="984"/>
      <c r="AW52" s="984"/>
      <c r="AX52" s="984"/>
      <c r="AY52" s="984"/>
      <c r="AZ52" s="987"/>
      <c r="BA52" s="987"/>
      <c r="BB52" s="987"/>
      <c r="BC52" s="987"/>
      <c r="BD52" s="987"/>
      <c r="BE52" s="1005"/>
      <c r="BF52" s="1005"/>
      <c r="BG52" s="1005"/>
      <c r="BH52" s="1005"/>
      <c r="BI52" s="1006"/>
      <c r="BJ52" s="223"/>
      <c r="BK52" s="223"/>
      <c r="BL52" s="223"/>
      <c r="BM52" s="223"/>
      <c r="BN52" s="223"/>
      <c r="BO52" s="236"/>
      <c r="BP52" s="236"/>
      <c r="BQ52" s="233">
        <v>46</v>
      </c>
      <c r="BR52" s="234"/>
      <c r="BS52" s="978"/>
      <c r="BT52" s="979"/>
      <c r="BU52" s="979"/>
      <c r="BV52" s="979"/>
      <c r="BW52" s="979"/>
      <c r="BX52" s="979"/>
      <c r="BY52" s="979"/>
      <c r="BZ52" s="979"/>
      <c r="CA52" s="979"/>
      <c r="CB52" s="979"/>
      <c r="CC52" s="979"/>
      <c r="CD52" s="979"/>
      <c r="CE52" s="979"/>
      <c r="CF52" s="979"/>
      <c r="CG52" s="980"/>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7"/>
    </row>
    <row r="53" spans="1:131" s="218" customFormat="1" ht="26.25" customHeight="1" x14ac:dyDescent="0.15">
      <c r="A53" s="232">
        <v>26</v>
      </c>
      <c r="B53" s="1007"/>
      <c r="C53" s="1008"/>
      <c r="D53" s="1008"/>
      <c r="E53" s="1008"/>
      <c r="F53" s="1008"/>
      <c r="G53" s="1008"/>
      <c r="H53" s="1008"/>
      <c r="I53" s="1008"/>
      <c r="J53" s="1008"/>
      <c r="K53" s="1008"/>
      <c r="L53" s="1008"/>
      <c r="M53" s="1008"/>
      <c r="N53" s="1008"/>
      <c r="O53" s="1008"/>
      <c r="P53" s="1009"/>
      <c r="Q53" s="1003"/>
      <c r="R53" s="984"/>
      <c r="S53" s="984"/>
      <c r="T53" s="984"/>
      <c r="U53" s="984"/>
      <c r="V53" s="984"/>
      <c r="W53" s="984"/>
      <c r="X53" s="984"/>
      <c r="Y53" s="984"/>
      <c r="Z53" s="984"/>
      <c r="AA53" s="984"/>
      <c r="AB53" s="984"/>
      <c r="AC53" s="984"/>
      <c r="AD53" s="984"/>
      <c r="AE53" s="1004"/>
      <c r="AF53" s="1010"/>
      <c r="AG53" s="1011"/>
      <c r="AH53" s="1011"/>
      <c r="AI53" s="1011"/>
      <c r="AJ53" s="1012"/>
      <c r="AK53" s="986"/>
      <c r="AL53" s="984"/>
      <c r="AM53" s="984"/>
      <c r="AN53" s="984"/>
      <c r="AO53" s="984"/>
      <c r="AP53" s="984"/>
      <c r="AQ53" s="984"/>
      <c r="AR53" s="984"/>
      <c r="AS53" s="984"/>
      <c r="AT53" s="984"/>
      <c r="AU53" s="984"/>
      <c r="AV53" s="984"/>
      <c r="AW53" s="984"/>
      <c r="AX53" s="984"/>
      <c r="AY53" s="984"/>
      <c r="AZ53" s="987"/>
      <c r="BA53" s="987"/>
      <c r="BB53" s="987"/>
      <c r="BC53" s="987"/>
      <c r="BD53" s="987"/>
      <c r="BE53" s="1005"/>
      <c r="BF53" s="1005"/>
      <c r="BG53" s="1005"/>
      <c r="BH53" s="1005"/>
      <c r="BI53" s="1006"/>
      <c r="BJ53" s="223"/>
      <c r="BK53" s="223"/>
      <c r="BL53" s="223"/>
      <c r="BM53" s="223"/>
      <c r="BN53" s="223"/>
      <c r="BO53" s="236"/>
      <c r="BP53" s="236"/>
      <c r="BQ53" s="233">
        <v>47</v>
      </c>
      <c r="BR53" s="234"/>
      <c r="BS53" s="978"/>
      <c r="BT53" s="979"/>
      <c r="BU53" s="979"/>
      <c r="BV53" s="979"/>
      <c r="BW53" s="979"/>
      <c r="BX53" s="979"/>
      <c r="BY53" s="979"/>
      <c r="BZ53" s="979"/>
      <c r="CA53" s="979"/>
      <c r="CB53" s="979"/>
      <c r="CC53" s="979"/>
      <c r="CD53" s="979"/>
      <c r="CE53" s="979"/>
      <c r="CF53" s="979"/>
      <c r="CG53" s="980"/>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7"/>
    </row>
    <row r="54" spans="1:131" s="218" customFormat="1" ht="26.25" customHeight="1" x14ac:dyDescent="0.15">
      <c r="A54" s="232">
        <v>27</v>
      </c>
      <c r="B54" s="1007"/>
      <c r="C54" s="1008"/>
      <c r="D54" s="1008"/>
      <c r="E54" s="1008"/>
      <c r="F54" s="1008"/>
      <c r="G54" s="1008"/>
      <c r="H54" s="1008"/>
      <c r="I54" s="1008"/>
      <c r="J54" s="1008"/>
      <c r="K54" s="1008"/>
      <c r="L54" s="1008"/>
      <c r="M54" s="1008"/>
      <c r="N54" s="1008"/>
      <c r="O54" s="1008"/>
      <c r="P54" s="1009"/>
      <c r="Q54" s="1003"/>
      <c r="R54" s="984"/>
      <c r="S54" s="984"/>
      <c r="T54" s="984"/>
      <c r="U54" s="984"/>
      <c r="V54" s="984"/>
      <c r="W54" s="984"/>
      <c r="X54" s="984"/>
      <c r="Y54" s="984"/>
      <c r="Z54" s="984"/>
      <c r="AA54" s="984"/>
      <c r="AB54" s="984"/>
      <c r="AC54" s="984"/>
      <c r="AD54" s="984"/>
      <c r="AE54" s="1004"/>
      <c r="AF54" s="1010"/>
      <c r="AG54" s="1011"/>
      <c r="AH54" s="1011"/>
      <c r="AI54" s="1011"/>
      <c r="AJ54" s="1012"/>
      <c r="AK54" s="986"/>
      <c r="AL54" s="984"/>
      <c r="AM54" s="984"/>
      <c r="AN54" s="984"/>
      <c r="AO54" s="984"/>
      <c r="AP54" s="984"/>
      <c r="AQ54" s="984"/>
      <c r="AR54" s="984"/>
      <c r="AS54" s="984"/>
      <c r="AT54" s="984"/>
      <c r="AU54" s="984"/>
      <c r="AV54" s="984"/>
      <c r="AW54" s="984"/>
      <c r="AX54" s="984"/>
      <c r="AY54" s="984"/>
      <c r="AZ54" s="987"/>
      <c r="BA54" s="987"/>
      <c r="BB54" s="987"/>
      <c r="BC54" s="987"/>
      <c r="BD54" s="987"/>
      <c r="BE54" s="1005"/>
      <c r="BF54" s="1005"/>
      <c r="BG54" s="1005"/>
      <c r="BH54" s="1005"/>
      <c r="BI54" s="1006"/>
      <c r="BJ54" s="223"/>
      <c r="BK54" s="223"/>
      <c r="BL54" s="223"/>
      <c r="BM54" s="223"/>
      <c r="BN54" s="223"/>
      <c r="BO54" s="236"/>
      <c r="BP54" s="236"/>
      <c r="BQ54" s="233">
        <v>48</v>
      </c>
      <c r="BR54" s="234"/>
      <c r="BS54" s="978"/>
      <c r="BT54" s="979"/>
      <c r="BU54" s="979"/>
      <c r="BV54" s="979"/>
      <c r="BW54" s="979"/>
      <c r="BX54" s="979"/>
      <c r="BY54" s="979"/>
      <c r="BZ54" s="979"/>
      <c r="CA54" s="979"/>
      <c r="CB54" s="979"/>
      <c r="CC54" s="979"/>
      <c r="CD54" s="979"/>
      <c r="CE54" s="979"/>
      <c r="CF54" s="979"/>
      <c r="CG54" s="980"/>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7"/>
    </row>
    <row r="55" spans="1:131" s="218" customFormat="1" ht="26.25" customHeight="1" x14ac:dyDescent="0.15">
      <c r="A55" s="232">
        <v>28</v>
      </c>
      <c r="B55" s="1007"/>
      <c r="C55" s="1008"/>
      <c r="D55" s="1008"/>
      <c r="E55" s="1008"/>
      <c r="F55" s="1008"/>
      <c r="G55" s="1008"/>
      <c r="H55" s="1008"/>
      <c r="I55" s="1008"/>
      <c r="J55" s="1008"/>
      <c r="K55" s="1008"/>
      <c r="L55" s="1008"/>
      <c r="M55" s="1008"/>
      <c r="N55" s="1008"/>
      <c r="O55" s="1008"/>
      <c r="P55" s="1009"/>
      <c r="Q55" s="1003"/>
      <c r="R55" s="984"/>
      <c r="S55" s="984"/>
      <c r="T55" s="984"/>
      <c r="U55" s="984"/>
      <c r="V55" s="984"/>
      <c r="W55" s="984"/>
      <c r="X55" s="984"/>
      <c r="Y55" s="984"/>
      <c r="Z55" s="984"/>
      <c r="AA55" s="984"/>
      <c r="AB55" s="984"/>
      <c r="AC55" s="984"/>
      <c r="AD55" s="984"/>
      <c r="AE55" s="1004"/>
      <c r="AF55" s="1010"/>
      <c r="AG55" s="1011"/>
      <c r="AH55" s="1011"/>
      <c r="AI55" s="1011"/>
      <c r="AJ55" s="1012"/>
      <c r="AK55" s="986"/>
      <c r="AL55" s="984"/>
      <c r="AM55" s="984"/>
      <c r="AN55" s="984"/>
      <c r="AO55" s="984"/>
      <c r="AP55" s="984"/>
      <c r="AQ55" s="984"/>
      <c r="AR55" s="984"/>
      <c r="AS55" s="984"/>
      <c r="AT55" s="984"/>
      <c r="AU55" s="984"/>
      <c r="AV55" s="984"/>
      <c r="AW55" s="984"/>
      <c r="AX55" s="984"/>
      <c r="AY55" s="984"/>
      <c r="AZ55" s="987"/>
      <c r="BA55" s="987"/>
      <c r="BB55" s="987"/>
      <c r="BC55" s="987"/>
      <c r="BD55" s="987"/>
      <c r="BE55" s="1005"/>
      <c r="BF55" s="1005"/>
      <c r="BG55" s="1005"/>
      <c r="BH55" s="1005"/>
      <c r="BI55" s="1006"/>
      <c r="BJ55" s="223"/>
      <c r="BK55" s="223"/>
      <c r="BL55" s="223"/>
      <c r="BM55" s="223"/>
      <c r="BN55" s="223"/>
      <c r="BO55" s="236"/>
      <c r="BP55" s="236"/>
      <c r="BQ55" s="233">
        <v>49</v>
      </c>
      <c r="BR55" s="234"/>
      <c r="BS55" s="978"/>
      <c r="BT55" s="979"/>
      <c r="BU55" s="979"/>
      <c r="BV55" s="979"/>
      <c r="BW55" s="979"/>
      <c r="BX55" s="979"/>
      <c r="BY55" s="979"/>
      <c r="BZ55" s="979"/>
      <c r="CA55" s="979"/>
      <c r="CB55" s="979"/>
      <c r="CC55" s="979"/>
      <c r="CD55" s="979"/>
      <c r="CE55" s="979"/>
      <c r="CF55" s="979"/>
      <c r="CG55" s="980"/>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7"/>
    </row>
    <row r="56" spans="1:131" s="218" customFormat="1" ht="26.25" customHeight="1" x14ac:dyDescent="0.15">
      <c r="A56" s="232">
        <v>29</v>
      </c>
      <c r="B56" s="1007"/>
      <c r="C56" s="1008"/>
      <c r="D56" s="1008"/>
      <c r="E56" s="1008"/>
      <c r="F56" s="1008"/>
      <c r="G56" s="1008"/>
      <c r="H56" s="1008"/>
      <c r="I56" s="1008"/>
      <c r="J56" s="1008"/>
      <c r="K56" s="1008"/>
      <c r="L56" s="1008"/>
      <c r="M56" s="1008"/>
      <c r="N56" s="1008"/>
      <c r="O56" s="1008"/>
      <c r="P56" s="1009"/>
      <c r="Q56" s="1003"/>
      <c r="R56" s="984"/>
      <c r="S56" s="984"/>
      <c r="T56" s="984"/>
      <c r="U56" s="984"/>
      <c r="V56" s="984"/>
      <c r="W56" s="984"/>
      <c r="X56" s="984"/>
      <c r="Y56" s="984"/>
      <c r="Z56" s="984"/>
      <c r="AA56" s="984"/>
      <c r="AB56" s="984"/>
      <c r="AC56" s="984"/>
      <c r="AD56" s="984"/>
      <c r="AE56" s="1004"/>
      <c r="AF56" s="1010"/>
      <c r="AG56" s="1011"/>
      <c r="AH56" s="1011"/>
      <c r="AI56" s="1011"/>
      <c r="AJ56" s="1012"/>
      <c r="AK56" s="986"/>
      <c r="AL56" s="984"/>
      <c r="AM56" s="984"/>
      <c r="AN56" s="984"/>
      <c r="AO56" s="984"/>
      <c r="AP56" s="984"/>
      <c r="AQ56" s="984"/>
      <c r="AR56" s="984"/>
      <c r="AS56" s="984"/>
      <c r="AT56" s="984"/>
      <c r="AU56" s="984"/>
      <c r="AV56" s="984"/>
      <c r="AW56" s="984"/>
      <c r="AX56" s="984"/>
      <c r="AY56" s="984"/>
      <c r="AZ56" s="987"/>
      <c r="BA56" s="987"/>
      <c r="BB56" s="987"/>
      <c r="BC56" s="987"/>
      <c r="BD56" s="987"/>
      <c r="BE56" s="1005"/>
      <c r="BF56" s="1005"/>
      <c r="BG56" s="1005"/>
      <c r="BH56" s="1005"/>
      <c r="BI56" s="1006"/>
      <c r="BJ56" s="223"/>
      <c r="BK56" s="223"/>
      <c r="BL56" s="223"/>
      <c r="BM56" s="223"/>
      <c r="BN56" s="223"/>
      <c r="BO56" s="236"/>
      <c r="BP56" s="236"/>
      <c r="BQ56" s="233">
        <v>50</v>
      </c>
      <c r="BR56" s="234"/>
      <c r="BS56" s="978"/>
      <c r="BT56" s="979"/>
      <c r="BU56" s="979"/>
      <c r="BV56" s="979"/>
      <c r="BW56" s="979"/>
      <c r="BX56" s="979"/>
      <c r="BY56" s="979"/>
      <c r="BZ56" s="979"/>
      <c r="CA56" s="979"/>
      <c r="CB56" s="979"/>
      <c r="CC56" s="979"/>
      <c r="CD56" s="979"/>
      <c r="CE56" s="979"/>
      <c r="CF56" s="979"/>
      <c r="CG56" s="980"/>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7"/>
    </row>
    <row r="57" spans="1:131" s="218" customFormat="1" ht="26.25" customHeight="1" x14ac:dyDescent="0.15">
      <c r="A57" s="232">
        <v>30</v>
      </c>
      <c r="B57" s="1007"/>
      <c r="C57" s="1008"/>
      <c r="D57" s="1008"/>
      <c r="E57" s="1008"/>
      <c r="F57" s="1008"/>
      <c r="G57" s="1008"/>
      <c r="H57" s="1008"/>
      <c r="I57" s="1008"/>
      <c r="J57" s="1008"/>
      <c r="K57" s="1008"/>
      <c r="L57" s="1008"/>
      <c r="M57" s="1008"/>
      <c r="N57" s="1008"/>
      <c r="O57" s="1008"/>
      <c r="P57" s="1009"/>
      <c r="Q57" s="1003"/>
      <c r="R57" s="984"/>
      <c r="S57" s="984"/>
      <c r="T57" s="984"/>
      <c r="U57" s="984"/>
      <c r="V57" s="984"/>
      <c r="W57" s="984"/>
      <c r="X57" s="984"/>
      <c r="Y57" s="984"/>
      <c r="Z57" s="984"/>
      <c r="AA57" s="984"/>
      <c r="AB57" s="984"/>
      <c r="AC57" s="984"/>
      <c r="AD57" s="984"/>
      <c r="AE57" s="1004"/>
      <c r="AF57" s="1010"/>
      <c r="AG57" s="1011"/>
      <c r="AH57" s="1011"/>
      <c r="AI57" s="1011"/>
      <c r="AJ57" s="1012"/>
      <c r="AK57" s="986"/>
      <c r="AL57" s="984"/>
      <c r="AM57" s="984"/>
      <c r="AN57" s="984"/>
      <c r="AO57" s="984"/>
      <c r="AP57" s="984"/>
      <c r="AQ57" s="984"/>
      <c r="AR57" s="984"/>
      <c r="AS57" s="984"/>
      <c r="AT57" s="984"/>
      <c r="AU57" s="984"/>
      <c r="AV57" s="984"/>
      <c r="AW57" s="984"/>
      <c r="AX57" s="984"/>
      <c r="AY57" s="984"/>
      <c r="AZ57" s="987"/>
      <c r="BA57" s="987"/>
      <c r="BB57" s="987"/>
      <c r="BC57" s="987"/>
      <c r="BD57" s="987"/>
      <c r="BE57" s="1005"/>
      <c r="BF57" s="1005"/>
      <c r="BG57" s="1005"/>
      <c r="BH57" s="1005"/>
      <c r="BI57" s="1006"/>
      <c r="BJ57" s="223"/>
      <c r="BK57" s="223"/>
      <c r="BL57" s="223"/>
      <c r="BM57" s="223"/>
      <c r="BN57" s="223"/>
      <c r="BO57" s="236"/>
      <c r="BP57" s="236"/>
      <c r="BQ57" s="233">
        <v>51</v>
      </c>
      <c r="BR57" s="234"/>
      <c r="BS57" s="978"/>
      <c r="BT57" s="979"/>
      <c r="BU57" s="979"/>
      <c r="BV57" s="979"/>
      <c r="BW57" s="979"/>
      <c r="BX57" s="979"/>
      <c r="BY57" s="979"/>
      <c r="BZ57" s="979"/>
      <c r="CA57" s="979"/>
      <c r="CB57" s="979"/>
      <c r="CC57" s="979"/>
      <c r="CD57" s="979"/>
      <c r="CE57" s="979"/>
      <c r="CF57" s="979"/>
      <c r="CG57" s="980"/>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7"/>
    </row>
    <row r="58" spans="1:131" s="218" customFormat="1" ht="26.25" customHeight="1" x14ac:dyDescent="0.15">
      <c r="A58" s="232">
        <v>31</v>
      </c>
      <c r="B58" s="1007"/>
      <c r="C58" s="1008"/>
      <c r="D58" s="1008"/>
      <c r="E58" s="1008"/>
      <c r="F58" s="1008"/>
      <c r="G58" s="1008"/>
      <c r="H58" s="1008"/>
      <c r="I58" s="1008"/>
      <c r="J58" s="1008"/>
      <c r="K58" s="1008"/>
      <c r="L58" s="1008"/>
      <c r="M58" s="1008"/>
      <c r="N58" s="1008"/>
      <c r="O58" s="1008"/>
      <c r="P58" s="1009"/>
      <c r="Q58" s="1003"/>
      <c r="R58" s="984"/>
      <c r="S58" s="984"/>
      <c r="T58" s="984"/>
      <c r="U58" s="984"/>
      <c r="V58" s="984"/>
      <c r="W58" s="984"/>
      <c r="X58" s="984"/>
      <c r="Y58" s="984"/>
      <c r="Z58" s="984"/>
      <c r="AA58" s="984"/>
      <c r="AB58" s="984"/>
      <c r="AC58" s="984"/>
      <c r="AD58" s="984"/>
      <c r="AE58" s="1004"/>
      <c r="AF58" s="1010"/>
      <c r="AG58" s="1011"/>
      <c r="AH58" s="1011"/>
      <c r="AI58" s="1011"/>
      <c r="AJ58" s="1012"/>
      <c r="AK58" s="986"/>
      <c r="AL58" s="984"/>
      <c r="AM58" s="984"/>
      <c r="AN58" s="984"/>
      <c r="AO58" s="984"/>
      <c r="AP58" s="984"/>
      <c r="AQ58" s="984"/>
      <c r="AR58" s="984"/>
      <c r="AS58" s="984"/>
      <c r="AT58" s="984"/>
      <c r="AU58" s="984"/>
      <c r="AV58" s="984"/>
      <c r="AW58" s="984"/>
      <c r="AX58" s="984"/>
      <c r="AY58" s="984"/>
      <c r="AZ58" s="987"/>
      <c r="BA58" s="987"/>
      <c r="BB58" s="987"/>
      <c r="BC58" s="987"/>
      <c r="BD58" s="987"/>
      <c r="BE58" s="1005"/>
      <c r="BF58" s="1005"/>
      <c r="BG58" s="1005"/>
      <c r="BH58" s="1005"/>
      <c r="BI58" s="1006"/>
      <c r="BJ58" s="223"/>
      <c r="BK58" s="223"/>
      <c r="BL58" s="223"/>
      <c r="BM58" s="223"/>
      <c r="BN58" s="223"/>
      <c r="BO58" s="236"/>
      <c r="BP58" s="236"/>
      <c r="BQ58" s="233">
        <v>52</v>
      </c>
      <c r="BR58" s="234"/>
      <c r="BS58" s="978"/>
      <c r="BT58" s="979"/>
      <c r="BU58" s="979"/>
      <c r="BV58" s="979"/>
      <c r="BW58" s="979"/>
      <c r="BX58" s="979"/>
      <c r="BY58" s="979"/>
      <c r="BZ58" s="979"/>
      <c r="CA58" s="979"/>
      <c r="CB58" s="979"/>
      <c r="CC58" s="979"/>
      <c r="CD58" s="979"/>
      <c r="CE58" s="979"/>
      <c r="CF58" s="979"/>
      <c r="CG58" s="980"/>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7"/>
    </row>
    <row r="59" spans="1:131" s="218" customFormat="1" ht="26.25" customHeight="1" x14ac:dyDescent="0.15">
      <c r="A59" s="232">
        <v>32</v>
      </c>
      <c r="B59" s="1007"/>
      <c r="C59" s="1008"/>
      <c r="D59" s="1008"/>
      <c r="E59" s="1008"/>
      <c r="F59" s="1008"/>
      <c r="G59" s="1008"/>
      <c r="H59" s="1008"/>
      <c r="I59" s="1008"/>
      <c r="J59" s="1008"/>
      <c r="K59" s="1008"/>
      <c r="L59" s="1008"/>
      <c r="M59" s="1008"/>
      <c r="N59" s="1008"/>
      <c r="O59" s="1008"/>
      <c r="P59" s="1009"/>
      <c r="Q59" s="1003"/>
      <c r="R59" s="984"/>
      <c r="S59" s="984"/>
      <c r="T59" s="984"/>
      <c r="U59" s="984"/>
      <c r="V59" s="984"/>
      <c r="W59" s="984"/>
      <c r="X59" s="984"/>
      <c r="Y59" s="984"/>
      <c r="Z59" s="984"/>
      <c r="AA59" s="984"/>
      <c r="AB59" s="984"/>
      <c r="AC59" s="984"/>
      <c r="AD59" s="984"/>
      <c r="AE59" s="1004"/>
      <c r="AF59" s="1010"/>
      <c r="AG59" s="1011"/>
      <c r="AH59" s="1011"/>
      <c r="AI59" s="1011"/>
      <c r="AJ59" s="1012"/>
      <c r="AK59" s="986"/>
      <c r="AL59" s="984"/>
      <c r="AM59" s="984"/>
      <c r="AN59" s="984"/>
      <c r="AO59" s="984"/>
      <c r="AP59" s="984"/>
      <c r="AQ59" s="984"/>
      <c r="AR59" s="984"/>
      <c r="AS59" s="984"/>
      <c r="AT59" s="984"/>
      <c r="AU59" s="984"/>
      <c r="AV59" s="984"/>
      <c r="AW59" s="984"/>
      <c r="AX59" s="984"/>
      <c r="AY59" s="984"/>
      <c r="AZ59" s="987"/>
      <c r="BA59" s="987"/>
      <c r="BB59" s="987"/>
      <c r="BC59" s="987"/>
      <c r="BD59" s="987"/>
      <c r="BE59" s="1005"/>
      <c r="BF59" s="1005"/>
      <c r="BG59" s="1005"/>
      <c r="BH59" s="1005"/>
      <c r="BI59" s="1006"/>
      <c r="BJ59" s="223"/>
      <c r="BK59" s="223"/>
      <c r="BL59" s="223"/>
      <c r="BM59" s="223"/>
      <c r="BN59" s="223"/>
      <c r="BO59" s="236"/>
      <c r="BP59" s="236"/>
      <c r="BQ59" s="233">
        <v>53</v>
      </c>
      <c r="BR59" s="234"/>
      <c r="BS59" s="978"/>
      <c r="BT59" s="979"/>
      <c r="BU59" s="979"/>
      <c r="BV59" s="979"/>
      <c r="BW59" s="979"/>
      <c r="BX59" s="979"/>
      <c r="BY59" s="979"/>
      <c r="BZ59" s="979"/>
      <c r="CA59" s="979"/>
      <c r="CB59" s="979"/>
      <c r="CC59" s="979"/>
      <c r="CD59" s="979"/>
      <c r="CE59" s="979"/>
      <c r="CF59" s="979"/>
      <c r="CG59" s="980"/>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7"/>
    </row>
    <row r="60" spans="1:131" s="218" customFormat="1" ht="26.25" customHeight="1" x14ac:dyDescent="0.15">
      <c r="A60" s="232">
        <v>33</v>
      </c>
      <c r="B60" s="1007"/>
      <c r="C60" s="1008"/>
      <c r="D60" s="1008"/>
      <c r="E60" s="1008"/>
      <c r="F60" s="1008"/>
      <c r="G60" s="1008"/>
      <c r="H60" s="1008"/>
      <c r="I60" s="1008"/>
      <c r="J60" s="1008"/>
      <c r="K60" s="1008"/>
      <c r="L60" s="1008"/>
      <c r="M60" s="1008"/>
      <c r="N60" s="1008"/>
      <c r="O60" s="1008"/>
      <c r="P60" s="1009"/>
      <c r="Q60" s="1003"/>
      <c r="R60" s="984"/>
      <c r="S60" s="984"/>
      <c r="T60" s="984"/>
      <c r="U60" s="984"/>
      <c r="V60" s="984"/>
      <c r="W60" s="984"/>
      <c r="X60" s="984"/>
      <c r="Y60" s="984"/>
      <c r="Z60" s="984"/>
      <c r="AA60" s="984"/>
      <c r="AB60" s="984"/>
      <c r="AC60" s="984"/>
      <c r="AD60" s="984"/>
      <c r="AE60" s="1004"/>
      <c r="AF60" s="1010"/>
      <c r="AG60" s="1011"/>
      <c r="AH60" s="1011"/>
      <c r="AI60" s="1011"/>
      <c r="AJ60" s="1012"/>
      <c r="AK60" s="986"/>
      <c r="AL60" s="984"/>
      <c r="AM60" s="984"/>
      <c r="AN60" s="984"/>
      <c r="AO60" s="984"/>
      <c r="AP60" s="984"/>
      <c r="AQ60" s="984"/>
      <c r="AR60" s="984"/>
      <c r="AS60" s="984"/>
      <c r="AT60" s="984"/>
      <c r="AU60" s="984"/>
      <c r="AV60" s="984"/>
      <c r="AW60" s="984"/>
      <c r="AX60" s="984"/>
      <c r="AY60" s="984"/>
      <c r="AZ60" s="987"/>
      <c r="BA60" s="987"/>
      <c r="BB60" s="987"/>
      <c r="BC60" s="987"/>
      <c r="BD60" s="987"/>
      <c r="BE60" s="1005"/>
      <c r="BF60" s="1005"/>
      <c r="BG60" s="1005"/>
      <c r="BH60" s="1005"/>
      <c r="BI60" s="1006"/>
      <c r="BJ60" s="223"/>
      <c r="BK60" s="223"/>
      <c r="BL60" s="223"/>
      <c r="BM60" s="223"/>
      <c r="BN60" s="223"/>
      <c r="BO60" s="236"/>
      <c r="BP60" s="236"/>
      <c r="BQ60" s="233">
        <v>54</v>
      </c>
      <c r="BR60" s="234"/>
      <c r="BS60" s="978"/>
      <c r="BT60" s="979"/>
      <c r="BU60" s="979"/>
      <c r="BV60" s="979"/>
      <c r="BW60" s="979"/>
      <c r="BX60" s="979"/>
      <c r="BY60" s="979"/>
      <c r="BZ60" s="979"/>
      <c r="CA60" s="979"/>
      <c r="CB60" s="979"/>
      <c r="CC60" s="979"/>
      <c r="CD60" s="979"/>
      <c r="CE60" s="979"/>
      <c r="CF60" s="979"/>
      <c r="CG60" s="980"/>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7"/>
    </row>
    <row r="61" spans="1:131" s="218" customFormat="1" ht="26.25" customHeight="1" thickBot="1" x14ac:dyDescent="0.2">
      <c r="A61" s="232">
        <v>34</v>
      </c>
      <c r="B61" s="1007"/>
      <c r="C61" s="1008"/>
      <c r="D61" s="1008"/>
      <c r="E61" s="1008"/>
      <c r="F61" s="1008"/>
      <c r="G61" s="1008"/>
      <c r="H61" s="1008"/>
      <c r="I61" s="1008"/>
      <c r="J61" s="1008"/>
      <c r="K61" s="1008"/>
      <c r="L61" s="1008"/>
      <c r="M61" s="1008"/>
      <c r="N61" s="1008"/>
      <c r="O61" s="1008"/>
      <c r="P61" s="1009"/>
      <c r="Q61" s="1003"/>
      <c r="R61" s="984"/>
      <c r="S61" s="984"/>
      <c r="T61" s="984"/>
      <c r="U61" s="984"/>
      <c r="V61" s="984"/>
      <c r="W61" s="984"/>
      <c r="X61" s="984"/>
      <c r="Y61" s="984"/>
      <c r="Z61" s="984"/>
      <c r="AA61" s="984"/>
      <c r="AB61" s="984"/>
      <c r="AC61" s="984"/>
      <c r="AD61" s="984"/>
      <c r="AE61" s="1004"/>
      <c r="AF61" s="1010"/>
      <c r="AG61" s="1011"/>
      <c r="AH61" s="1011"/>
      <c r="AI61" s="1011"/>
      <c r="AJ61" s="1012"/>
      <c r="AK61" s="986"/>
      <c r="AL61" s="984"/>
      <c r="AM61" s="984"/>
      <c r="AN61" s="984"/>
      <c r="AO61" s="984"/>
      <c r="AP61" s="984"/>
      <c r="AQ61" s="984"/>
      <c r="AR61" s="984"/>
      <c r="AS61" s="984"/>
      <c r="AT61" s="984"/>
      <c r="AU61" s="984"/>
      <c r="AV61" s="984"/>
      <c r="AW61" s="984"/>
      <c r="AX61" s="984"/>
      <c r="AY61" s="984"/>
      <c r="AZ61" s="987"/>
      <c r="BA61" s="987"/>
      <c r="BB61" s="987"/>
      <c r="BC61" s="987"/>
      <c r="BD61" s="987"/>
      <c r="BE61" s="1005"/>
      <c r="BF61" s="1005"/>
      <c r="BG61" s="1005"/>
      <c r="BH61" s="1005"/>
      <c r="BI61" s="1006"/>
      <c r="BJ61" s="223"/>
      <c r="BK61" s="223"/>
      <c r="BL61" s="223"/>
      <c r="BM61" s="223"/>
      <c r="BN61" s="223"/>
      <c r="BO61" s="236"/>
      <c r="BP61" s="236"/>
      <c r="BQ61" s="233">
        <v>55</v>
      </c>
      <c r="BR61" s="234"/>
      <c r="BS61" s="978"/>
      <c r="BT61" s="979"/>
      <c r="BU61" s="979"/>
      <c r="BV61" s="979"/>
      <c r="BW61" s="979"/>
      <c r="BX61" s="979"/>
      <c r="BY61" s="979"/>
      <c r="BZ61" s="979"/>
      <c r="CA61" s="979"/>
      <c r="CB61" s="979"/>
      <c r="CC61" s="979"/>
      <c r="CD61" s="979"/>
      <c r="CE61" s="979"/>
      <c r="CF61" s="979"/>
      <c r="CG61" s="980"/>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7"/>
    </row>
    <row r="62" spans="1:131" s="218" customFormat="1" ht="26.25" customHeight="1" x14ac:dyDescent="0.15">
      <c r="A62" s="232">
        <v>35</v>
      </c>
      <c r="B62" s="1000"/>
      <c r="C62" s="1001"/>
      <c r="D62" s="1001"/>
      <c r="E62" s="1001"/>
      <c r="F62" s="1001"/>
      <c r="G62" s="1001"/>
      <c r="H62" s="1001"/>
      <c r="I62" s="1001"/>
      <c r="J62" s="1001"/>
      <c r="K62" s="1001"/>
      <c r="L62" s="1001"/>
      <c r="M62" s="1001"/>
      <c r="N62" s="1001"/>
      <c r="O62" s="1001"/>
      <c r="P62" s="1002"/>
      <c r="Q62" s="1003"/>
      <c r="R62" s="984"/>
      <c r="S62" s="984"/>
      <c r="T62" s="984"/>
      <c r="U62" s="984"/>
      <c r="V62" s="984"/>
      <c r="W62" s="984"/>
      <c r="X62" s="984"/>
      <c r="Y62" s="984"/>
      <c r="Z62" s="984"/>
      <c r="AA62" s="984"/>
      <c r="AB62" s="984"/>
      <c r="AC62" s="984"/>
      <c r="AD62" s="984"/>
      <c r="AE62" s="1004"/>
      <c r="AF62" s="983"/>
      <c r="AG62" s="984"/>
      <c r="AH62" s="984"/>
      <c r="AI62" s="984"/>
      <c r="AJ62" s="985"/>
      <c r="AK62" s="986"/>
      <c r="AL62" s="984"/>
      <c r="AM62" s="984"/>
      <c r="AN62" s="984"/>
      <c r="AO62" s="984"/>
      <c r="AP62" s="984"/>
      <c r="AQ62" s="984"/>
      <c r="AR62" s="984"/>
      <c r="AS62" s="984"/>
      <c r="AT62" s="984"/>
      <c r="AU62" s="984"/>
      <c r="AV62" s="984"/>
      <c r="AW62" s="984"/>
      <c r="AX62" s="984"/>
      <c r="AY62" s="984"/>
      <c r="AZ62" s="987"/>
      <c r="BA62" s="987"/>
      <c r="BB62" s="987"/>
      <c r="BC62" s="987"/>
      <c r="BD62" s="987"/>
      <c r="BE62" s="995"/>
      <c r="BF62" s="995"/>
      <c r="BG62" s="995"/>
      <c r="BH62" s="995"/>
      <c r="BI62" s="996"/>
      <c r="BJ62" s="997" t="s">
        <v>383</v>
      </c>
      <c r="BK62" s="998"/>
      <c r="BL62" s="998"/>
      <c r="BM62" s="998"/>
      <c r="BN62" s="999"/>
      <c r="BO62" s="236"/>
      <c r="BP62" s="236"/>
      <c r="BQ62" s="233">
        <v>56</v>
      </c>
      <c r="BR62" s="234"/>
      <c r="BS62" s="978"/>
      <c r="BT62" s="979"/>
      <c r="BU62" s="979"/>
      <c r="BV62" s="979"/>
      <c r="BW62" s="979"/>
      <c r="BX62" s="979"/>
      <c r="BY62" s="979"/>
      <c r="BZ62" s="979"/>
      <c r="CA62" s="979"/>
      <c r="CB62" s="979"/>
      <c r="CC62" s="979"/>
      <c r="CD62" s="979"/>
      <c r="CE62" s="979"/>
      <c r="CF62" s="979"/>
      <c r="CG62" s="980"/>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7"/>
    </row>
    <row r="63" spans="1:131" s="218" customFormat="1" ht="26.25" customHeight="1" thickBot="1" x14ac:dyDescent="0.2">
      <c r="A63" s="235" t="s">
        <v>357</v>
      </c>
      <c r="B63" s="908" t="s">
        <v>384</v>
      </c>
      <c r="C63" s="909"/>
      <c r="D63" s="909"/>
      <c r="E63" s="909"/>
      <c r="F63" s="909"/>
      <c r="G63" s="909"/>
      <c r="H63" s="909"/>
      <c r="I63" s="909"/>
      <c r="J63" s="909"/>
      <c r="K63" s="909"/>
      <c r="L63" s="909"/>
      <c r="M63" s="909"/>
      <c r="N63" s="909"/>
      <c r="O63" s="909"/>
      <c r="P63" s="910"/>
      <c r="Q63" s="926"/>
      <c r="R63" s="927"/>
      <c r="S63" s="927"/>
      <c r="T63" s="927"/>
      <c r="U63" s="927"/>
      <c r="V63" s="927"/>
      <c r="W63" s="927"/>
      <c r="X63" s="927"/>
      <c r="Y63" s="927"/>
      <c r="Z63" s="927"/>
      <c r="AA63" s="927"/>
      <c r="AB63" s="927"/>
      <c r="AC63" s="927"/>
      <c r="AD63" s="927"/>
      <c r="AE63" s="991"/>
      <c r="AF63" s="992">
        <v>30963</v>
      </c>
      <c r="AG63" s="923"/>
      <c r="AH63" s="923"/>
      <c r="AI63" s="923"/>
      <c r="AJ63" s="993"/>
      <c r="AK63" s="994"/>
      <c r="AL63" s="927"/>
      <c r="AM63" s="927"/>
      <c r="AN63" s="927"/>
      <c r="AO63" s="927"/>
      <c r="AP63" s="923">
        <v>334307</v>
      </c>
      <c r="AQ63" s="923"/>
      <c r="AR63" s="923"/>
      <c r="AS63" s="923"/>
      <c r="AT63" s="923"/>
      <c r="AU63" s="923">
        <v>110757</v>
      </c>
      <c r="AV63" s="923"/>
      <c r="AW63" s="923"/>
      <c r="AX63" s="923"/>
      <c r="AY63" s="923"/>
      <c r="AZ63" s="988"/>
      <c r="BA63" s="988"/>
      <c r="BB63" s="988"/>
      <c r="BC63" s="988"/>
      <c r="BD63" s="988"/>
      <c r="BE63" s="924"/>
      <c r="BF63" s="924"/>
      <c r="BG63" s="924"/>
      <c r="BH63" s="924"/>
      <c r="BI63" s="925"/>
      <c r="BJ63" s="989" t="s">
        <v>111</v>
      </c>
      <c r="BK63" s="915"/>
      <c r="BL63" s="915"/>
      <c r="BM63" s="915"/>
      <c r="BN63" s="990"/>
      <c r="BO63" s="236"/>
      <c r="BP63" s="236"/>
      <c r="BQ63" s="233">
        <v>57</v>
      </c>
      <c r="BR63" s="234"/>
      <c r="BS63" s="978"/>
      <c r="BT63" s="979"/>
      <c r="BU63" s="979"/>
      <c r="BV63" s="979"/>
      <c r="BW63" s="979"/>
      <c r="BX63" s="979"/>
      <c r="BY63" s="979"/>
      <c r="BZ63" s="979"/>
      <c r="CA63" s="979"/>
      <c r="CB63" s="979"/>
      <c r="CC63" s="979"/>
      <c r="CD63" s="979"/>
      <c r="CE63" s="979"/>
      <c r="CF63" s="979"/>
      <c r="CG63" s="980"/>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7"/>
    </row>
    <row r="64" spans="1:131" s="218" customFormat="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8"/>
      <c r="BT64" s="979"/>
      <c r="BU64" s="979"/>
      <c r="BV64" s="979"/>
      <c r="BW64" s="979"/>
      <c r="BX64" s="979"/>
      <c r="BY64" s="979"/>
      <c r="BZ64" s="979"/>
      <c r="CA64" s="979"/>
      <c r="CB64" s="979"/>
      <c r="CC64" s="979"/>
      <c r="CD64" s="979"/>
      <c r="CE64" s="979"/>
      <c r="CF64" s="979"/>
      <c r="CG64" s="980"/>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7"/>
    </row>
    <row r="65" spans="1:131" s="218" customFormat="1" ht="26.25" customHeight="1" thickBot="1" x14ac:dyDescent="0.2">
      <c r="A65" s="223" t="s">
        <v>385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978"/>
      <c r="BT65" s="979"/>
      <c r="BU65" s="979"/>
      <c r="BV65" s="979"/>
      <c r="BW65" s="979"/>
      <c r="BX65" s="979"/>
      <c r="BY65" s="979"/>
      <c r="BZ65" s="979"/>
      <c r="CA65" s="979"/>
      <c r="CB65" s="979"/>
      <c r="CC65" s="979"/>
      <c r="CD65" s="979"/>
      <c r="CE65" s="979"/>
      <c r="CF65" s="979"/>
      <c r="CG65" s="980"/>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7"/>
    </row>
    <row r="66" spans="1:131" s="218" customFormat="1" ht="26.25" customHeight="1" x14ac:dyDescent="0.15">
      <c r="A66" s="959" t="s">
        <v>386</v>
      </c>
      <c r="B66" s="960"/>
      <c r="C66" s="960"/>
      <c r="D66" s="960"/>
      <c r="E66" s="960"/>
      <c r="F66" s="960"/>
      <c r="G66" s="960"/>
      <c r="H66" s="960"/>
      <c r="I66" s="960"/>
      <c r="J66" s="960"/>
      <c r="K66" s="960"/>
      <c r="L66" s="960"/>
      <c r="M66" s="960"/>
      <c r="N66" s="960"/>
      <c r="O66" s="960"/>
      <c r="P66" s="961"/>
      <c r="Q66" s="965" t="s">
        <v>361</v>
      </c>
      <c r="R66" s="966"/>
      <c r="S66" s="966"/>
      <c r="T66" s="966"/>
      <c r="U66" s="967"/>
      <c r="V66" s="965" t="s">
        <v>362</v>
      </c>
      <c r="W66" s="966"/>
      <c r="X66" s="966"/>
      <c r="Y66" s="966"/>
      <c r="Z66" s="967"/>
      <c r="AA66" s="965" t="s">
        <v>363</v>
      </c>
      <c r="AB66" s="966"/>
      <c r="AC66" s="966"/>
      <c r="AD66" s="966"/>
      <c r="AE66" s="967"/>
      <c r="AF66" s="971" t="s">
        <v>364</v>
      </c>
      <c r="AG66" s="972"/>
      <c r="AH66" s="972"/>
      <c r="AI66" s="972"/>
      <c r="AJ66" s="973"/>
      <c r="AK66" s="965" t="s">
        <v>365</v>
      </c>
      <c r="AL66" s="960"/>
      <c r="AM66" s="960"/>
      <c r="AN66" s="960"/>
      <c r="AO66" s="961"/>
      <c r="AP66" s="965" t="s">
        <v>366</v>
      </c>
      <c r="AQ66" s="966"/>
      <c r="AR66" s="966"/>
      <c r="AS66" s="966"/>
      <c r="AT66" s="967"/>
      <c r="AU66" s="965" t="s">
        <v>387</v>
      </c>
      <c r="AV66" s="966"/>
      <c r="AW66" s="966"/>
      <c r="AX66" s="966"/>
      <c r="AY66" s="967"/>
      <c r="AZ66" s="965" t="s">
        <v>333</v>
      </c>
      <c r="BA66" s="966"/>
      <c r="BB66" s="966"/>
      <c r="BC66" s="966"/>
      <c r="BD66" s="981"/>
      <c r="BE66" s="236"/>
      <c r="BF66" s="236"/>
      <c r="BG66" s="236"/>
      <c r="BH66" s="236"/>
      <c r="BI66" s="236"/>
      <c r="BJ66" s="236"/>
      <c r="BK66" s="236"/>
      <c r="BL66" s="236"/>
      <c r="BM66" s="236"/>
      <c r="BN66" s="236"/>
      <c r="BO66" s="236"/>
      <c r="BP66" s="236"/>
      <c r="BQ66" s="233">
        <v>60</v>
      </c>
      <c r="BR66" s="238"/>
      <c r="BS66" s="917"/>
      <c r="BT66" s="918"/>
      <c r="BU66" s="918"/>
      <c r="BV66" s="918"/>
      <c r="BW66" s="918"/>
      <c r="BX66" s="918"/>
      <c r="BY66" s="918"/>
      <c r="BZ66" s="918"/>
      <c r="CA66" s="918"/>
      <c r="CB66" s="918"/>
      <c r="CC66" s="918"/>
      <c r="CD66" s="918"/>
      <c r="CE66" s="918"/>
      <c r="CF66" s="918"/>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5"/>
      <c r="DW66" s="906"/>
      <c r="DX66" s="906"/>
      <c r="DY66" s="906"/>
      <c r="DZ66" s="907"/>
      <c r="EA66" s="217"/>
    </row>
    <row r="67" spans="1:131" s="218" customFormat="1" ht="26.25" customHeight="1" thickBot="1" x14ac:dyDescent="0.2">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2"/>
      <c r="BE67" s="236"/>
      <c r="BF67" s="236"/>
      <c r="BG67" s="236"/>
      <c r="BH67" s="236"/>
      <c r="BI67" s="236"/>
      <c r="BJ67" s="236"/>
      <c r="BK67" s="236"/>
      <c r="BL67" s="236"/>
      <c r="BM67" s="236"/>
      <c r="BN67" s="236"/>
      <c r="BO67" s="236"/>
      <c r="BP67" s="236"/>
      <c r="BQ67" s="233">
        <v>61</v>
      </c>
      <c r="BR67" s="238"/>
      <c r="BS67" s="917"/>
      <c r="BT67" s="918"/>
      <c r="BU67" s="918"/>
      <c r="BV67" s="918"/>
      <c r="BW67" s="918"/>
      <c r="BX67" s="918"/>
      <c r="BY67" s="918"/>
      <c r="BZ67" s="918"/>
      <c r="CA67" s="918"/>
      <c r="CB67" s="918"/>
      <c r="CC67" s="918"/>
      <c r="CD67" s="918"/>
      <c r="CE67" s="918"/>
      <c r="CF67" s="918"/>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5"/>
      <c r="DW67" s="906"/>
      <c r="DX67" s="906"/>
      <c r="DY67" s="906"/>
      <c r="DZ67" s="907"/>
      <c r="EA67" s="217"/>
    </row>
    <row r="68" spans="1:131" s="218" customFormat="1" ht="26.25" customHeight="1" thickTop="1" x14ac:dyDescent="0.15">
      <c r="A68" s="229">
        <v>1</v>
      </c>
      <c r="B68" s="949" t="s">
        <v>537</v>
      </c>
      <c r="C68" s="950"/>
      <c r="D68" s="950"/>
      <c r="E68" s="950"/>
      <c r="F68" s="950"/>
      <c r="G68" s="950"/>
      <c r="H68" s="950"/>
      <c r="I68" s="950"/>
      <c r="J68" s="950"/>
      <c r="K68" s="950"/>
      <c r="L68" s="950"/>
      <c r="M68" s="950"/>
      <c r="N68" s="950"/>
      <c r="O68" s="950"/>
      <c r="P68" s="951"/>
      <c r="Q68" s="952">
        <v>62496</v>
      </c>
      <c r="R68" s="946"/>
      <c r="S68" s="946"/>
      <c r="T68" s="946"/>
      <c r="U68" s="946"/>
      <c r="V68" s="946">
        <v>62489</v>
      </c>
      <c r="W68" s="946"/>
      <c r="X68" s="946"/>
      <c r="Y68" s="946"/>
      <c r="Z68" s="946"/>
      <c r="AA68" s="946">
        <v>7</v>
      </c>
      <c r="AB68" s="946"/>
      <c r="AC68" s="946"/>
      <c r="AD68" s="946"/>
      <c r="AE68" s="946"/>
      <c r="AF68" s="946">
        <v>7</v>
      </c>
      <c r="AG68" s="946"/>
      <c r="AH68" s="946"/>
      <c r="AI68" s="946"/>
      <c r="AJ68" s="946"/>
      <c r="AK68" s="946" t="s">
        <v>481</v>
      </c>
      <c r="AL68" s="946"/>
      <c r="AM68" s="946"/>
      <c r="AN68" s="946"/>
      <c r="AO68" s="946"/>
      <c r="AP68" s="946" t="s">
        <v>481</v>
      </c>
      <c r="AQ68" s="946"/>
      <c r="AR68" s="946"/>
      <c r="AS68" s="946"/>
      <c r="AT68" s="946"/>
      <c r="AU68" s="946" t="s">
        <v>481</v>
      </c>
      <c r="AV68" s="946"/>
      <c r="AW68" s="946"/>
      <c r="AX68" s="946"/>
      <c r="AY68" s="946"/>
      <c r="AZ68" s="947"/>
      <c r="BA68" s="947"/>
      <c r="BB68" s="947"/>
      <c r="BC68" s="947"/>
      <c r="BD68" s="948"/>
      <c r="BE68" s="236"/>
      <c r="BF68" s="236"/>
      <c r="BG68" s="236"/>
      <c r="BH68" s="236"/>
      <c r="BI68" s="236"/>
      <c r="BJ68" s="236"/>
      <c r="BK68" s="236"/>
      <c r="BL68" s="236"/>
      <c r="BM68" s="236"/>
      <c r="BN68" s="236"/>
      <c r="BO68" s="236"/>
      <c r="BP68" s="236"/>
      <c r="BQ68" s="233">
        <v>62</v>
      </c>
      <c r="BR68" s="238"/>
      <c r="BS68" s="917"/>
      <c r="BT68" s="918"/>
      <c r="BU68" s="918"/>
      <c r="BV68" s="918"/>
      <c r="BW68" s="918"/>
      <c r="BX68" s="918"/>
      <c r="BY68" s="918"/>
      <c r="BZ68" s="918"/>
      <c r="CA68" s="918"/>
      <c r="CB68" s="918"/>
      <c r="CC68" s="918"/>
      <c r="CD68" s="918"/>
      <c r="CE68" s="918"/>
      <c r="CF68" s="918"/>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5"/>
      <c r="DW68" s="906"/>
      <c r="DX68" s="906"/>
      <c r="DY68" s="906"/>
      <c r="DZ68" s="907"/>
      <c r="EA68" s="217"/>
    </row>
    <row r="69" spans="1:131" s="218" customFormat="1" ht="26.25" customHeight="1" x14ac:dyDescent="0.15">
      <c r="A69" s="232">
        <v>2</v>
      </c>
      <c r="B69" s="938" t="s">
        <v>538</v>
      </c>
      <c r="C69" s="939"/>
      <c r="D69" s="939"/>
      <c r="E69" s="939"/>
      <c r="F69" s="939"/>
      <c r="G69" s="939"/>
      <c r="H69" s="939"/>
      <c r="I69" s="939"/>
      <c r="J69" s="939"/>
      <c r="K69" s="939"/>
      <c r="L69" s="939"/>
      <c r="M69" s="939"/>
      <c r="N69" s="939"/>
      <c r="O69" s="939"/>
      <c r="P69" s="940"/>
      <c r="Q69" s="941">
        <v>2135</v>
      </c>
      <c r="R69" s="935"/>
      <c r="S69" s="935"/>
      <c r="T69" s="935"/>
      <c r="U69" s="935"/>
      <c r="V69" s="935">
        <v>2074</v>
      </c>
      <c r="W69" s="935"/>
      <c r="X69" s="935"/>
      <c r="Y69" s="935"/>
      <c r="Z69" s="935"/>
      <c r="AA69" s="935">
        <v>61</v>
      </c>
      <c r="AB69" s="935"/>
      <c r="AC69" s="935"/>
      <c r="AD69" s="935"/>
      <c r="AE69" s="935"/>
      <c r="AF69" s="935">
        <v>61</v>
      </c>
      <c r="AG69" s="935"/>
      <c r="AH69" s="935"/>
      <c r="AI69" s="935"/>
      <c r="AJ69" s="935"/>
      <c r="AK69" s="935" t="s">
        <v>481</v>
      </c>
      <c r="AL69" s="935"/>
      <c r="AM69" s="935"/>
      <c r="AN69" s="935"/>
      <c r="AO69" s="935"/>
      <c r="AP69" s="935">
        <v>131</v>
      </c>
      <c r="AQ69" s="935"/>
      <c r="AR69" s="935"/>
      <c r="AS69" s="935"/>
      <c r="AT69" s="935"/>
      <c r="AU69" s="935">
        <v>59</v>
      </c>
      <c r="AV69" s="935"/>
      <c r="AW69" s="935"/>
      <c r="AX69" s="935"/>
      <c r="AY69" s="935"/>
      <c r="AZ69" s="936"/>
      <c r="BA69" s="936"/>
      <c r="BB69" s="936"/>
      <c r="BC69" s="936"/>
      <c r="BD69" s="937"/>
      <c r="BE69" s="236"/>
      <c r="BF69" s="236"/>
      <c r="BG69" s="236"/>
      <c r="BH69" s="236"/>
      <c r="BI69" s="236"/>
      <c r="BJ69" s="236"/>
      <c r="BK69" s="236"/>
      <c r="BL69" s="236"/>
      <c r="BM69" s="236"/>
      <c r="BN69" s="236"/>
      <c r="BO69" s="236"/>
      <c r="BP69" s="236"/>
      <c r="BQ69" s="233">
        <v>63</v>
      </c>
      <c r="BR69" s="238"/>
      <c r="BS69" s="917"/>
      <c r="BT69" s="918"/>
      <c r="BU69" s="918"/>
      <c r="BV69" s="918"/>
      <c r="BW69" s="918"/>
      <c r="BX69" s="918"/>
      <c r="BY69" s="918"/>
      <c r="BZ69" s="918"/>
      <c r="CA69" s="918"/>
      <c r="CB69" s="918"/>
      <c r="CC69" s="918"/>
      <c r="CD69" s="918"/>
      <c r="CE69" s="918"/>
      <c r="CF69" s="918"/>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5"/>
      <c r="DW69" s="906"/>
      <c r="DX69" s="906"/>
      <c r="DY69" s="906"/>
      <c r="DZ69" s="907"/>
      <c r="EA69" s="217"/>
    </row>
    <row r="70" spans="1:131" s="218" customFormat="1" ht="26.25" customHeight="1" x14ac:dyDescent="0.15">
      <c r="A70" s="23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36"/>
      <c r="BF70" s="236"/>
      <c r="BG70" s="236"/>
      <c r="BH70" s="236"/>
      <c r="BI70" s="236"/>
      <c r="BJ70" s="236"/>
      <c r="BK70" s="236"/>
      <c r="BL70" s="236"/>
      <c r="BM70" s="236"/>
      <c r="BN70" s="236"/>
      <c r="BO70" s="236"/>
      <c r="BP70" s="236"/>
      <c r="BQ70" s="233">
        <v>64</v>
      </c>
      <c r="BR70" s="238"/>
      <c r="BS70" s="917"/>
      <c r="BT70" s="918"/>
      <c r="BU70" s="918"/>
      <c r="BV70" s="918"/>
      <c r="BW70" s="918"/>
      <c r="BX70" s="918"/>
      <c r="BY70" s="918"/>
      <c r="BZ70" s="918"/>
      <c r="CA70" s="918"/>
      <c r="CB70" s="918"/>
      <c r="CC70" s="918"/>
      <c r="CD70" s="918"/>
      <c r="CE70" s="918"/>
      <c r="CF70" s="918"/>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5"/>
      <c r="DW70" s="906"/>
      <c r="DX70" s="906"/>
      <c r="DY70" s="906"/>
      <c r="DZ70" s="907"/>
      <c r="EA70" s="217"/>
    </row>
    <row r="71" spans="1:131" s="218" customFormat="1" ht="26.25" customHeight="1" x14ac:dyDescent="0.15">
      <c r="A71" s="23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36"/>
      <c r="BF71" s="236"/>
      <c r="BG71" s="236"/>
      <c r="BH71" s="236"/>
      <c r="BI71" s="236"/>
      <c r="BJ71" s="236"/>
      <c r="BK71" s="236"/>
      <c r="BL71" s="236"/>
      <c r="BM71" s="236"/>
      <c r="BN71" s="236"/>
      <c r="BO71" s="236"/>
      <c r="BP71" s="236"/>
      <c r="BQ71" s="233">
        <v>65</v>
      </c>
      <c r="BR71" s="238"/>
      <c r="BS71" s="917"/>
      <c r="BT71" s="918"/>
      <c r="BU71" s="918"/>
      <c r="BV71" s="918"/>
      <c r="BW71" s="918"/>
      <c r="BX71" s="918"/>
      <c r="BY71" s="918"/>
      <c r="BZ71" s="918"/>
      <c r="CA71" s="918"/>
      <c r="CB71" s="918"/>
      <c r="CC71" s="918"/>
      <c r="CD71" s="918"/>
      <c r="CE71" s="918"/>
      <c r="CF71" s="918"/>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5"/>
      <c r="DW71" s="906"/>
      <c r="DX71" s="906"/>
      <c r="DY71" s="906"/>
      <c r="DZ71" s="907"/>
      <c r="EA71" s="217"/>
    </row>
    <row r="72" spans="1:131" s="218" customFormat="1" ht="26.25" customHeight="1" x14ac:dyDescent="0.15">
      <c r="A72" s="23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36"/>
      <c r="BF72" s="236"/>
      <c r="BG72" s="236"/>
      <c r="BH72" s="236"/>
      <c r="BI72" s="236"/>
      <c r="BJ72" s="236"/>
      <c r="BK72" s="236"/>
      <c r="BL72" s="236"/>
      <c r="BM72" s="236"/>
      <c r="BN72" s="236"/>
      <c r="BO72" s="236"/>
      <c r="BP72" s="236"/>
      <c r="BQ72" s="233">
        <v>66</v>
      </c>
      <c r="BR72" s="238"/>
      <c r="BS72" s="917"/>
      <c r="BT72" s="918"/>
      <c r="BU72" s="918"/>
      <c r="BV72" s="918"/>
      <c r="BW72" s="918"/>
      <c r="BX72" s="918"/>
      <c r="BY72" s="918"/>
      <c r="BZ72" s="918"/>
      <c r="CA72" s="918"/>
      <c r="CB72" s="918"/>
      <c r="CC72" s="918"/>
      <c r="CD72" s="918"/>
      <c r="CE72" s="918"/>
      <c r="CF72" s="918"/>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5"/>
      <c r="DW72" s="906"/>
      <c r="DX72" s="906"/>
      <c r="DY72" s="906"/>
      <c r="DZ72" s="907"/>
      <c r="EA72" s="217"/>
    </row>
    <row r="73" spans="1:131" s="218" customFormat="1" ht="26.25" customHeight="1" x14ac:dyDescent="0.15">
      <c r="A73" s="23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36"/>
      <c r="BF73" s="236"/>
      <c r="BG73" s="236"/>
      <c r="BH73" s="236"/>
      <c r="BI73" s="236"/>
      <c r="BJ73" s="236"/>
      <c r="BK73" s="236"/>
      <c r="BL73" s="236"/>
      <c r="BM73" s="236"/>
      <c r="BN73" s="236"/>
      <c r="BO73" s="236"/>
      <c r="BP73" s="236"/>
      <c r="BQ73" s="233">
        <v>67</v>
      </c>
      <c r="BR73" s="238"/>
      <c r="BS73" s="917"/>
      <c r="BT73" s="918"/>
      <c r="BU73" s="918"/>
      <c r="BV73" s="918"/>
      <c r="BW73" s="918"/>
      <c r="BX73" s="918"/>
      <c r="BY73" s="918"/>
      <c r="BZ73" s="918"/>
      <c r="CA73" s="918"/>
      <c r="CB73" s="918"/>
      <c r="CC73" s="918"/>
      <c r="CD73" s="918"/>
      <c r="CE73" s="918"/>
      <c r="CF73" s="918"/>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5"/>
      <c r="DW73" s="906"/>
      <c r="DX73" s="906"/>
      <c r="DY73" s="906"/>
      <c r="DZ73" s="907"/>
      <c r="EA73" s="217"/>
    </row>
    <row r="74" spans="1:131" s="218" customFormat="1" ht="26.25" customHeight="1" x14ac:dyDescent="0.15">
      <c r="A74" s="23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36"/>
      <c r="BF74" s="236"/>
      <c r="BG74" s="236"/>
      <c r="BH74" s="236"/>
      <c r="BI74" s="236"/>
      <c r="BJ74" s="236"/>
      <c r="BK74" s="236"/>
      <c r="BL74" s="236"/>
      <c r="BM74" s="236"/>
      <c r="BN74" s="236"/>
      <c r="BO74" s="236"/>
      <c r="BP74" s="236"/>
      <c r="BQ74" s="233">
        <v>68</v>
      </c>
      <c r="BR74" s="238"/>
      <c r="BS74" s="917"/>
      <c r="BT74" s="918"/>
      <c r="BU74" s="918"/>
      <c r="BV74" s="918"/>
      <c r="BW74" s="918"/>
      <c r="BX74" s="918"/>
      <c r="BY74" s="918"/>
      <c r="BZ74" s="918"/>
      <c r="CA74" s="918"/>
      <c r="CB74" s="918"/>
      <c r="CC74" s="918"/>
      <c r="CD74" s="918"/>
      <c r="CE74" s="918"/>
      <c r="CF74" s="918"/>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5"/>
      <c r="DW74" s="906"/>
      <c r="DX74" s="906"/>
      <c r="DY74" s="906"/>
      <c r="DZ74" s="907"/>
      <c r="EA74" s="217"/>
    </row>
    <row r="75" spans="1:131" s="218" customFormat="1" ht="26.25" customHeight="1" x14ac:dyDescent="0.15">
      <c r="A75" s="23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36"/>
      <c r="BF75" s="236"/>
      <c r="BG75" s="236"/>
      <c r="BH75" s="236"/>
      <c r="BI75" s="236"/>
      <c r="BJ75" s="236"/>
      <c r="BK75" s="236"/>
      <c r="BL75" s="236"/>
      <c r="BM75" s="236"/>
      <c r="BN75" s="236"/>
      <c r="BO75" s="236"/>
      <c r="BP75" s="236"/>
      <c r="BQ75" s="233">
        <v>69</v>
      </c>
      <c r="BR75" s="238"/>
      <c r="BS75" s="917"/>
      <c r="BT75" s="918"/>
      <c r="BU75" s="918"/>
      <c r="BV75" s="918"/>
      <c r="BW75" s="918"/>
      <c r="BX75" s="918"/>
      <c r="BY75" s="918"/>
      <c r="BZ75" s="918"/>
      <c r="CA75" s="918"/>
      <c r="CB75" s="918"/>
      <c r="CC75" s="918"/>
      <c r="CD75" s="918"/>
      <c r="CE75" s="918"/>
      <c r="CF75" s="918"/>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5"/>
      <c r="DW75" s="906"/>
      <c r="DX75" s="906"/>
      <c r="DY75" s="906"/>
      <c r="DZ75" s="907"/>
      <c r="EA75" s="217"/>
    </row>
    <row r="76" spans="1:131" s="218" customFormat="1" ht="26.25" customHeight="1" x14ac:dyDescent="0.15">
      <c r="A76" s="23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36"/>
      <c r="BF76" s="236"/>
      <c r="BG76" s="236"/>
      <c r="BH76" s="236"/>
      <c r="BI76" s="236"/>
      <c r="BJ76" s="236"/>
      <c r="BK76" s="236"/>
      <c r="BL76" s="236"/>
      <c r="BM76" s="236"/>
      <c r="BN76" s="236"/>
      <c r="BO76" s="236"/>
      <c r="BP76" s="236"/>
      <c r="BQ76" s="233">
        <v>70</v>
      </c>
      <c r="BR76" s="238"/>
      <c r="BS76" s="917"/>
      <c r="BT76" s="918"/>
      <c r="BU76" s="918"/>
      <c r="BV76" s="918"/>
      <c r="BW76" s="918"/>
      <c r="BX76" s="918"/>
      <c r="BY76" s="918"/>
      <c r="BZ76" s="918"/>
      <c r="CA76" s="918"/>
      <c r="CB76" s="918"/>
      <c r="CC76" s="918"/>
      <c r="CD76" s="918"/>
      <c r="CE76" s="918"/>
      <c r="CF76" s="918"/>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5"/>
      <c r="DW76" s="906"/>
      <c r="DX76" s="906"/>
      <c r="DY76" s="906"/>
      <c r="DZ76" s="907"/>
      <c r="EA76" s="217"/>
    </row>
    <row r="77" spans="1:131" s="218" customFormat="1" ht="26.25" customHeight="1" x14ac:dyDescent="0.15">
      <c r="A77" s="23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36"/>
      <c r="BF77" s="236"/>
      <c r="BG77" s="236"/>
      <c r="BH77" s="236"/>
      <c r="BI77" s="236"/>
      <c r="BJ77" s="236"/>
      <c r="BK77" s="236"/>
      <c r="BL77" s="236"/>
      <c r="BM77" s="236"/>
      <c r="BN77" s="236"/>
      <c r="BO77" s="236"/>
      <c r="BP77" s="236"/>
      <c r="BQ77" s="233">
        <v>71</v>
      </c>
      <c r="BR77" s="238"/>
      <c r="BS77" s="917"/>
      <c r="BT77" s="918"/>
      <c r="BU77" s="918"/>
      <c r="BV77" s="918"/>
      <c r="BW77" s="918"/>
      <c r="BX77" s="918"/>
      <c r="BY77" s="918"/>
      <c r="BZ77" s="918"/>
      <c r="CA77" s="918"/>
      <c r="CB77" s="918"/>
      <c r="CC77" s="918"/>
      <c r="CD77" s="918"/>
      <c r="CE77" s="918"/>
      <c r="CF77" s="918"/>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5"/>
      <c r="DW77" s="906"/>
      <c r="DX77" s="906"/>
      <c r="DY77" s="906"/>
      <c r="DZ77" s="907"/>
      <c r="EA77" s="217"/>
    </row>
    <row r="78" spans="1:131" s="218" customFormat="1" ht="26.25" customHeight="1" x14ac:dyDescent="0.15">
      <c r="A78" s="23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36"/>
      <c r="BF78" s="236"/>
      <c r="BG78" s="236"/>
      <c r="BH78" s="236"/>
      <c r="BI78" s="236"/>
      <c r="BJ78" s="239"/>
      <c r="BK78" s="239"/>
      <c r="BL78" s="239"/>
      <c r="BM78" s="239"/>
      <c r="BN78" s="239"/>
      <c r="BO78" s="236"/>
      <c r="BP78" s="236"/>
      <c r="BQ78" s="233">
        <v>72</v>
      </c>
      <c r="BR78" s="238"/>
      <c r="BS78" s="917"/>
      <c r="BT78" s="918"/>
      <c r="BU78" s="918"/>
      <c r="BV78" s="918"/>
      <c r="BW78" s="918"/>
      <c r="BX78" s="918"/>
      <c r="BY78" s="918"/>
      <c r="BZ78" s="918"/>
      <c r="CA78" s="918"/>
      <c r="CB78" s="918"/>
      <c r="CC78" s="918"/>
      <c r="CD78" s="918"/>
      <c r="CE78" s="918"/>
      <c r="CF78" s="918"/>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5"/>
      <c r="DW78" s="906"/>
      <c r="DX78" s="906"/>
      <c r="DY78" s="906"/>
      <c r="DZ78" s="907"/>
      <c r="EA78" s="217"/>
    </row>
    <row r="79" spans="1:131" s="218" customFormat="1" ht="26.25" customHeight="1" x14ac:dyDescent="0.15">
      <c r="A79" s="23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36"/>
      <c r="BF79" s="236"/>
      <c r="BG79" s="236"/>
      <c r="BH79" s="236"/>
      <c r="BI79" s="236"/>
      <c r="BJ79" s="239"/>
      <c r="BK79" s="239"/>
      <c r="BL79" s="239"/>
      <c r="BM79" s="239"/>
      <c r="BN79" s="239"/>
      <c r="BO79" s="236"/>
      <c r="BP79" s="236"/>
      <c r="BQ79" s="233">
        <v>73</v>
      </c>
      <c r="BR79" s="238"/>
      <c r="BS79" s="917"/>
      <c r="BT79" s="918"/>
      <c r="BU79" s="918"/>
      <c r="BV79" s="918"/>
      <c r="BW79" s="918"/>
      <c r="BX79" s="918"/>
      <c r="BY79" s="918"/>
      <c r="BZ79" s="918"/>
      <c r="CA79" s="918"/>
      <c r="CB79" s="918"/>
      <c r="CC79" s="918"/>
      <c r="CD79" s="918"/>
      <c r="CE79" s="918"/>
      <c r="CF79" s="918"/>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5"/>
      <c r="DW79" s="906"/>
      <c r="DX79" s="906"/>
      <c r="DY79" s="906"/>
      <c r="DZ79" s="907"/>
      <c r="EA79" s="217"/>
    </row>
    <row r="80" spans="1:131" s="218" customFormat="1" ht="26.25" customHeight="1" x14ac:dyDescent="0.15">
      <c r="A80" s="23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36"/>
      <c r="BF80" s="236"/>
      <c r="BG80" s="236"/>
      <c r="BH80" s="236"/>
      <c r="BI80" s="236"/>
      <c r="BJ80" s="236"/>
      <c r="BK80" s="236"/>
      <c r="BL80" s="236"/>
      <c r="BM80" s="236"/>
      <c r="BN80" s="236"/>
      <c r="BO80" s="236"/>
      <c r="BP80" s="236"/>
      <c r="BQ80" s="233">
        <v>74</v>
      </c>
      <c r="BR80" s="238"/>
      <c r="BS80" s="917"/>
      <c r="BT80" s="918"/>
      <c r="BU80" s="918"/>
      <c r="BV80" s="918"/>
      <c r="BW80" s="918"/>
      <c r="BX80" s="918"/>
      <c r="BY80" s="918"/>
      <c r="BZ80" s="918"/>
      <c r="CA80" s="918"/>
      <c r="CB80" s="918"/>
      <c r="CC80" s="918"/>
      <c r="CD80" s="918"/>
      <c r="CE80" s="918"/>
      <c r="CF80" s="918"/>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5"/>
      <c r="DW80" s="906"/>
      <c r="DX80" s="906"/>
      <c r="DY80" s="906"/>
      <c r="DZ80" s="907"/>
      <c r="EA80" s="217"/>
    </row>
    <row r="81" spans="1:131" s="218" customFormat="1" ht="26.25" customHeight="1" x14ac:dyDescent="0.15">
      <c r="A81" s="23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36"/>
      <c r="BF81" s="236"/>
      <c r="BG81" s="236"/>
      <c r="BH81" s="236"/>
      <c r="BI81" s="236"/>
      <c r="BJ81" s="236"/>
      <c r="BK81" s="236"/>
      <c r="BL81" s="236"/>
      <c r="BM81" s="236"/>
      <c r="BN81" s="236"/>
      <c r="BO81" s="236"/>
      <c r="BP81" s="236"/>
      <c r="BQ81" s="233">
        <v>75</v>
      </c>
      <c r="BR81" s="238"/>
      <c r="BS81" s="917"/>
      <c r="BT81" s="918"/>
      <c r="BU81" s="918"/>
      <c r="BV81" s="918"/>
      <c r="BW81" s="918"/>
      <c r="BX81" s="918"/>
      <c r="BY81" s="918"/>
      <c r="BZ81" s="918"/>
      <c r="CA81" s="918"/>
      <c r="CB81" s="918"/>
      <c r="CC81" s="918"/>
      <c r="CD81" s="918"/>
      <c r="CE81" s="918"/>
      <c r="CF81" s="918"/>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5"/>
      <c r="DW81" s="906"/>
      <c r="DX81" s="906"/>
      <c r="DY81" s="906"/>
      <c r="DZ81" s="907"/>
      <c r="EA81" s="217"/>
    </row>
    <row r="82" spans="1:131" s="218" customFormat="1" ht="26.25" customHeight="1" x14ac:dyDescent="0.15">
      <c r="A82" s="23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36"/>
      <c r="BF82" s="236"/>
      <c r="BG82" s="236"/>
      <c r="BH82" s="236"/>
      <c r="BI82" s="236"/>
      <c r="BJ82" s="236"/>
      <c r="BK82" s="236"/>
      <c r="BL82" s="236"/>
      <c r="BM82" s="236"/>
      <c r="BN82" s="236"/>
      <c r="BO82" s="236"/>
      <c r="BP82" s="236"/>
      <c r="BQ82" s="233">
        <v>76</v>
      </c>
      <c r="BR82" s="238"/>
      <c r="BS82" s="917"/>
      <c r="BT82" s="918"/>
      <c r="BU82" s="918"/>
      <c r="BV82" s="918"/>
      <c r="BW82" s="918"/>
      <c r="BX82" s="918"/>
      <c r="BY82" s="918"/>
      <c r="BZ82" s="918"/>
      <c r="CA82" s="918"/>
      <c r="CB82" s="918"/>
      <c r="CC82" s="918"/>
      <c r="CD82" s="918"/>
      <c r="CE82" s="918"/>
      <c r="CF82" s="918"/>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5"/>
      <c r="DW82" s="906"/>
      <c r="DX82" s="906"/>
      <c r="DY82" s="906"/>
      <c r="DZ82" s="907"/>
      <c r="EA82" s="217"/>
    </row>
    <row r="83" spans="1:131" s="218" customFormat="1" ht="26.25" customHeight="1" x14ac:dyDescent="0.15">
      <c r="A83" s="23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36"/>
      <c r="BF83" s="236"/>
      <c r="BG83" s="236"/>
      <c r="BH83" s="236"/>
      <c r="BI83" s="236"/>
      <c r="BJ83" s="236"/>
      <c r="BK83" s="236"/>
      <c r="BL83" s="236"/>
      <c r="BM83" s="236"/>
      <c r="BN83" s="236"/>
      <c r="BO83" s="236"/>
      <c r="BP83" s="236"/>
      <c r="BQ83" s="233">
        <v>77</v>
      </c>
      <c r="BR83" s="238"/>
      <c r="BS83" s="917"/>
      <c r="BT83" s="918"/>
      <c r="BU83" s="918"/>
      <c r="BV83" s="918"/>
      <c r="BW83" s="918"/>
      <c r="BX83" s="918"/>
      <c r="BY83" s="918"/>
      <c r="BZ83" s="918"/>
      <c r="CA83" s="918"/>
      <c r="CB83" s="918"/>
      <c r="CC83" s="918"/>
      <c r="CD83" s="918"/>
      <c r="CE83" s="918"/>
      <c r="CF83" s="918"/>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5"/>
      <c r="DW83" s="906"/>
      <c r="DX83" s="906"/>
      <c r="DY83" s="906"/>
      <c r="DZ83" s="907"/>
      <c r="EA83" s="217"/>
    </row>
    <row r="84" spans="1:131" s="218" customFormat="1" ht="26.25" customHeight="1" x14ac:dyDescent="0.15">
      <c r="A84" s="23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36"/>
      <c r="BF84" s="236"/>
      <c r="BG84" s="236"/>
      <c r="BH84" s="236"/>
      <c r="BI84" s="236"/>
      <c r="BJ84" s="236"/>
      <c r="BK84" s="236"/>
      <c r="BL84" s="236"/>
      <c r="BM84" s="236"/>
      <c r="BN84" s="236"/>
      <c r="BO84" s="236"/>
      <c r="BP84" s="236"/>
      <c r="BQ84" s="233">
        <v>78</v>
      </c>
      <c r="BR84" s="238"/>
      <c r="BS84" s="917"/>
      <c r="BT84" s="918"/>
      <c r="BU84" s="918"/>
      <c r="BV84" s="918"/>
      <c r="BW84" s="918"/>
      <c r="BX84" s="918"/>
      <c r="BY84" s="918"/>
      <c r="BZ84" s="918"/>
      <c r="CA84" s="918"/>
      <c r="CB84" s="918"/>
      <c r="CC84" s="918"/>
      <c r="CD84" s="918"/>
      <c r="CE84" s="918"/>
      <c r="CF84" s="918"/>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5"/>
      <c r="DW84" s="906"/>
      <c r="DX84" s="906"/>
      <c r="DY84" s="906"/>
      <c r="DZ84" s="907"/>
      <c r="EA84" s="217"/>
    </row>
    <row r="85" spans="1:131" s="218" customFormat="1" ht="26.25" customHeight="1" x14ac:dyDescent="0.15">
      <c r="A85" s="23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36"/>
      <c r="BF85" s="236"/>
      <c r="BG85" s="236"/>
      <c r="BH85" s="236"/>
      <c r="BI85" s="236"/>
      <c r="BJ85" s="236"/>
      <c r="BK85" s="236"/>
      <c r="BL85" s="236"/>
      <c r="BM85" s="236"/>
      <c r="BN85" s="236"/>
      <c r="BO85" s="236"/>
      <c r="BP85" s="236"/>
      <c r="BQ85" s="233">
        <v>79</v>
      </c>
      <c r="BR85" s="238"/>
      <c r="BS85" s="917"/>
      <c r="BT85" s="918"/>
      <c r="BU85" s="918"/>
      <c r="BV85" s="918"/>
      <c r="BW85" s="918"/>
      <c r="BX85" s="918"/>
      <c r="BY85" s="918"/>
      <c r="BZ85" s="918"/>
      <c r="CA85" s="918"/>
      <c r="CB85" s="918"/>
      <c r="CC85" s="918"/>
      <c r="CD85" s="918"/>
      <c r="CE85" s="918"/>
      <c r="CF85" s="918"/>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5"/>
      <c r="DW85" s="906"/>
      <c r="DX85" s="906"/>
      <c r="DY85" s="906"/>
      <c r="DZ85" s="907"/>
      <c r="EA85" s="217"/>
    </row>
    <row r="86" spans="1:131" s="218" customFormat="1" ht="26.25" customHeight="1" x14ac:dyDescent="0.15">
      <c r="A86" s="23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36"/>
      <c r="BF86" s="236"/>
      <c r="BG86" s="236"/>
      <c r="BH86" s="236"/>
      <c r="BI86" s="236"/>
      <c r="BJ86" s="236"/>
      <c r="BK86" s="236"/>
      <c r="BL86" s="236"/>
      <c r="BM86" s="236"/>
      <c r="BN86" s="236"/>
      <c r="BO86" s="236"/>
      <c r="BP86" s="236"/>
      <c r="BQ86" s="233">
        <v>80</v>
      </c>
      <c r="BR86" s="238"/>
      <c r="BS86" s="917"/>
      <c r="BT86" s="918"/>
      <c r="BU86" s="918"/>
      <c r="BV86" s="918"/>
      <c r="BW86" s="918"/>
      <c r="BX86" s="918"/>
      <c r="BY86" s="918"/>
      <c r="BZ86" s="918"/>
      <c r="CA86" s="918"/>
      <c r="CB86" s="918"/>
      <c r="CC86" s="918"/>
      <c r="CD86" s="918"/>
      <c r="CE86" s="918"/>
      <c r="CF86" s="918"/>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5"/>
      <c r="DW86" s="906"/>
      <c r="DX86" s="906"/>
      <c r="DY86" s="906"/>
      <c r="DZ86" s="907"/>
      <c r="EA86" s="217"/>
    </row>
    <row r="87" spans="1:131" s="218" customFormat="1" ht="26.25" customHeight="1" x14ac:dyDescent="0.15">
      <c r="A87" s="24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36"/>
      <c r="BF87" s="236"/>
      <c r="BG87" s="236"/>
      <c r="BH87" s="236"/>
      <c r="BI87" s="236"/>
      <c r="BJ87" s="236"/>
      <c r="BK87" s="236"/>
      <c r="BL87" s="236"/>
      <c r="BM87" s="236"/>
      <c r="BN87" s="236"/>
      <c r="BO87" s="236"/>
      <c r="BP87" s="236"/>
      <c r="BQ87" s="233">
        <v>81</v>
      </c>
      <c r="BR87" s="238"/>
      <c r="BS87" s="917"/>
      <c r="BT87" s="918"/>
      <c r="BU87" s="918"/>
      <c r="BV87" s="918"/>
      <c r="BW87" s="918"/>
      <c r="BX87" s="918"/>
      <c r="BY87" s="918"/>
      <c r="BZ87" s="918"/>
      <c r="CA87" s="918"/>
      <c r="CB87" s="918"/>
      <c r="CC87" s="918"/>
      <c r="CD87" s="918"/>
      <c r="CE87" s="918"/>
      <c r="CF87" s="918"/>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5"/>
      <c r="DW87" s="906"/>
      <c r="DX87" s="906"/>
      <c r="DY87" s="906"/>
      <c r="DZ87" s="907"/>
      <c r="EA87" s="217"/>
    </row>
    <row r="88" spans="1:131" s="218" customFormat="1" ht="26.25" customHeight="1" thickBot="1" x14ac:dyDescent="0.2">
      <c r="A88" s="235" t="s">
        <v>357</v>
      </c>
      <c r="B88" s="908" t="s">
        <v>388</v>
      </c>
      <c r="C88" s="909"/>
      <c r="D88" s="909"/>
      <c r="E88" s="909"/>
      <c r="F88" s="909"/>
      <c r="G88" s="909"/>
      <c r="H88" s="909"/>
      <c r="I88" s="909"/>
      <c r="J88" s="909"/>
      <c r="K88" s="909"/>
      <c r="L88" s="909"/>
      <c r="M88" s="909"/>
      <c r="N88" s="909"/>
      <c r="O88" s="909"/>
      <c r="P88" s="910"/>
      <c r="Q88" s="926"/>
      <c r="R88" s="927"/>
      <c r="S88" s="927"/>
      <c r="T88" s="927"/>
      <c r="U88" s="927"/>
      <c r="V88" s="927"/>
      <c r="W88" s="927"/>
      <c r="X88" s="927"/>
      <c r="Y88" s="927"/>
      <c r="Z88" s="927"/>
      <c r="AA88" s="927"/>
      <c r="AB88" s="927"/>
      <c r="AC88" s="927"/>
      <c r="AD88" s="927"/>
      <c r="AE88" s="927"/>
      <c r="AF88" s="923">
        <v>68</v>
      </c>
      <c r="AG88" s="923"/>
      <c r="AH88" s="923"/>
      <c r="AI88" s="923"/>
      <c r="AJ88" s="923"/>
      <c r="AK88" s="927"/>
      <c r="AL88" s="927"/>
      <c r="AM88" s="927"/>
      <c r="AN88" s="927"/>
      <c r="AO88" s="927"/>
      <c r="AP88" s="923">
        <v>131</v>
      </c>
      <c r="AQ88" s="923"/>
      <c r="AR88" s="923"/>
      <c r="AS88" s="923"/>
      <c r="AT88" s="923"/>
      <c r="AU88" s="923">
        <v>59</v>
      </c>
      <c r="AV88" s="923"/>
      <c r="AW88" s="923"/>
      <c r="AX88" s="923"/>
      <c r="AY88" s="923"/>
      <c r="AZ88" s="924"/>
      <c r="BA88" s="924"/>
      <c r="BB88" s="924"/>
      <c r="BC88" s="924"/>
      <c r="BD88" s="925"/>
      <c r="BE88" s="236"/>
      <c r="BF88" s="236"/>
      <c r="BG88" s="236"/>
      <c r="BH88" s="236"/>
      <c r="BI88" s="236"/>
      <c r="BJ88" s="236"/>
      <c r="BK88" s="236"/>
      <c r="BL88" s="236"/>
      <c r="BM88" s="236"/>
      <c r="BN88" s="236"/>
      <c r="BO88" s="236"/>
      <c r="BP88" s="236"/>
      <c r="BQ88" s="233">
        <v>82</v>
      </c>
      <c r="BR88" s="238"/>
      <c r="BS88" s="917"/>
      <c r="BT88" s="918"/>
      <c r="BU88" s="918"/>
      <c r="BV88" s="918"/>
      <c r="BW88" s="918"/>
      <c r="BX88" s="918"/>
      <c r="BY88" s="918"/>
      <c r="BZ88" s="918"/>
      <c r="CA88" s="918"/>
      <c r="CB88" s="918"/>
      <c r="CC88" s="918"/>
      <c r="CD88" s="918"/>
      <c r="CE88" s="918"/>
      <c r="CF88" s="918"/>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5"/>
      <c r="DW88" s="906"/>
      <c r="DX88" s="906"/>
      <c r="DY88" s="906"/>
      <c r="DZ88" s="907"/>
      <c r="EA88" s="217"/>
    </row>
    <row r="89" spans="1:131" s="218" customFormat="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917"/>
      <c r="BT89" s="918"/>
      <c r="BU89" s="918"/>
      <c r="BV89" s="918"/>
      <c r="BW89" s="918"/>
      <c r="BX89" s="918"/>
      <c r="BY89" s="918"/>
      <c r="BZ89" s="918"/>
      <c r="CA89" s="918"/>
      <c r="CB89" s="918"/>
      <c r="CC89" s="918"/>
      <c r="CD89" s="918"/>
      <c r="CE89" s="918"/>
      <c r="CF89" s="918"/>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5"/>
      <c r="DW89" s="906"/>
      <c r="DX89" s="906"/>
      <c r="DY89" s="906"/>
      <c r="DZ89" s="907"/>
      <c r="EA89" s="217"/>
    </row>
    <row r="90" spans="1:131" s="218" customFormat="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917"/>
      <c r="BT90" s="918"/>
      <c r="BU90" s="918"/>
      <c r="BV90" s="918"/>
      <c r="BW90" s="918"/>
      <c r="BX90" s="918"/>
      <c r="BY90" s="918"/>
      <c r="BZ90" s="918"/>
      <c r="CA90" s="918"/>
      <c r="CB90" s="918"/>
      <c r="CC90" s="918"/>
      <c r="CD90" s="918"/>
      <c r="CE90" s="918"/>
      <c r="CF90" s="918"/>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5"/>
      <c r="DW90" s="906"/>
      <c r="DX90" s="906"/>
      <c r="DY90" s="906"/>
      <c r="DZ90" s="907"/>
      <c r="EA90" s="217"/>
    </row>
    <row r="91" spans="1:131" s="218" customFormat="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917"/>
      <c r="BT91" s="918"/>
      <c r="BU91" s="918"/>
      <c r="BV91" s="918"/>
      <c r="BW91" s="918"/>
      <c r="BX91" s="918"/>
      <c r="BY91" s="918"/>
      <c r="BZ91" s="918"/>
      <c r="CA91" s="918"/>
      <c r="CB91" s="918"/>
      <c r="CC91" s="918"/>
      <c r="CD91" s="918"/>
      <c r="CE91" s="918"/>
      <c r="CF91" s="918"/>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5"/>
      <c r="DW91" s="906"/>
      <c r="DX91" s="906"/>
      <c r="DY91" s="906"/>
      <c r="DZ91" s="907"/>
      <c r="EA91" s="217"/>
    </row>
    <row r="92" spans="1:131" s="218" customFormat="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917"/>
      <c r="BT92" s="918"/>
      <c r="BU92" s="918"/>
      <c r="BV92" s="918"/>
      <c r="BW92" s="918"/>
      <c r="BX92" s="918"/>
      <c r="BY92" s="918"/>
      <c r="BZ92" s="918"/>
      <c r="CA92" s="918"/>
      <c r="CB92" s="918"/>
      <c r="CC92" s="918"/>
      <c r="CD92" s="918"/>
      <c r="CE92" s="918"/>
      <c r="CF92" s="918"/>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5"/>
      <c r="DW92" s="906"/>
      <c r="DX92" s="906"/>
      <c r="DY92" s="906"/>
      <c r="DZ92" s="907"/>
      <c r="EA92" s="217"/>
    </row>
    <row r="93" spans="1:131" s="218" customFormat="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917"/>
      <c r="BT93" s="918"/>
      <c r="BU93" s="918"/>
      <c r="BV93" s="918"/>
      <c r="BW93" s="918"/>
      <c r="BX93" s="918"/>
      <c r="BY93" s="918"/>
      <c r="BZ93" s="918"/>
      <c r="CA93" s="918"/>
      <c r="CB93" s="918"/>
      <c r="CC93" s="918"/>
      <c r="CD93" s="918"/>
      <c r="CE93" s="918"/>
      <c r="CF93" s="918"/>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5"/>
      <c r="DW93" s="906"/>
      <c r="DX93" s="906"/>
      <c r="DY93" s="906"/>
      <c r="DZ93" s="907"/>
      <c r="EA93" s="217"/>
    </row>
    <row r="94" spans="1:131" s="218" customFormat="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917"/>
      <c r="BT94" s="918"/>
      <c r="BU94" s="918"/>
      <c r="BV94" s="918"/>
      <c r="BW94" s="918"/>
      <c r="BX94" s="918"/>
      <c r="BY94" s="918"/>
      <c r="BZ94" s="918"/>
      <c r="CA94" s="918"/>
      <c r="CB94" s="918"/>
      <c r="CC94" s="918"/>
      <c r="CD94" s="918"/>
      <c r="CE94" s="918"/>
      <c r="CF94" s="918"/>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5"/>
      <c r="DW94" s="906"/>
      <c r="DX94" s="906"/>
      <c r="DY94" s="906"/>
      <c r="DZ94" s="907"/>
      <c r="EA94" s="217"/>
    </row>
    <row r="95" spans="1:131" s="218" customFormat="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917"/>
      <c r="BT95" s="918"/>
      <c r="BU95" s="918"/>
      <c r="BV95" s="918"/>
      <c r="BW95" s="918"/>
      <c r="BX95" s="918"/>
      <c r="BY95" s="918"/>
      <c r="BZ95" s="918"/>
      <c r="CA95" s="918"/>
      <c r="CB95" s="918"/>
      <c r="CC95" s="918"/>
      <c r="CD95" s="918"/>
      <c r="CE95" s="918"/>
      <c r="CF95" s="918"/>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5"/>
      <c r="DW95" s="906"/>
      <c r="DX95" s="906"/>
      <c r="DY95" s="906"/>
      <c r="DZ95" s="907"/>
      <c r="EA95" s="217"/>
    </row>
    <row r="96" spans="1:131" s="218" customFormat="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917"/>
      <c r="BT96" s="918"/>
      <c r="BU96" s="918"/>
      <c r="BV96" s="918"/>
      <c r="BW96" s="918"/>
      <c r="BX96" s="918"/>
      <c r="BY96" s="918"/>
      <c r="BZ96" s="918"/>
      <c r="CA96" s="918"/>
      <c r="CB96" s="918"/>
      <c r="CC96" s="918"/>
      <c r="CD96" s="918"/>
      <c r="CE96" s="918"/>
      <c r="CF96" s="918"/>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5"/>
      <c r="DW96" s="906"/>
      <c r="DX96" s="906"/>
      <c r="DY96" s="906"/>
      <c r="DZ96" s="907"/>
      <c r="EA96" s="217"/>
    </row>
    <row r="97" spans="1:131" s="218" customFormat="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917"/>
      <c r="BT97" s="918"/>
      <c r="BU97" s="918"/>
      <c r="BV97" s="918"/>
      <c r="BW97" s="918"/>
      <c r="BX97" s="918"/>
      <c r="BY97" s="918"/>
      <c r="BZ97" s="918"/>
      <c r="CA97" s="918"/>
      <c r="CB97" s="918"/>
      <c r="CC97" s="918"/>
      <c r="CD97" s="918"/>
      <c r="CE97" s="918"/>
      <c r="CF97" s="918"/>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5"/>
      <c r="DW97" s="906"/>
      <c r="DX97" s="906"/>
      <c r="DY97" s="906"/>
      <c r="DZ97" s="907"/>
      <c r="EA97" s="217"/>
    </row>
    <row r="98" spans="1:131" s="218" customFormat="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917"/>
      <c r="BT98" s="918"/>
      <c r="BU98" s="918"/>
      <c r="BV98" s="918"/>
      <c r="BW98" s="918"/>
      <c r="BX98" s="918"/>
      <c r="BY98" s="918"/>
      <c r="BZ98" s="918"/>
      <c r="CA98" s="918"/>
      <c r="CB98" s="918"/>
      <c r="CC98" s="918"/>
      <c r="CD98" s="918"/>
      <c r="CE98" s="918"/>
      <c r="CF98" s="918"/>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5"/>
      <c r="DW98" s="906"/>
      <c r="DX98" s="906"/>
      <c r="DY98" s="906"/>
      <c r="DZ98" s="907"/>
      <c r="EA98" s="217"/>
    </row>
    <row r="99" spans="1:131" s="218" customFormat="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917"/>
      <c r="BT99" s="918"/>
      <c r="BU99" s="918"/>
      <c r="BV99" s="918"/>
      <c r="BW99" s="918"/>
      <c r="BX99" s="918"/>
      <c r="BY99" s="918"/>
      <c r="BZ99" s="918"/>
      <c r="CA99" s="918"/>
      <c r="CB99" s="918"/>
      <c r="CC99" s="918"/>
      <c r="CD99" s="918"/>
      <c r="CE99" s="918"/>
      <c r="CF99" s="918"/>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5"/>
      <c r="DW99" s="906"/>
      <c r="DX99" s="906"/>
      <c r="DY99" s="906"/>
      <c r="DZ99" s="907"/>
      <c r="EA99" s="217"/>
    </row>
    <row r="100" spans="1:131" s="218" customFormat="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917"/>
      <c r="BT100" s="918"/>
      <c r="BU100" s="918"/>
      <c r="BV100" s="918"/>
      <c r="BW100" s="918"/>
      <c r="BX100" s="918"/>
      <c r="BY100" s="918"/>
      <c r="BZ100" s="918"/>
      <c r="CA100" s="918"/>
      <c r="CB100" s="918"/>
      <c r="CC100" s="918"/>
      <c r="CD100" s="918"/>
      <c r="CE100" s="918"/>
      <c r="CF100" s="918"/>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5"/>
      <c r="DW100" s="906"/>
      <c r="DX100" s="906"/>
      <c r="DY100" s="906"/>
      <c r="DZ100" s="907"/>
      <c r="EA100" s="217"/>
    </row>
    <row r="101" spans="1:131" s="218" customFormat="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917"/>
      <c r="BT101" s="918"/>
      <c r="BU101" s="918"/>
      <c r="BV101" s="918"/>
      <c r="BW101" s="918"/>
      <c r="BX101" s="918"/>
      <c r="BY101" s="918"/>
      <c r="BZ101" s="918"/>
      <c r="CA101" s="918"/>
      <c r="CB101" s="918"/>
      <c r="CC101" s="918"/>
      <c r="CD101" s="918"/>
      <c r="CE101" s="918"/>
      <c r="CF101" s="918"/>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5"/>
      <c r="DW101" s="906"/>
      <c r="DX101" s="906"/>
      <c r="DY101" s="906"/>
      <c r="DZ101" s="907"/>
      <c r="EA101" s="217"/>
    </row>
    <row r="102" spans="1:131" s="218" customFormat="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357</v>
      </c>
      <c r="BR102" s="908" t="s">
        <v>389</v>
      </c>
      <c r="BS102" s="909"/>
      <c r="BT102" s="909"/>
      <c r="BU102" s="909"/>
      <c r="BV102" s="909"/>
      <c r="BW102" s="909"/>
      <c r="BX102" s="909"/>
      <c r="BY102" s="909"/>
      <c r="BZ102" s="909"/>
      <c r="CA102" s="909"/>
      <c r="CB102" s="909"/>
      <c r="CC102" s="909"/>
      <c r="CD102" s="909"/>
      <c r="CE102" s="909"/>
      <c r="CF102" s="909"/>
      <c r="CG102" s="910"/>
      <c r="CH102" s="911"/>
      <c r="CI102" s="912"/>
      <c r="CJ102" s="912"/>
      <c r="CK102" s="912"/>
      <c r="CL102" s="913"/>
      <c r="CM102" s="911"/>
      <c r="CN102" s="912"/>
      <c r="CO102" s="912"/>
      <c r="CP102" s="912"/>
      <c r="CQ102" s="913"/>
      <c r="CR102" s="914">
        <v>104040.20499999999</v>
      </c>
      <c r="CS102" s="915"/>
      <c r="CT102" s="915"/>
      <c r="CU102" s="915"/>
      <c r="CV102" s="916"/>
      <c r="CW102" s="914">
        <v>12670.64</v>
      </c>
      <c r="CX102" s="915"/>
      <c r="CY102" s="915"/>
      <c r="CZ102" s="915"/>
      <c r="DA102" s="916"/>
      <c r="DB102" s="914">
        <v>12176.367</v>
      </c>
      <c r="DC102" s="915"/>
      <c r="DD102" s="915"/>
      <c r="DE102" s="915"/>
      <c r="DF102" s="916"/>
      <c r="DG102" s="914">
        <v>37712</v>
      </c>
      <c r="DH102" s="915"/>
      <c r="DI102" s="915"/>
      <c r="DJ102" s="915"/>
      <c r="DK102" s="916"/>
      <c r="DL102" s="914">
        <v>57202</v>
      </c>
      <c r="DM102" s="915"/>
      <c r="DN102" s="915"/>
      <c r="DO102" s="915"/>
      <c r="DP102" s="916"/>
      <c r="DQ102" s="914"/>
      <c r="DR102" s="915"/>
      <c r="DS102" s="915"/>
      <c r="DT102" s="915"/>
      <c r="DU102" s="916"/>
      <c r="DV102" s="897"/>
      <c r="DW102" s="898"/>
      <c r="DX102" s="898"/>
      <c r="DY102" s="898"/>
      <c r="DZ102" s="899"/>
      <c r="EA102" s="217"/>
    </row>
    <row r="103" spans="1:131" s="218" customFormat="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900" t="s">
        <v>390</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17"/>
    </row>
    <row r="104" spans="1:131" s="218" customFormat="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901" t="s">
        <v>391</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17"/>
    </row>
    <row r="105" spans="1:131" s="218" customFormat="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15">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
      <c r="A107" s="246" t="s">
        <v>392</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393</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15">
      <c r="A108" s="902" t="s">
        <v>394</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395</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17" customFormat="1" ht="26.25" customHeight="1" x14ac:dyDescent="0.15">
      <c r="A109" s="857" t="s">
        <v>396</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397</v>
      </c>
      <c r="AB109" s="858"/>
      <c r="AC109" s="858"/>
      <c r="AD109" s="858"/>
      <c r="AE109" s="859"/>
      <c r="AF109" s="860" t="s">
        <v>288</v>
      </c>
      <c r="AG109" s="858"/>
      <c r="AH109" s="858"/>
      <c r="AI109" s="858"/>
      <c r="AJ109" s="859"/>
      <c r="AK109" s="860" t="s">
        <v>287</v>
      </c>
      <c r="AL109" s="858"/>
      <c r="AM109" s="858"/>
      <c r="AN109" s="858"/>
      <c r="AO109" s="859"/>
      <c r="AP109" s="860" t="s">
        <v>398</v>
      </c>
      <c r="AQ109" s="858"/>
      <c r="AR109" s="858"/>
      <c r="AS109" s="858"/>
      <c r="AT109" s="889"/>
      <c r="AU109" s="857" t="s">
        <v>396</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397</v>
      </c>
      <c r="BR109" s="858"/>
      <c r="BS109" s="858"/>
      <c r="BT109" s="858"/>
      <c r="BU109" s="859"/>
      <c r="BV109" s="860" t="s">
        <v>288</v>
      </c>
      <c r="BW109" s="858"/>
      <c r="BX109" s="858"/>
      <c r="BY109" s="858"/>
      <c r="BZ109" s="859"/>
      <c r="CA109" s="860" t="s">
        <v>287</v>
      </c>
      <c r="CB109" s="858"/>
      <c r="CC109" s="858"/>
      <c r="CD109" s="858"/>
      <c r="CE109" s="859"/>
      <c r="CF109" s="896" t="s">
        <v>398</v>
      </c>
      <c r="CG109" s="896"/>
      <c r="CH109" s="896"/>
      <c r="CI109" s="896"/>
      <c r="CJ109" s="896"/>
      <c r="CK109" s="860" t="s">
        <v>399</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397</v>
      </c>
      <c r="DH109" s="858"/>
      <c r="DI109" s="858"/>
      <c r="DJ109" s="858"/>
      <c r="DK109" s="859"/>
      <c r="DL109" s="860" t="s">
        <v>288</v>
      </c>
      <c r="DM109" s="858"/>
      <c r="DN109" s="858"/>
      <c r="DO109" s="858"/>
      <c r="DP109" s="859"/>
      <c r="DQ109" s="860" t="s">
        <v>287</v>
      </c>
      <c r="DR109" s="858"/>
      <c r="DS109" s="858"/>
      <c r="DT109" s="858"/>
      <c r="DU109" s="859"/>
      <c r="DV109" s="860" t="s">
        <v>398</v>
      </c>
      <c r="DW109" s="858"/>
      <c r="DX109" s="858"/>
      <c r="DY109" s="858"/>
      <c r="DZ109" s="889"/>
    </row>
    <row r="110" spans="1:131" s="217" customFormat="1" ht="26.25" customHeight="1" x14ac:dyDescent="0.15">
      <c r="A110" s="758" t="s">
        <v>400</v>
      </c>
      <c r="B110" s="759"/>
      <c r="C110" s="759"/>
      <c r="D110" s="759"/>
      <c r="E110" s="759"/>
      <c r="F110" s="759"/>
      <c r="G110" s="759"/>
      <c r="H110" s="759"/>
      <c r="I110" s="759"/>
      <c r="J110" s="759"/>
      <c r="K110" s="759"/>
      <c r="L110" s="759"/>
      <c r="M110" s="759"/>
      <c r="N110" s="759"/>
      <c r="O110" s="759"/>
      <c r="P110" s="759"/>
      <c r="Q110" s="759"/>
      <c r="R110" s="759"/>
      <c r="S110" s="759"/>
      <c r="T110" s="759"/>
      <c r="U110" s="759"/>
      <c r="V110" s="759"/>
      <c r="W110" s="759"/>
      <c r="X110" s="759"/>
      <c r="Y110" s="759"/>
      <c r="Z110" s="760"/>
      <c r="AA110" s="850">
        <v>169296459</v>
      </c>
      <c r="AB110" s="851"/>
      <c r="AC110" s="851"/>
      <c r="AD110" s="851"/>
      <c r="AE110" s="852"/>
      <c r="AF110" s="853">
        <v>162882397</v>
      </c>
      <c r="AG110" s="851"/>
      <c r="AH110" s="851"/>
      <c r="AI110" s="851"/>
      <c r="AJ110" s="852"/>
      <c r="AK110" s="853">
        <v>160958293</v>
      </c>
      <c r="AL110" s="851"/>
      <c r="AM110" s="851"/>
      <c r="AN110" s="851"/>
      <c r="AO110" s="852"/>
      <c r="AP110" s="854">
        <v>18.100000000000001</v>
      </c>
      <c r="AQ110" s="855"/>
      <c r="AR110" s="855"/>
      <c r="AS110" s="855"/>
      <c r="AT110" s="856"/>
      <c r="AU110" s="890" t="s">
        <v>63</v>
      </c>
      <c r="AV110" s="891"/>
      <c r="AW110" s="891"/>
      <c r="AX110" s="891"/>
      <c r="AY110" s="891"/>
      <c r="AZ110" s="813" t="s">
        <v>401</v>
      </c>
      <c r="BA110" s="759"/>
      <c r="BB110" s="759"/>
      <c r="BC110" s="759"/>
      <c r="BD110" s="759"/>
      <c r="BE110" s="759"/>
      <c r="BF110" s="759"/>
      <c r="BG110" s="759"/>
      <c r="BH110" s="759"/>
      <c r="BI110" s="759"/>
      <c r="BJ110" s="759"/>
      <c r="BK110" s="759"/>
      <c r="BL110" s="759"/>
      <c r="BM110" s="759"/>
      <c r="BN110" s="759"/>
      <c r="BO110" s="759"/>
      <c r="BP110" s="760"/>
      <c r="BQ110" s="814">
        <v>5012641761</v>
      </c>
      <c r="BR110" s="796"/>
      <c r="BS110" s="796"/>
      <c r="BT110" s="796"/>
      <c r="BU110" s="796"/>
      <c r="BV110" s="796">
        <v>5145504634</v>
      </c>
      <c r="BW110" s="796"/>
      <c r="BX110" s="796"/>
      <c r="BY110" s="796"/>
      <c r="BZ110" s="796"/>
      <c r="CA110" s="796">
        <v>5201325861</v>
      </c>
      <c r="CB110" s="796"/>
      <c r="CC110" s="796"/>
      <c r="CD110" s="796"/>
      <c r="CE110" s="796"/>
      <c r="CF110" s="823">
        <v>585.1</v>
      </c>
      <c r="CG110" s="824"/>
      <c r="CH110" s="824"/>
      <c r="CI110" s="824"/>
      <c r="CJ110" s="824"/>
      <c r="CK110" s="886" t="s">
        <v>402</v>
      </c>
      <c r="CL110" s="770"/>
      <c r="CM110" s="847" t="s">
        <v>403</v>
      </c>
      <c r="CN110" s="848"/>
      <c r="CO110" s="848"/>
      <c r="CP110" s="848"/>
      <c r="CQ110" s="848"/>
      <c r="CR110" s="848"/>
      <c r="CS110" s="848"/>
      <c r="CT110" s="848"/>
      <c r="CU110" s="848"/>
      <c r="CV110" s="848"/>
      <c r="CW110" s="848"/>
      <c r="CX110" s="848"/>
      <c r="CY110" s="848"/>
      <c r="CZ110" s="848"/>
      <c r="DA110" s="848"/>
      <c r="DB110" s="848"/>
      <c r="DC110" s="848"/>
      <c r="DD110" s="848"/>
      <c r="DE110" s="848"/>
      <c r="DF110" s="849"/>
      <c r="DG110" s="814">
        <v>3138496</v>
      </c>
      <c r="DH110" s="796"/>
      <c r="DI110" s="796"/>
      <c r="DJ110" s="796"/>
      <c r="DK110" s="796"/>
      <c r="DL110" s="796">
        <v>2999022</v>
      </c>
      <c r="DM110" s="796"/>
      <c r="DN110" s="796"/>
      <c r="DO110" s="796"/>
      <c r="DP110" s="796"/>
      <c r="DQ110" s="796">
        <v>2871637</v>
      </c>
      <c r="DR110" s="796"/>
      <c r="DS110" s="796"/>
      <c r="DT110" s="796"/>
      <c r="DU110" s="796"/>
      <c r="DV110" s="797">
        <v>0.3</v>
      </c>
      <c r="DW110" s="797"/>
      <c r="DX110" s="797"/>
      <c r="DY110" s="797"/>
      <c r="DZ110" s="798"/>
    </row>
    <row r="111" spans="1:131" s="217" customFormat="1" ht="26.25" customHeight="1" x14ac:dyDescent="0.15">
      <c r="A111" s="725" t="s">
        <v>404</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878"/>
      <c r="AA111" s="879">
        <v>50682628</v>
      </c>
      <c r="AB111" s="880"/>
      <c r="AC111" s="880"/>
      <c r="AD111" s="880"/>
      <c r="AE111" s="881"/>
      <c r="AF111" s="882">
        <v>22489494</v>
      </c>
      <c r="AG111" s="880"/>
      <c r="AH111" s="880"/>
      <c r="AI111" s="880"/>
      <c r="AJ111" s="881"/>
      <c r="AK111" s="882">
        <v>12661436</v>
      </c>
      <c r="AL111" s="880"/>
      <c r="AM111" s="880"/>
      <c r="AN111" s="880"/>
      <c r="AO111" s="881"/>
      <c r="AP111" s="883">
        <v>1.4</v>
      </c>
      <c r="AQ111" s="884"/>
      <c r="AR111" s="884"/>
      <c r="AS111" s="884"/>
      <c r="AT111" s="885"/>
      <c r="AU111" s="892"/>
      <c r="AV111" s="893"/>
      <c r="AW111" s="893"/>
      <c r="AX111" s="893"/>
      <c r="AY111" s="893"/>
      <c r="AZ111" s="766" t="s">
        <v>405</v>
      </c>
      <c r="BA111" s="701"/>
      <c r="BB111" s="701"/>
      <c r="BC111" s="701"/>
      <c r="BD111" s="701"/>
      <c r="BE111" s="701"/>
      <c r="BF111" s="701"/>
      <c r="BG111" s="701"/>
      <c r="BH111" s="701"/>
      <c r="BI111" s="701"/>
      <c r="BJ111" s="701"/>
      <c r="BK111" s="701"/>
      <c r="BL111" s="701"/>
      <c r="BM111" s="701"/>
      <c r="BN111" s="701"/>
      <c r="BO111" s="701"/>
      <c r="BP111" s="702"/>
      <c r="BQ111" s="767">
        <v>25616276</v>
      </c>
      <c r="BR111" s="768"/>
      <c r="BS111" s="768"/>
      <c r="BT111" s="768"/>
      <c r="BU111" s="768"/>
      <c r="BV111" s="768">
        <v>22030630</v>
      </c>
      <c r="BW111" s="768"/>
      <c r="BX111" s="768"/>
      <c r="BY111" s="768"/>
      <c r="BZ111" s="768"/>
      <c r="CA111" s="768">
        <v>21372866</v>
      </c>
      <c r="CB111" s="768"/>
      <c r="CC111" s="768"/>
      <c r="CD111" s="768"/>
      <c r="CE111" s="768"/>
      <c r="CF111" s="832">
        <v>2.4</v>
      </c>
      <c r="CG111" s="833"/>
      <c r="CH111" s="833"/>
      <c r="CI111" s="833"/>
      <c r="CJ111" s="833"/>
      <c r="CK111" s="887"/>
      <c r="CL111" s="772"/>
      <c r="CM111" s="775" t="s">
        <v>406</v>
      </c>
      <c r="CN111" s="776"/>
      <c r="CO111" s="776"/>
      <c r="CP111" s="776"/>
      <c r="CQ111" s="776"/>
      <c r="CR111" s="776"/>
      <c r="CS111" s="776"/>
      <c r="CT111" s="776"/>
      <c r="CU111" s="776"/>
      <c r="CV111" s="776"/>
      <c r="CW111" s="776"/>
      <c r="CX111" s="776"/>
      <c r="CY111" s="776"/>
      <c r="CZ111" s="776"/>
      <c r="DA111" s="776"/>
      <c r="DB111" s="776"/>
      <c r="DC111" s="776"/>
      <c r="DD111" s="776"/>
      <c r="DE111" s="776"/>
      <c r="DF111" s="777"/>
      <c r="DG111" s="767">
        <v>6306790</v>
      </c>
      <c r="DH111" s="768"/>
      <c r="DI111" s="768"/>
      <c r="DJ111" s="768"/>
      <c r="DK111" s="768"/>
      <c r="DL111" s="768">
        <v>5731739</v>
      </c>
      <c r="DM111" s="768"/>
      <c r="DN111" s="768"/>
      <c r="DO111" s="768"/>
      <c r="DP111" s="768"/>
      <c r="DQ111" s="768">
        <v>5156556</v>
      </c>
      <c r="DR111" s="768"/>
      <c r="DS111" s="768"/>
      <c r="DT111" s="768"/>
      <c r="DU111" s="768"/>
      <c r="DV111" s="745">
        <v>0.6</v>
      </c>
      <c r="DW111" s="745"/>
      <c r="DX111" s="745"/>
      <c r="DY111" s="745"/>
      <c r="DZ111" s="746"/>
    </row>
    <row r="112" spans="1:131" s="217" customFormat="1" ht="26.25" customHeight="1" x14ac:dyDescent="0.15">
      <c r="A112" s="872" t="s">
        <v>407</v>
      </c>
      <c r="B112" s="873"/>
      <c r="C112" s="701" t="s">
        <v>408</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30">
        <v>117463553</v>
      </c>
      <c r="AB112" s="731"/>
      <c r="AC112" s="731"/>
      <c r="AD112" s="731"/>
      <c r="AE112" s="732"/>
      <c r="AF112" s="733">
        <v>113158381</v>
      </c>
      <c r="AG112" s="731"/>
      <c r="AH112" s="731"/>
      <c r="AI112" s="731"/>
      <c r="AJ112" s="732"/>
      <c r="AK112" s="733">
        <v>111760219</v>
      </c>
      <c r="AL112" s="731"/>
      <c r="AM112" s="731"/>
      <c r="AN112" s="731"/>
      <c r="AO112" s="732"/>
      <c r="AP112" s="778">
        <v>12.6</v>
      </c>
      <c r="AQ112" s="779"/>
      <c r="AR112" s="779"/>
      <c r="AS112" s="779"/>
      <c r="AT112" s="780"/>
      <c r="AU112" s="892"/>
      <c r="AV112" s="893"/>
      <c r="AW112" s="893"/>
      <c r="AX112" s="893"/>
      <c r="AY112" s="893"/>
      <c r="AZ112" s="766" t="s">
        <v>409</v>
      </c>
      <c r="BA112" s="701"/>
      <c r="BB112" s="701"/>
      <c r="BC112" s="701"/>
      <c r="BD112" s="701"/>
      <c r="BE112" s="701"/>
      <c r="BF112" s="701"/>
      <c r="BG112" s="701"/>
      <c r="BH112" s="701"/>
      <c r="BI112" s="701"/>
      <c r="BJ112" s="701"/>
      <c r="BK112" s="701"/>
      <c r="BL112" s="701"/>
      <c r="BM112" s="701"/>
      <c r="BN112" s="701"/>
      <c r="BO112" s="701"/>
      <c r="BP112" s="702"/>
      <c r="BQ112" s="767">
        <v>97812048</v>
      </c>
      <c r="BR112" s="768"/>
      <c r="BS112" s="768"/>
      <c r="BT112" s="768"/>
      <c r="BU112" s="768"/>
      <c r="BV112" s="768">
        <v>105521177</v>
      </c>
      <c r="BW112" s="768"/>
      <c r="BX112" s="768"/>
      <c r="BY112" s="768"/>
      <c r="BZ112" s="768"/>
      <c r="CA112" s="768">
        <v>110756674</v>
      </c>
      <c r="CB112" s="768"/>
      <c r="CC112" s="768"/>
      <c r="CD112" s="768"/>
      <c r="CE112" s="768"/>
      <c r="CF112" s="832">
        <v>12.5</v>
      </c>
      <c r="CG112" s="833"/>
      <c r="CH112" s="833"/>
      <c r="CI112" s="833"/>
      <c r="CJ112" s="833"/>
      <c r="CK112" s="887"/>
      <c r="CL112" s="772"/>
      <c r="CM112" s="775" t="s">
        <v>410</v>
      </c>
      <c r="CN112" s="776"/>
      <c r="CO112" s="776"/>
      <c r="CP112" s="776"/>
      <c r="CQ112" s="776"/>
      <c r="CR112" s="776"/>
      <c r="CS112" s="776"/>
      <c r="CT112" s="776"/>
      <c r="CU112" s="776"/>
      <c r="CV112" s="776"/>
      <c r="CW112" s="776"/>
      <c r="CX112" s="776"/>
      <c r="CY112" s="776"/>
      <c r="CZ112" s="776"/>
      <c r="DA112" s="776"/>
      <c r="DB112" s="776"/>
      <c r="DC112" s="776"/>
      <c r="DD112" s="776"/>
      <c r="DE112" s="776"/>
      <c r="DF112" s="777"/>
      <c r="DG112" s="767">
        <v>1729232</v>
      </c>
      <c r="DH112" s="768"/>
      <c r="DI112" s="768"/>
      <c r="DJ112" s="768"/>
      <c r="DK112" s="768"/>
      <c r="DL112" s="768">
        <v>2008389</v>
      </c>
      <c r="DM112" s="768"/>
      <c r="DN112" s="768"/>
      <c r="DO112" s="768"/>
      <c r="DP112" s="768"/>
      <c r="DQ112" s="768">
        <v>1487644</v>
      </c>
      <c r="DR112" s="768"/>
      <c r="DS112" s="768"/>
      <c r="DT112" s="768"/>
      <c r="DU112" s="768"/>
      <c r="DV112" s="745">
        <v>0.2</v>
      </c>
      <c r="DW112" s="745"/>
      <c r="DX112" s="745"/>
      <c r="DY112" s="745"/>
      <c r="DZ112" s="746"/>
    </row>
    <row r="113" spans="1:130" s="217" customFormat="1" ht="26.25" customHeight="1" x14ac:dyDescent="0.15">
      <c r="A113" s="874"/>
      <c r="B113" s="875"/>
      <c r="C113" s="701" t="s">
        <v>411</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30">
        <v>8463041</v>
      </c>
      <c r="AB113" s="731"/>
      <c r="AC113" s="731"/>
      <c r="AD113" s="731"/>
      <c r="AE113" s="732"/>
      <c r="AF113" s="733">
        <v>11646746</v>
      </c>
      <c r="AG113" s="731"/>
      <c r="AH113" s="731"/>
      <c r="AI113" s="731"/>
      <c r="AJ113" s="732"/>
      <c r="AK113" s="733">
        <v>11405323</v>
      </c>
      <c r="AL113" s="731"/>
      <c r="AM113" s="731"/>
      <c r="AN113" s="731"/>
      <c r="AO113" s="732"/>
      <c r="AP113" s="778">
        <v>1.3</v>
      </c>
      <c r="AQ113" s="779"/>
      <c r="AR113" s="779"/>
      <c r="AS113" s="779"/>
      <c r="AT113" s="780"/>
      <c r="AU113" s="892"/>
      <c r="AV113" s="893"/>
      <c r="AW113" s="893"/>
      <c r="AX113" s="893"/>
      <c r="AY113" s="893"/>
      <c r="AZ113" s="766" t="s">
        <v>412</v>
      </c>
      <c r="BA113" s="701"/>
      <c r="BB113" s="701"/>
      <c r="BC113" s="701"/>
      <c r="BD113" s="701"/>
      <c r="BE113" s="701"/>
      <c r="BF113" s="701"/>
      <c r="BG113" s="701"/>
      <c r="BH113" s="701"/>
      <c r="BI113" s="701"/>
      <c r="BJ113" s="701"/>
      <c r="BK113" s="701"/>
      <c r="BL113" s="701"/>
      <c r="BM113" s="701"/>
      <c r="BN113" s="701"/>
      <c r="BO113" s="701"/>
      <c r="BP113" s="702"/>
      <c r="BQ113" s="767">
        <v>58557</v>
      </c>
      <c r="BR113" s="768"/>
      <c r="BS113" s="768"/>
      <c r="BT113" s="768"/>
      <c r="BU113" s="768"/>
      <c r="BV113" s="768">
        <v>58557</v>
      </c>
      <c r="BW113" s="768"/>
      <c r="BX113" s="768"/>
      <c r="BY113" s="768"/>
      <c r="BZ113" s="768"/>
      <c r="CA113" s="768">
        <v>58950</v>
      </c>
      <c r="CB113" s="768"/>
      <c r="CC113" s="768"/>
      <c r="CD113" s="768"/>
      <c r="CE113" s="768"/>
      <c r="CF113" s="832">
        <v>0</v>
      </c>
      <c r="CG113" s="833"/>
      <c r="CH113" s="833"/>
      <c r="CI113" s="833"/>
      <c r="CJ113" s="833"/>
      <c r="CK113" s="887"/>
      <c r="CL113" s="772"/>
      <c r="CM113" s="775" t="s">
        <v>413</v>
      </c>
      <c r="CN113" s="776"/>
      <c r="CO113" s="776"/>
      <c r="CP113" s="776"/>
      <c r="CQ113" s="776"/>
      <c r="CR113" s="776"/>
      <c r="CS113" s="776"/>
      <c r="CT113" s="776"/>
      <c r="CU113" s="776"/>
      <c r="CV113" s="776"/>
      <c r="CW113" s="776"/>
      <c r="CX113" s="776"/>
      <c r="CY113" s="776"/>
      <c r="CZ113" s="776"/>
      <c r="DA113" s="776"/>
      <c r="DB113" s="776"/>
      <c r="DC113" s="776"/>
      <c r="DD113" s="776"/>
      <c r="DE113" s="776"/>
      <c r="DF113" s="777"/>
      <c r="DG113" s="767" t="s">
        <v>111</v>
      </c>
      <c r="DH113" s="768"/>
      <c r="DI113" s="768"/>
      <c r="DJ113" s="768"/>
      <c r="DK113" s="768"/>
      <c r="DL113" s="768" t="s">
        <v>111</v>
      </c>
      <c r="DM113" s="768"/>
      <c r="DN113" s="768"/>
      <c r="DO113" s="768"/>
      <c r="DP113" s="768"/>
      <c r="DQ113" s="768" t="s">
        <v>414</v>
      </c>
      <c r="DR113" s="768"/>
      <c r="DS113" s="768"/>
      <c r="DT113" s="768"/>
      <c r="DU113" s="768"/>
      <c r="DV113" s="745" t="s">
        <v>415</v>
      </c>
      <c r="DW113" s="745"/>
      <c r="DX113" s="745"/>
      <c r="DY113" s="745"/>
      <c r="DZ113" s="746"/>
    </row>
    <row r="114" spans="1:130" s="217" customFormat="1" ht="26.25" customHeight="1" x14ac:dyDescent="0.15">
      <c r="A114" s="874"/>
      <c r="B114" s="875"/>
      <c r="C114" s="701" t="s">
        <v>416</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30" t="s">
        <v>111</v>
      </c>
      <c r="AB114" s="731"/>
      <c r="AC114" s="731"/>
      <c r="AD114" s="731"/>
      <c r="AE114" s="732"/>
      <c r="AF114" s="733">
        <v>58</v>
      </c>
      <c r="AG114" s="731"/>
      <c r="AH114" s="731"/>
      <c r="AI114" s="731"/>
      <c r="AJ114" s="732"/>
      <c r="AK114" s="733">
        <v>60</v>
      </c>
      <c r="AL114" s="731"/>
      <c r="AM114" s="731"/>
      <c r="AN114" s="731"/>
      <c r="AO114" s="732"/>
      <c r="AP114" s="778">
        <v>0</v>
      </c>
      <c r="AQ114" s="779"/>
      <c r="AR114" s="779"/>
      <c r="AS114" s="779"/>
      <c r="AT114" s="780"/>
      <c r="AU114" s="892"/>
      <c r="AV114" s="893"/>
      <c r="AW114" s="893"/>
      <c r="AX114" s="893"/>
      <c r="AY114" s="893"/>
      <c r="AZ114" s="766" t="s">
        <v>417</v>
      </c>
      <c r="BA114" s="701"/>
      <c r="BB114" s="701"/>
      <c r="BC114" s="701"/>
      <c r="BD114" s="701"/>
      <c r="BE114" s="701"/>
      <c r="BF114" s="701"/>
      <c r="BG114" s="701"/>
      <c r="BH114" s="701"/>
      <c r="BI114" s="701"/>
      <c r="BJ114" s="701"/>
      <c r="BK114" s="701"/>
      <c r="BL114" s="701"/>
      <c r="BM114" s="701"/>
      <c r="BN114" s="701"/>
      <c r="BO114" s="701"/>
      <c r="BP114" s="702"/>
      <c r="BQ114" s="767">
        <v>436144243</v>
      </c>
      <c r="BR114" s="768"/>
      <c r="BS114" s="768"/>
      <c r="BT114" s="768"/>
      <c r="BU114" s="768"/>
      <c r="BV114" s="768">
        <v>425366889</v>
      </c>
      <c r="BW114" s="768"/>
      <c r="BX114" s="768"/>
      <c r="BY114" s="768"/>
      <c r="BZ114" s="768"/>
      <c r="CA114" s="768">
        <v>368737524</v>
      </c>
      <c r="CB114" s="768"/>
      <c r="CC114" s="768"/>
      <c r="CD114" s="768"/>
      <c r="CE114" s="768"/>
      <c r="CF114" s="832">
        <v>41.5</v>
      </c>
      <c r="CG114" s="833"/>
      <c r="CH114" s="833"/>
      <c r="CI114" s="833"/>
      <c r="CJ114" s="833"/>
      <c r="CK114" s="887"/>
      <c r="CL114" s="772"/>
      <c r="CM114" s="775" t="s">
        <v>418</v>
      </c>
      <c r="CN114" s="776"/>
      <c r="CO114" s="776"/>
      <c r="CP114" s="776"/>
      <c r="CQ114" s="776"/>
      <c r="CR114" s="776"/>
      <c r="CS114" s="776"/>
      <c r="CT114" s="776"/>
      <c r="CU114" s="776"/>
      <c r="CV114" s="776"/>
      <c r="CW114" s="776"/>
      <c r="CX114" s="776"/>
      <c r="CY114" s="776"/>
      <c r="CZ114" s="776"/>
      <c r="DA114" s="776"/>
      <c r="DB114" s="776"/>
      <c r="DC114" s="776"/>
      <c r="DD114" s="776"/>
      <c r="DE114" s="776"/>
      <c r="DF114" s="777"/>
      <c r="DG114" s="767" t="s">
        <v>111</v>
      </c>
      <c r="DH114" s="768"/>
      <c r="DI114" s="768"/>
      <c r="DJ114" s="768"/>
      <c r="DK114" s="768"/>
      <c r="DL114" s="768" t="s">
        <v>415</v>
      </c>
      <c r="DM114" s="768"/>
      <c r="DN114" s="768"/>
      <c r="DO114" s="768"/>
      <c r="DP114" s="768"/>
      <c r="DQ114" s="768" t="s">
        <v>111</v>
      </c>
      <c r="DR114" s="768"/>
      <c r="DS114" s="768"/>
      <c r="DT114" s="768"/>
      <c r="DU114" s="768"/>
      <c r="DV114" s="745" t="s">
        <v>111</v>
      </c>
      <c r="DW114" s="745"/>
      <c r="DX114" s="745"/>
      <c r="DY114" s="745"/>
      <c r="DZ114" s="746"/>
    </row>
    <row r="115" spans="1:130" s="217" customFormat="1" ht="26.25" customHeight="1" x14ac:dyDescent="0.15">
      <c r="A115" s="874"/>
      <c r="B115" s="875"/>
      <c r="C115" s="701" t="s">
        <v>419</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30">
        <v>637421</v>
      </c>
      <c r="AB115" s="731"/>
      <c r="AC115" s="731"/>
      <c r="AD115" s="731"/>
      <c r="AE115" s="732"/>
      <c r="AF115" s="733">
        <v>650920</v>
      </c>
      <c r="AG115" s="731"/>
      <c r="AH115" s="731"/>
      <c r="AI115" s="731"/>
      <c r="AJ115" s="732"/>
      <c r="AK115" s="733">
        <v>731604</v>
      </c>
      <c r="AL115" s="731"/>
      <c r="AM115" s="731"/>
      <c r="AN115" s="731"/>
      <c r="AO115" s="732"/>
      <c r="AP115" s="778">
        <v>0.1</v>
      </c>
      <c r="AQ115" s="779"/>
      <c r="AR115" s="779"/>
      <c r="AS115" s="779"/>
      <c r="AT115" s="780"/>
      <c r="AU115" s="892"/>
      <c r="AV115" s="893"/>
      <c r="AW115" s="893"/>
      <c r="AX115" s="893"/>
      <c r="AY115" s="893"/>
      <c r="AZ115" s="766" t="s">
        <v>420</v>
      </c>
      <c r="BA115" s="701"/>
      <c r="BB115" s="701"/>
      <c r="BC115" s="701"/>
      <c r="BD115" s="701"/>
      <c r="BE115" s="701"/>
      <c r="BF115" s="701"/>
      <c r="BG115" s="701"/>
      <c r="BH115" s="701"/>
      <c r="BI115" s="701"/>
      <c r="BJ115" s="701"/>
      <c r="BK115" s="701"/>
      <c r="BL115" s="701"/>
      <c r="BM115" s="701"/>
      <c r="BN115" s="701"/>
      <c r="BO115" s="701"/>
      <c r="BP115" s="702"/>
      <c r="BQ115" s="767">
        <v>69035351</v>
      </c>
      <c r="BR115" s="768"/>
      <c r="BS115" s="768"/>
      <c r="BT115" s="768"/>
      <c r="BU115" s="768"/>
      <c r="BV115" s="768">
        <v>54139225</v>
      </c>
      <c r="BW115" s="768"/>
      <c r="BX115" s="768"/>
      <c r="BY115" s="768"/>
      <c r="BZ115" s="768"/>
      <c r="CA115" s="768">
        <v>37443263</v>
      </c>
      <c r="CB115" s="768"/>
      <c r="CC115" s="768"/>
      <c r="CD115" s="768"/>
      <c r="CE115" s="768"/>
      <c r="CF115" s="832">
        <v>4.2</v>
      </c>
      <c r="CG115" s="833"/>
      <c r="CH115" s="833"/>
      <c r="CI115" s="833"/>
      <c r="CJ115" s="833"/>
      <c r="CK115" s="887"/>
      <c r="CL115" s="772"/>
      <c r="CM115" s="766" t="s">
        <v>421</v>
      </c>
      <c r="CN115" s="871"/>
      <c r="CO115" s="871"/>
      <c r="CP115" s="871"/>
      <c r="CQ115" s="871"/>
      <c r="CR115" s="871"/>
      <c r="CS115" s="871"/>
      <c r="CT115" s="871"/>
      <c r="CU115" s="871"/>
      <c r="CV115" s="871"/>
      <c r="CW115" s="871"/>
      <c r="CX115" s="871"/>
      <c r="CY115" s="871"/>
      <c r="CZ115" s="871"/>
      <c r="DA115" s="871"/>
      <c r="DB115" s="871"/>
      <c r="DC115" s="871"/>
      <c r="DD115" s="871"/>
      <c r="DE115" s="871"/>
      <c r="DF115" s="702"/>
      <c r="DG115" s="767">
        <v>13463500</v>
      </c>
      <c r="DH115" s="768"/>
      <c r="DI115" s="768"/>
      <c r="DJ115" s="768"/>
      <c r="DK115" s="768"/>
      <c r="DL115" s="768">
        <v>10377000</v>
      </c>
      <c r="DM115" s="768"/>
      <c r="DN115" s="768"/>
      <c r="DO115" s="768"/>
      <c r="DP115" s="768"/>
      <c r="DQ115" s="768">
        <v>11003000</v>
      </c>
      <c r="DR115" s="768"/>
      <c r="DS115" s="768"/>
      <c r="DT115" s="768"/>
      <c r="DU115" s="768"/>
      <c r="DV115" s="745">
        <v>1.2</v>
      </c>
      <c r="DW115" s="745"/>
      <c r="DX115" s="745"/>
      <c r="DY115" s="745"/>
      <c r="DZ115" s="746"/>
    </row>
    <row r="116" spans="1:130" s="217" customFormat="1" ht="26.25" customHeight="1" x14ac:dyDescent="0.15">
      <c r="A116" s="876"/>
      <c r="B116" s="877"/>
      <c r="C116" s="837" t="s">
        <v>422</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30">
        <v>64191</v>
      </c>
      <c r="AB116" s="731"/>
      <c r="AC116" s="731"/>
      <c r="AD116" s="731"/>
      <c r="AE116" s="732"/>
      <c r="AF116" s="733">
        <v>1770</v>
      </c>
      <c r="AG116" s="731"/>
      <c r="AH116" s="731"/>
      <c r="AI116" s="731"/>
      <c r="AJ116" s="732"/>
      <c r="AK116" s="733">
        <v>5816</v>
      </c>
      <c r="AL116" s="731"/>
      <c r="AM116" s="731"/>
      <c r="AN116" s="731"/>
      <c r="AO116" s="732"/>
      <c r="AP116" s="778">
        <v>0</v>
      </c>
      <c r="AQ116" s="779"/>
      <c r="AR116" s="779"/>
      <c r="AS116" s="779"/>
      <c r="AT116" s="780"/>
      <c r="AU116" s="892"/>
      <c r="AV116" s="893"/>
      <c r="AW116" s="893"/>
      <c r="AX116" s="893"/>
      <c r="AY116" s="893"/>
      <c r="AZ116" s="820" t="s">
        <v>423</v>
      </c>
      <c r="BA116" s="821"/>
      <c r="BB116" s="821"/>
      <c r="BC116" s="821"/>
      <c r="BD116" s="821"/>
      <c r="BE116" s="821"/>
      <c r="BF116" s="821"/>
      <c r="BG116" s="821"/>
      <c r="BH116" s="821"/>
      <c r="BI116" s="821"/>
      <c r="BJ116" s="821"/>
      <c r="BK116" s="821"/>
      <c r="BL116" s="821"/>
      <c r="BM116" s="821"/>
      <c r="BN116" s="821"/>
      <c r="BO116" s="821"/>
      <c r="BP116" s="822"/>
      <c r="BQ116" s="767" t="s">
        <v>415</v>
      </c>
      <c r="BR116" s="768"/>
      <c r="BS116" s="768"/>
      <c r="BT116" s="768"/>
      <c r="BU116" s="768"/>
      <c r="BV116" s="768" t="s">
        <v>111</v>
      </c>
      <c r="BW116" s="768"/>
      <c r="BX116" s="768"/>
      <c r="BY116" s="768"/>
      <c r="BZ116" s="768"/>
      <c r="CA116" s="768" t="s">
        <v>111</v>
      </c>
      <c r="CB116" s="768"/>
      <c r="CC116" s="768"/>
      <c r="CD116" s="768"/>
      <c r="CE116" s="768"/>
      <c r="CF116" s="832" t="s">
        <v>111</v>
      </c>
      <c r="CG116" s="833"/>
      <c r="CH116" s="833"/>
      <c r="CI116" s="833"/>
      <c r="CJ116" s="833"/>
      <c r="CK116" s="887"/>
      <c r="CL116" s="772"/>
      <c r="CM116" s="775" t="s">
        <v>424</v>
      </c>
      <c r="CN116" s="776"/>
      <c r="CO116" s="776"/>
      <c r="CP116" s="776"/>
      <c r="CQ116" s="776"/>
      <c r="CR116" s="776"/>
      <c r="CS116" s="776"/>
      <c r="CT116" s="776"/>
      <c r="CU116" s="776"/>
      <c r="CV116" s="776"/>
      <c r="CW116" s="776"/>
      <c r="CX116" s="776"/>
      <c r="CY116" s="776"/>
      <c r="CZ116" s="776"/>
      <c r="DA116" s="776"/>
      <c r="DB116" s="776"/>
      <c r="DC116" s="776"/>
      <c r="DD116" s="776"/>
      <c r="DE116" s="776"/>
      <c r="DF116" s="777"/>
      <c r="DG116" s="767" t="s">
        <v>111</v>
      </c>
      <c r="DH116" s="768"/>
      <c r="DI116" s="768"/>
      <c r="DJ116" s="768"/>
      <c r="DK116" s="768"/>
      <c r="DL116" s="768" t="s">
        <v>111</v>
      </c>
      <c r="DM116" s="768"/>
      <c r="DN116" s="768"/>
      <c r="DO116" s="768"/>
      <c r="DP116" s="768"/>
      <c r="DQ116" s="768" t="s">
        <v>414</v>
      </c>
      <c r="DR116" s="768"/>
      <c r="DS116" s="768"/>
      <c r="DT116" s="768"/>
      <c r="DU116" s="768"/>
      <c r="DV116" s="745" t="s">
        <v>414</v>
      </c>
      <c r="DW116" s="745"/>
      <c r="DX116" s="745"/>
      <c r="DY116" s="745"/>
      <c r="DZ116" s="746"/>
    </row>
    <row r="117" spans="1:130" s="217" customFormat="1" ht="26.25" customHeight="1" x14ac:dyDescent="0.15">
      <c r="A117" s="857" t="s">
        <v>146</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34" t="s">
        <v>425</v>
      </c>
      <c r="Z117" s="859"/>
      <c r="AA117" s="864">
        <v>346607293</v>
      </c>
      <c r="AB117" s="865"/>
      <c r="AC117" s="865"/>
      <c r="AD117" s="865"/>
      <c r="AE117" s="866"/>
      <c r="AF117" s="867">
        <v>310829766</v>
      </c>
      <c r="AG117" s="865"/>
      <c r="AH117" s="865"/>
      <c r="AI117" s="865"/>
      <c r="AJ117" s="866"/>
      <c r="AK117" s="867">
        <v>297522751</v>
      </c>
      <c r="AL117" s="865"/>
      <c r="AM117" s="865"/>
      <c r="AN117" s="865"/>
      <c r="AO117" s="866"/>
      <c r="AP117" s="868"/>
      <c r="AQ117" s="869"/>
      <c r="AR117" s="869"/>
      <c r="AS117" s="869"/>
      <c r="AT117" s="870"/>
      <c r="AU117" s="892"/>
      <c r="AV117" s="893"/>
      <c r="AW117" s="893"/>
      <c r="AX117" s="893"/>
      <c r="AY117" s="893"/>
      <c r="AZ117" s="766" t="s">
        <v>426</v>
      </c>
      <c r="BA117" s="701"/>
      <c r="BB117" s="701"/>
      <c r="BC117" s="701"/>
      <c r="BD117" s="701"/>
      <c r="BE117" s="701"/>
      <c r="BF117" s="701"/>
      <c r="BG117" s="701"/>
      <c r="BH117" s="701"/>
      <c r="BI117" s="701"/>
      <c r="BJ117" s="701"/>
      <c r="BK117" s="701"/>
      <c r="BL117" s="701"/>
      <c r="BM117" s="701"/>
      <c r="BN117" s="701"/>
      <c r="BO117" s="701"/>
      <c r="BP117" s="702"/>
      <c r="BQ117" s="767" t="s">
        <v>427</v>
      </c>
      <c r="BR117" s="768"/>
      <c r="BS117" s="768"/>
      <c r="BT117" s="768"/>
      <c r="BU117" s="768"/>
      <c r="BV117" s="768" t="s">
        <v>111</v>
      </c>
      <c r="BW117" s="768"/>
      <c r="BX117" s="768"/>
      <c r="BY117" s="768"/>
      <c r="BZ117" s="768"/>
      <c r="CA117" s="768" t="s">
        <v>111</v>
      </c>
      <c r="CB117" s="768"/>
      <c r="CC117" s="768"/>
      <c r="CD117" s="768"/>
      <c r="CE117" s="768"/>
      <c r="CF117" s="832" t="s">
        <v>111</v>
      </c>
      <c r="CG117" s="833"/>
      <c r="CH117" s="833"/>
      <c r="CI117" s="833"/>
      <c r="CJ117" s="833"/>
      <c r="CK117" s="887"/>
      <c r="CL117" s="772"/>
      <c r="CM117" s="775" t="s">
        <v>428</v>
      </c>
      <c r="CN117" s="776"/>
      <c r="CO117" s="776"/>
      <c r="CP117" s="776"/>
      <c r="CQ117" s="776"/>
      <c r="CR117" s="776"/>
      <c r="CS117" s="776"/>
      <c r="CT117" s="776"/>
      <c r="CU117" s="776"/>
      <c r="CV117" s="776"/>
      <c r="CW117" s="776"/>
      <c r="CX117" s="776"/>
      <c r="CY117" s="776"/>
      <c r="CZ117" s="776"/>
      <c r="DA117" s="776"/>
      <c r="DB117" s="776"/>
      <c r="DC117" s="776"/>
      <c r="DD117" s="776"/>
      <c r="DE117" s="776"/>
      <c r="DF117" s="777"/>
      <c r="DG117" s="767" t="s">
        <v>111</v>
      </c>
      <c r="DH117" s="768"/>
      <c r="DI117" s="768"/>
      <c r="DJ117" s="768"/>
      <c r="DK117" s="768"/>
      <c r="DL117" s="768" t="s">
        <v>111</v>
      </c>
      <c r="DM117" s="768"/>
      <c r="DN117" s="768"/>
      <c r="DO117" s="768"/>
      <c r="DP117" s="768"/>
      <c r="DQ117" s="768" t="s">
        <v>111</v>
      </c>
      <c r="DR117" s="768"/>
      <c r="DS117" s="768"/>
      <c r="DT117" s="768"/>
      <c r="DU117" s="768"/>
      <c r="DV117" s="745" t="s">
        <v>111</v>
      </c>
      <c r="DW117" s="745"/>
      <c r="DX117" s="745"/>
      <c r="DY117" s="745"/>
      <c r="DZ117" s="746"/>
    </row>
    <row r="118" spans="1:130" s="217" customFormat="1" ht="26.25" customHeight="1" x14ac:dyDescent="0.15">
      <c r="A118" s="857" t="s">
        <v>399</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397</v>
      </c>
      <c r="AB118" s="858"/>
      <c r="AC118" s="858"/>
      <c r="AD118" s="858"/>
      <c r="AE118" s="859"/>
      <c r="AF118" s="860" t="s">
        <v>288</v>
      </c>
      <c r="AG118" s="858"/>
      <c r="AH118" s="858"/>
      <c r="AI118" s="858"/>
      <c r="AJ118" s="859"/>
      <c r="AK118" s="860" t="s">
        <v>287</v>
      </c>
      <c r="AL118" s="858"/>
      <c r="AM118" s="858"/>
      <c r="AN118" s="858"/>
      <c r="AO118" s="859"/>
      <c r="AP118" s="861" t="s">
        <v>398</v>
      </c>
      <c r="AQ118" s="862"/>
      <c r="AR118" s="862"/>
      <c r="AS118" s="862"/>
      <c r="AT118" s="863"/>
      <c r="AU118" s="892"/>
      <c r="AV118" s="893"/>
      <c r="AW118" s="893"/>
      <c r="AX118" s="893"/>
      <c r="AY118" s="893"/>
      <c r="AZ118" s="836" t="s">
        <v>429</v>
      </c>
      <c r="BA118" s="837"/>
      <c r="BB118" s="837"/>
      <c r="BC118" s="837"/>
      <c r="BD118" s="837"/>
      <c r="BE118" s="837"/>
      <c r="BF118" s="837"/>
      <c r="BG118" s="837"/>
      <c r="BH118" s="837"/>
      <c r="BI118" s="837"/>
      <c r="BJ118" s="837"/>
      <c r="BK118" s="837"/>
      <c r="BL118" s="837"/>
      <c r="BM118" s="837"/>
      <c r="BN118" s="837"/>
      <c r="BO118" s="837"/>
      <c r="BP118" s="838"/>
      <c r="BQ118" s="819" t="s">
        <v>111</v>
      </c>
      <c r="BR118" s="799"/>
      <c r="BS118" s="799"/>
      <c r="BT118" s="799"/>
      <c r="BU118" s="799"/>
      <c r="BV118" s="799" t="s">
        <v>111</v>
      </c>
      <c r="BW118" s="799"/>
      <c r="BX118" s="799"/>
      <c r="BY118" s="799"/>
      <c r="BZ118" s="799"/>
      <c r="CA118" s="799" t="s">
        <v>111</v>
      </c>
      <c r="CB118" s="799"/>
      <c r="CC118" s="799"/>
      <c r="CD118" s="799"/>
      <c r="CE118" s="799"/>
      <c r="CF118" s="832" t="s">
        <v>111</v>
      </c>
      <c r="CG118" s="833"/>
      <c r="CH118" s="833"/>
      <c r="CI118" s="833"/>
      <c r="CJ118" s="833"/>
      <c r="CK118" s="887"/>
      <c r="CL118" s="772"/>
      <c r="CM118" s="775" t="s">
        <v>430</v>
      </c>
      <c r="CN118" s="776"/>
      <c r="CO118" s="776"/>
      <c r="CP118" s="776"/>
      <c r="CQ118" s="776"/>
      <c r="CR118" s="776"/>
      <c r="CS118" s="776"/>
      <c r="CT118" s="776"/>
      <c r="CU118" s="776"/>
      <c r="CV118" s="776"/>
      <c r="CW118" s="776"/>
      <c r="CX118" s="776"/>
      <c r="CY118" s="776"/>
      <c r="CZ118" s="776"/>
      <c r="DA118" s="776"/>
      <c r="DB118" s="776"/>
      <c r="DC118" s="776"/>
      <c r="DD118" s="776"/>
      <c r="DE118" s="776"/>
      <c r="DF118" s="777"/>
      <c r="DG118" s="767" t="s">
        <v>111</v>
      </c>
      <c r="DH118" s="768"/>
      <c r="DI118" s="768"/>
      <c r="DJ118" s="768"/>
      <c r="DK118" s="768"/>
      <c r="DL118" s="768" t="s">
        <v>111</v>
      </c>
      <c r="DM118" s="768"/>
      <c r="DN118" s="768"/>
      <c r="DO118" s="768"/>
      <c r="DP118" s="768"/>
      <c r="DQ118" s="768" t="s">
        <v>111</v>
      </c>
      <c r="DR118" s="768"/>
      <c r="DS118" s="768"/>
      <c r="DT118" s="768"/>
      <c r="DU118" s="768"/>
      <c r="DV118" s="745" t="s">
        <v>111</v>
      </c>
      <c r="DW118" s="745"/>
      <c r="DX118" s="745"/>
      <c r="DY118" s="745"/>
      <c r="DZ118" s="746"/>
    </row>
    <row r="119" spans="1:130" s="217" customFormat="1" ht="26.25" customHeight="1" x14ac:dyDescent="0.15">
      <c r="A119" s="769" t="s">
        <v>402</v>
      </c>
      <c r="B119" s="770"/>
      <c r="C119" s="847" t="s">
        <v>403</v>
      </c>
      <c r="D119" s="848"/>
      <c r="E119" s="848"/>
      <c r="F119" s="848"/>
      <c r="G119" s="848"/>
      <c r="H119" s="848"/>
      <c r="I119" s="848"/>
      <c r="J119" s="848"/>
      <c r="K119" s="848"/>
      <c r="L119" s="848"/>
      <c r="M119" s="848"/>
      <c r="N119" s="848"/>
      <c r="O119" s="848"/>
      <c r="P119" s="848"/>
      <c r="Q119" s="848"/>
      <c r="R119" s="848"/>
      <c r="S119" s="848"/>
      <c r="T119" s="848"/>
      <c r="U119" s="848"/>
      <c r="V119" s="848"/>
      <c r="W119" s="848"/>
      <c r="X119" s="848"/>
      <c r="Y119" s="848"/>
      <c r="Z119" s="849"/>
      <c r="AA119" s="850">
        <v>1081</v>
      </c>
      <c r="AB119" s="851"/>
      <c r="AC119" s="851"/>
      <c r="AD119" s="851"/>
      <c r="AE119" s="852"/>
      <c r="AF119" s="853">
        <v>3075</v>
      </c>
      <c r="AG119" s="851"/>
      <c r="AH119" s="851"/>
      <c r="AI119" s="851"/>
      <c r="AJ119" s="852"/>
      <c r="AK119" s="853">
        <v>32484</v>
      </c>
      <c r="AL119" s="851"/>
      <c r="AM119" s="851"/>
      <c r="AN119" s="851"/>
      <c r="AO119" s="852"/>
      <c r="AP119" s="854">
        <v>0</v>
      </c>
      <c r="AQ119" s="855"/>
      <c r="AR119" s="855"/>
      <c r="AS119" s="855"/>
      <c r="AT119" s="856"/>
      <c r="AU119" s="894"/>
      <c r="AV119" s="895"/>
      <c r="AW119" s="895"/>
      <c r="AX119" s="895"/>
      <c r="AY119" s="895"/>
      <c r="AZ119" s="248" t="s">
        <v>146</v>
      </c>
      <c r="BA119" s="248"/>
      <c r="BB119" s="248"/>
      <c r="BC119" s="248"/>
      <c r="BD119" s="248"/>
      <c r="BE119" s="248"/>
      <c r="BF119" s="248"/>
      <c r="BG119" s="248"/>
      <c r="BH119" s="248"/>
      <c r="BI119" s="248"/>
      <c r="BJ119" s="248"/>
      <c r="BK119" s="248"/>
      <c r="BL119" s="248"/>
      <c r="BM119" s="248"/>
      <c r="BN119" s="248"/>
      <c r="BO119" s="834" t="s">
        <v>431</v>
      </c>
      <c r="BP119" s="835"/>
      <c r="BQ119" s="819">
        <v>5641308236</v>
      </c>
      <c r="BR119" s="799"/>
      <c r="BS119" s="799"/>
      <c r="BT119" s="799"/>
      <c r="BU119" s="799"/>
      <c r="BV119" s="799">
        <v>5752621112</v>
      </c>
      <c r="BW119" s="799"/>
      <c r="BX119" s="799"/>
      <c r="BY119" s="799"/>
      <c r="BZ119" s="799"/>
      <c r="CA119" s="799">
        <v>5739695138</v>
      </c>
      <c r="CB119" s="799"/>
      <c r="CC119" s="799"/>
      <c r="CD119" s="799"/>
      <c r="CE119" s="799"/>
      <c r="CF119" s="697"/>
      <c r="CG119" s="698"/>
      <c r="CH119" s="698"/>
      <c r="CI119" s="698"/>
      <c r="CJ119" s="788"/>
      <c r="CK119" s="888"/>
      <c r="CL119" s="774"/>
      <c r="CM119" s="792" t="s">
        <v>432</v>
      </c>
      <c r="CN119" s="793"/>
      <c r="CO119" s="793"/>
      <c r="CP119" s="793"/>
      <c r="CQ119" s="793"/>
      <c r="CR119" s="793"/>
      <c r="CS119" s="793"/>
      <c r="CT119" s="793"/>
      <c r="CU119" s="793"/>
      <c r="CV119" s="793"/>
      <c r="CW119" s="793"/>
      <c r="CX119" s="793"/>
      <c r="CY119" s="793"/>
      <c r="CZ119" s="793"/>
      <c r="DA119" s="793"/>
      <c r="DB119" s="793"/>
      <c r="DC119" s="793"/>
      <c r="DD119" s="793"/>
      <c r="DE119" s="793"/>
      <c r="DF119" s="794"/>
      <c r="DG119" s="767">
        <v>978258</v>
      </c>
      <c r="DH119" s="768"/>
      <c r="DI119" s="768"/>
      <c r="DJ119" s="768"/>
      <c r="DK119" s="768"/>
      <c r="DL119" s="768">
        <v>914480</v>
      </c>
      <c r="DM119" s="768"/>
      <c r="DN119" s="768"/>
      <c r="DO119" s="768"/>
      <c r="DP119" s="768"/>
      <c r="DQ119" s="768">
        <v>854029</v>
      </c>
      <c r="DR119" s="768"/>
      <c r="DS119" s="768"/>
      <c r="DT119" s="768"/>
      <c r="DU119" s="768"/>
      <c r="DV119" s="745">
        <v>0.1</v>
      </c>
      <c r="DW119" s="745"/>
      <c r="DX119" s="745"/>
      <c r="DY119" s="745"/>
      <c r="DZ119" s="746"/>
    </row>
    <row r="120" spans="1:130" s="217" customFormat="1" ht="26.25" customHeight="1" x14ac:dyDescent="0.15">
      <c r="A120" s="771"/>
      <c r="B120" s="772"/>
      <c r="C120" s="775" t="s">
        <v>406</v>
      </c>
      <c r="D120" s="776"/>
      <c r="E120" s="776"/>
      <c r="F120" s="776"/>
      <c r="G120" s="776"/>
      <c r="H120" s="776"/>
      <c r="I120" s="776"/>
      <c r="J120" s="776"/>
      <c r="K120" s="776"/>
      <c r="L120" s="776"/>
      <c r="M120" s="776"/>
      <c r="N120" s="776"/>
      <c r="O120" s="776"/>
      <c r="P120" s="776"/>
      <c r="Q120" s="776"/>
      <c r="R120" s="776"/>
      <c r="S120" s="776"/>
      <c r="T120" s="776"/>
      <c r="U120" s="776"/>
      <c r="V120" s="776"/>
      <c r="W120" s="776"/>
      <c r="X120" s="776"/>
      <c r="Y120" s="776"/>
      <c r="Z120" s="777"/>
      <c r="AA120" s="730" t="s">
        <v>111</v>
      </c>
      <c r="AB120" s="731"/>
      <c r="AC120" s="731"/>
      <c r="AD120" s="731"/>
      <c r="AE120" s="732"/>
      <c r="AF120" s="733" t="s">
        <v>111</v>
      </c>
      <c r="AG120" s="731"/>
      <c r="AH120" s="731"/>
      <c r="AI120" s="731"/>
      <c r="AJ120" s="732"/>
      <c r="AK120" s="733" t="s">
        <v>111</v>
      </c>
      <c r="AL120" s="731"/>
      <c r="AM120" s="731"/>
      <c r="AN120" s="731"/>
      <c r="AO120" s="732"/>
      <c r="AP120" s="778" t="s">
        <v>111</v>
      </c>
      <c r="AQ120" s="779"/>
      <c r="AR120" s="779"/>
      <c r="AS120" s="779"/>
      <c r="AT120" s="780"/>
      <c r="AU120" s="839" t="s">
        <v>433</v>
      </c>
      <c r="AV120" s="840"/>
      <c r="AW120" s="840"/>
      <c r="AX120" s="840"/>
      <c r="AY120" s="841"/>
      <c r="AZ120" s="813" t="s">
        <v>434</v>
      </c>
      <c r="BA120" s="759"/>
      <c r="BB120" s="759"/>
      <c r="BC120" s="759"/>
      <c r="BD120" s="759"/>
      <c r="BE120" s="759"/>
      <c r="BF120" s="759"/>
      <c r="BG120" s="759"/>
      <c r="BH120" s="759"/>
      <c r="BI120" s="759"/>
      <c r="BJ120" s="759"/>
      <c r="BK120" s="759"/>
      <c r="BL120" s="759"/>
      <c r="BM120" s="759"/>
      <c r="BN120" s="759"/>
      <c r="BO120" s="759"/>
      <c r="BP120" s="760"/>
      <c r="BQ120" s="814">
        <v>273113230</v>
      </c>
      <c r="BR120" s="796"/>
      <c r="BS120" s="796"/>
      <c r="BT120" s="796"/>
      <c r="BU120" s="796"/>
      <c r="BV120" s="796">
        <v>318256425</v>
      </c>
      <c r="BW120" s="796"/>
      <c r="BX120" s="796"/>
      <c r="BY120" s="796"/>
      <c r="BZ120" s="796"/>
      <c r="CA120" s="796">
        <v>372717674</v>
      </c>
      <c r="CB120" s="796"/>
      <c r="CC120" s="796"/>
      <c r="CD120" s="796"/>
      <c r="CE120" s="796"/>
      <c r="CF120" s="823">
        <v>41.9</v>
      </c>
      <c r="CG120" s="824"/>
      <c r="CH120" s="824"/>
      <c r="CI120" s="824"/>
      <c r="CJ120" s="824"/>
      <c r="CK120" s="825" t="s">
        <v>435</v>
      </c>
      <c r="CL120" s="805"/>
      <c r="CM120" s="805"/>
      <c r="CN120" s="805"/>
      <c r="CO120" s="806"/>
      <c r="CP120" s="829" t="s">
        <v>436</v>
      </c>
      <c r="CQ120" s="830"/>
      <c r="CR120" s="830"/>
      <c r="CS120" s="830"/>
      <c r="CT120" s="830"/>
      <c r="CU120" s="830"/>
      <c r="CV120" s="830"/>
      <c r="CW120" s="830"/>
      <c r="CX120" s="830"/>
      <c r="CY120" s="830"/>
      <c r="CZ120" s="830"/>
      <c r="DA120" s="830"/>
      <c r="DB120" s="830"/>
      <c r="DC120" s="830"/>
      <c r="DD120" s="830"/>
      <c r="DE120" s="830"/>
      <c r="DF120" s="831"/>
      <c r="DG120" s="814">
        <v>65364323</v>
      </c>
      <c r="DH120" s="796"/>
      <c r="DI120" s="796"/>
      <c r="DJ120" s="796"/>
      <c r="DK120" s="796"/>
      <c r="DL120" s="796">
        <v>69707477</v>
      </c>
      <c r="DM120" s="796"/>
      <c r="DN120" s="796"/>
      <c r="DO120" s="796"/>
      <c r="DP120" s="796"/>
      <c r="DQ120" s="796">
        <v>71791513</v>
      </c>
      <c r="DR120" s="796"/>
      <c r="DS120" s="796"/>
      <c r="DT120" s="796"/>
      <c r="DU120" s="796"/>
      <c r="DV120" s="797">
        <v>8.1</v>
      </c>
      <c r="DW120" s="797"/>
      <c r="DX120" s="797"/>
      <c r="DY120" s="797"/>
      <c r="DZ120" s="798"/>
    </row>
    <row r="121" spans="1:130" s="217" customFormat="1" ht="26.25" customHeight="1" x14ac:dyDescent="0.15">
      <c r="A121" s="771"/>
      <c r="B121" s="772"/>
      <c r="C121" s="820" t="s">
        <v>437</v>
      </c>
      <c r="D121" s="821"/>
      <c r="E121" s="821"/>
      <c r="F121" s="821"/>
      <c r="G121" s="821"/>
      <c r="H121" s="821"/>
      <c r="I121" s="821"/>
      <c r="J121" s="821"/>
      <c r="K121" s="821"/>
      <c r="L121" s="821"/>
      <c r="M121" s="821"/>
      <c r="N121" s="821"/>
      <c r="O121" s="821"/>
      <c r="P121" s="821"/>
      <c r="Q121" s="821"/>
      <c r="R121" s="821"/>
      <c r="S121" s="821"/>
      <c r="T121" s="821"/>
      <c r="U121" s="821"/>
      <c r="V121" s="821"/>
      <c r="W121" s="821"/>
      <c r="X121" s="821"/>
      <c r="Y121" s="821"/>
      <c r="Z121" s="822"/>
      <c r="AA121" s="730">
        <v>556845</v>
      </c>
      <c r="AB121" s="731"/>
      <c r="AC121" s="731"/>
      <c r="AD121" s="731"/>
      <c r="AE121" s="732"/>
      <c r="AF121" s="733">
        <v>570017</v>
      </c>
      <c r="AG121" s="731"/>
      <c r="AH121" s="731"/>
      <c r="AI121" s="731"/>
      <c r="AJ121" s="732"/>
      <c r="AK121" s="733">
        <v>625745</v>
      </c>
      <c r="AL121" s="731"/>
      <c r="AM121" s="731"/>
      <c r="AN121" s="731"/>
      <c r="AO121" s="732"/>
      <c r="AP121" s="778">
        <v>0.1</v>
      </c>
      <c r="AQ121" s="779"/>
      <c r="AR121" s="779"/>
      <c r="AS121" s="779"/>
      <c r="AT121" s="780"/>
      <c r="AU121" s="842"/>
      <c r="AV121" s="843"/>
      <c r="AW121" s="843"/>
      <c r="AX121" s="843"/>
      <c r="AY121" s="844"/>
      <c r="AZ121" s="766" t="s">
        <v>438</v>
      </c>
      <c r="BA121" s="701"/>
      <c r="BB121" s="701"/>
      <c r="BC121" s="701"/>
      <c r="BD121" s="701"/>
      <c r="BE121" s="701"/>
      <c r="BF121" s="701"/>
      <c r="BG121" s="701"/>
      <c r="BH121" s="701"/>
      <c r="BI121" s="701"/>
      <c r="BJ121" s="701"/>
      <c r="BK121" s="701"/>
      <c r="BL121" s="701"/>
      <c r="BM121" s="701"/>
      <c r="BN121" s="701"/>
      <c r="BO121" s="701"/>
      <c r="BP121" s="702"/>
      <c r="BQ121" s="767">
        <v>226500880</v>
      </c>
      <c r="BR121" s="768"/>
      <c r="BS121" s="768"/>
      <c r="BT121" s="768"/>
      <c r="BU121" s="768"/>
      <c r="BV121" s="768">
        <v>216968311</v>
      </c>
      <c r="BW121" s="768"/>
      <c r="BX121" s="768"/>
      <c r="BY121" s="768"/>
      <c r="BZ121" s="768"/>
      <c r="CA121" s="768">
        <v>208212476</v>
      </c>
      <c r="CB121" s="768"/>
      <c r="CC121" s="768"/>
      <c r="CD121" s="768"/>
      <c r="CE121" s="768"/>
      <c r="CF121" s="832">
        <v>23.4</v>
      </c>
      <c r="CG121" s="833"/>
      <c r="CH121" s="833"/>
      <c r="CI121" s="833"/>
      <c r="CJ121" s="833"/>
      <c r="CK121" s="826"/>
      <c r="CL121" s="808"/>
      <c r="CM121" s="808"/>
      <c r="CN121" s="808"/>
      <c r="CO121" s="809"/>
      <c r="CP121" s="789" t="s">
        <v>439</v>
      </c>
      <c r="CQ121" s="790"/>
      <c r="CR121" s="790"/>
      <c r="CS121" s="790"/>
      <c r="CT121" s="790"/>
      <c r="CU121" s="790"/>
      <c r="CV121" s="790"/>
      <c r="CW121" s="790"/>
      <c r="CX121" s="790"/>
      <c r="CY121" s="790"/>
      <c r="CZ121" s="790"/>
      <c r="DA121" s="790"/>
      <c r="DB121" s="790"/>
      <c r="DC121" s="790"/>
      <c r="DD121" s="790"/>
      <c r="DE121" s="790"/>
      <c r="DF121" s="791"/>
      <c r="DG121" s="767">
        <v>32284573</v>
      </c>
      <c r="DH121" s="768"/>
      <c r="DI121" s="768"/>
      <c r="DJ121" s="768"/>
      <c r="DK121" s="768"/>
      <c r="DL121" s="768">
        <v>35706046</v>
      </c>
      <c r="DM121" s="768"/>
      <c r="DN121" s="768"/>
      <c r="DO121" s="768"/>
      <c r="DP121" s="768"/>
      <c r="DQ121" s="768">
        <v>38902274</v>
      </c>
      <c r="DR121" s="768"/>
      <c r="DS121" s="768"/>
      <c r="DT121" s="768"/>
      <c r="DU121" s="768"/>
      <c r="DV121" s="745">
        <v>4.4000000000000004</v>
      </c>
      <c r="DW121" s="745"/>
      <c r="DX121" s="745"/>
      <c r="DY121" s="745"/>
      <c r="DZ121" s="746"/>
    </row>
    <row r="122" spans="1:130" s="217" customFormat="1" ht="26.25" customHeight="1" x14ac:dyDescent="0.15">
      <c r="A122" s="771"/>
      <c r="B122" s="772"/>
      <c r="C122" s="775" t="s">
        <v>418</v>
      </c>
      <c r="D122" s="776"/>
      <c r="E122" s="776"/>
      <c r="F122" s="776"/>
      <c r="G122" s="776"/>
      <c r="H122" s="776"/>
      <c r="I122" s="776"/>
      <c r="J122" s="776"/>
      <c r="K122" s="776"/>
      <c r="L122" s="776"/>
      <c r="M122" s="776"/>
      <c r="N122" s="776"/>
      <c r="O122" s="776"/>
      <c r="P122" s="776"/>
      <c r="Q122" s="776"/>
      <c r="R122" s="776"/>
      <c r="S122" s="776"/>
      <c r="T122" s="776"/>
      <c r="U122" s="776"/>
      <c r="V122" s="776"/>
      <c r="W122" s="776"/>
      <c r="X122" s="776"/>
      <c r="Y122" s="776"/>
      <c r="Z122" s="777"/>
      <c r="AA122" s="730" t="s">
        <v>440</v>
      </c>
      <c r="AB122" s="731"/>
      <c r="AC122" s="731"/>
      <c r="AD122" s="731"/>
      <c r="AE122" s="732"/>
      <c r="AF122" s="733" t="s">
        <v>111</v>
      </c>
      <c r="AG122" s="731"/>
      <c r="AH122" s="731"/>
      <c r="AI122" s="731"/>
      <c r="AJ122" s="732"/>
      <c r="AK122" s="733" t="s">
        <v>111</v>
      </c>
      <c r="AL122" s="731"/>
      <c r="AM122" s="731"/>
      <c r="AN122" s="731"/>
      <c r="AO122" s="732"/>
      <c r="AP122" s="778" t="s">
        <v>111</v>
      </c>
      <c r="AQ122" s="779"/>
      <c r="AR122" s="779"/>
      <c r="AS122" s="779"/>
      <c r="AT122" s="780"/>
      <c r="AU122" s="842"/>
      <c r="AV122" s="843"/>
      <c r="AW122" s="843"/>
      <c r="AX122" s="843"/>
      <c r="AY122" s="844"/>
      <c r="AZ122" s="836" t="s">
        <v>441</v>
      </c>
      <c r="BA122" s="837"/>
      <c r="BB122" s="837"/>
      <c r="BC122" s="837"/>
      <c r="BD122" s="837"/>
      <c r="BE122" s="837"/>
      <c r="BF122" s="837"/>
      <c r="BG122" s="837"/>
      <c r="BH122" s="837"/>
      <c r="BI122" s="837"/>
      <c r="BJ122" s="837"/>
      <c r="BK122" s="837"/>
      <c r="BL122" s="837"/>
      <c r="BM122" s="837"/>
      <c r="BN122" s="837"/>
      <c r="BO122" s="837"/>
      <c r="BP122" s="838"/>
      <c r="BQ122" s="819">
        <v>2146164481</v>
      </c>
      <c r="BR122" s="799"/>
      <c r="BS122" s="799"/>
      <c r="BT122" s="799"/>
      <c r="BU122" s="799"/>
      <c r="BV122" s="799">
        <v>2183299178</v>
      </c>
      <c r="BW122" s="799"/>
      <c r="BX122" s="799"/>
      <c r="BY122" s="799"/>
      <c r="BZ122" s="799"/>
      <c r="CA122" s="799">
        <v>2180897925</v>
      </c>
      <c r="CB122" s="799"/>
      <c r="CC122" s="799"/>
      <c r="CD122" s="799"/>
      <c r="CE122" s="799"/>
      <c r="CF122" s="800">
        <v>245.3</v>
      </c>
      <c r="CG122" s="801"/>
      <c r="CH122" s="801"/>
      <c r="CI122" s="801"/>
      <c r="CJ122" s="801"/>
      <c r="CK122" s="826"/>
      <c r="CL122" s="808"/>
      <c r="CM122" s="808"/>
      <c r="CN122" s="808"/>
      <c r="CO122" s="809"/>
      <c r="CP122" s="789" t="s">
        <v>369</v>
      </c>
      <c r="CQ122" s="790"/>
      <c r="CR122" s="790"/>
      <c r="CS122" s="790"/>
      <c r="CT122" s="790"/>
      <c r="CU122" s="790"/>
      <c r="CV122" s="790"/>
      <c r="CW122" s="790"/>
      <c r="CX122" s="790"/>
      <c r="CY122" s="790"/>
      <c r="CZ122" s="790"/>
      <c r="DA122" s="790"/>
      <c r="DB122" s="790"/>
      <c r="DC122" s="790"/>
      <c r="DD122" s="790"/>
      <c r="DE122" s="790"/>
      <c r="DF122" s="791"/>
      <c r="DG122" s="767">
        <v>163152</v>
      </c>
      <c r="DH122" s="768"/>
      <c r="DI122" s="768"/>
      <c r="DJ122" s="768"/>
      <c r="DK122" s="768"/>
      <c r="DL122" s="768">
        <v>107654</v>
      </c>
      <c r="DM122" s="768"/>
      <c r="DN122" s="768"/>
      <c r="DO122" s="768"/>
      <c r="DP122" s="768"/>
      <c r="DQ122" s="768">
        <v>62886</v>
      </c>
      <c r="DR122" s="768"/>
      <c r="DS122" s="768"/>
      <c r="DT122" s="768"/>
      <c r="DU122" s="768"/>
      <c r="DV122" s="745">
        <v>0</v>
      </c>
      <c r="DW122" s="745"/>
      <c r="DX122" s="745"/>
      <c r="DY122" s="745"/>
      <c r="DZ122" s="746"/>
    </row>
    <row r="123" spans="1:130" s="217" customFormat="1" ht="26.25" customHeight="1" x14ac:dyDescent="0.15">
      <c r="A123" s="771"/>
      <c r="B123" s="772"/>
      <c r="C123" s="775" t="s">
        <v>424</v>
      </c>
      <c r="D123" s="776"/>
      <c r="E123" s="776"/>
      <c r="F123" s="776"/>
      <c r="G123" s="776"/>
      <c r="H123" s="776"/>
      <c r="I123" s="776"/>
      <c r="J123" s="776"/>
      <c r="K123" s="776"/>
      <c r="L123" s="776"/>
      <c r="M123" s="776"/>
      <c r="N123" s="776"/>
      <c r="O123" s="776"/>
      <c r="P123" s="776"/>
      <c r="Q123" s="776"/>
      <c r="R123" s="776"/>
      <c r="S123" s="776"/>
      <c r="T123" s="776"/>
      <c r="U123" s="776"/>
      <c r="V123" s="776"/>
      <c r="W123" s="776"/>
      <c r="X123" s="776"/>
      <c r="Y123" s="776"/>
      <c r="Z123" s="777"/>
      <c r="AA123" s="730" t="s">
        <v>111</v>
      </c>
      <c r="AB123" s="731"/>
      <c r="AC123" s="731"/>
      <c r="AD123" s="731"/>
      <c r="AE123" s="732"/>
      <c r="AF123" s="733" t="s">
        <v>111</v>
      </c>
      <c r="AG123" s="731"/>
      <c r="AH123" s="731"/>
      <c r="AI123" s="731"/>
      <c r="AJ123" s="732"/>
      <c r="AK123" s="733" t="s">
        <v>111</v>
      </c>
      <c r="AL123" s="731"/>
      <c r="AM123" s="731"/>
      <c r="AN123" s="731"/>
      <c r="AO123" s="732"/>
      <c r="AP123" s="778" t="s">
        <v>111</v>
      </c>
      <c r="AQ123" s="779"/>
      <c r="AR123" s="779"/>
      <c r="AS123" s="779"/>
      <c r="AT123" s="780"/>
      <c r="AU123" s="845"/>
      <c r="AV123" s="846"/>
      <c r="AW123" s="846"/>
      <c r="AX123" s="846"/>
      <c r="AY123" s="846"/>
      <c r="AZ123" s="248" t="s">
        <v>146</v>
      </c>
      <c r="BA123" s="248"/>
      <c r="BB123" s="248"/>
      <c r="BC123" s="248"/>
      <c r="BD123" s="248"/>
      <c r="BE123" s="248"/>
      <c r="BF123" s="248"/>
      <c r="BG123" s="248"/>
      <c r="BH123" s="248"/>
      <c r="BI123" s="248"/>
      <c r="BJ123" s="248"/>
      <c r="BK123" s="248"/>
      <c r="BL123" s="248"/>
      <c r="BM123" s="248"/>
      <c r="BN123" s="248"/>
      <c r="BO123" s="834" t="s">
        <v>442</v>
      </c>
      <c r="BP123" s="835"/>
      <c r="BQ123" s="786">
        <v>2645778591</v>
      </c>
      <c r="BR123" s="787"/>
      <c r="BS123" s="787"/>
      <c r="BT123" s="787"/>
      <c r="BU123" s="787"/>
      <c r="BV123" s="787">
        <v>2718523914</v>
      </c>
      <c r="BW123" s="787"/>
      <c r="BX123" s="787"/>
      <c r="BY123" s="787"/>
      <c r="BZ123" s="787"/>
      <c r="CA123" s="787">
        <v>2761828075</v>
      </c>
      <c r="CB123" s="787"/>
      <c r="CC123" s="787"/>
      <c r="CD123" s="787"/>
      <c r="CE123" s="787"/>
      <c r="CF123" s="697"/>
      <c r="CG123" s="698"/>
      <c r="CH123" s="698"/>
      <c r="CI123" s="698"/>
      <c r="CJ123" s="788"/>
      <c r="CK123" s="826"/>
      <c r="CL123" s="808"/>
      <c r="CM123" s="808"/>
      <c r="CN123" s="808"/>
      <c r="CO123" s="809"/>
      <c r="CP123" s="789" t="s">
        <v>374</v>
      </c>
      <c r="CQ123" s="790"/>
      <c r="CR123" s="790"/>
      <c r="CS123" s="790"/>
      <c r="CT123" s="790"/>
      <c r="CU123" s="790"/>
      <c r="CV123" s="790"/>
      <c r="CW123" s="790"/>
      <c r="CX123" s="790"/>
      <c r="CY123" s="790"/>
      <c r="CZ123" s="790"/>
      <c r="DA123" s="790"/>
      <c r="DB123" s="790"/>
      <c r="DC123" s="790"/>
      <c r="DD123" s="790"/>
      <c r="DE123" s="790"/>
      <c r="DF123" s="791"/>
      <c r="DG123" s="767" t="s">
        <v>111</v>
      </c>
      <c r="DH123" s="768"/>
      <c r="DI123" s="768"/>
      <c r="DJ123" s="768"/>
      <c r="DK123" s="768"/>
      <c r="DL123" s="768" t="s">
        <v>111</v>
      </c>
      <c r="DM123" s="768"/>
      <c r="DN123" s="768"/>
      <c r="DO123" s="768"/>
      <c r="DP123" s="768"/>
      <c r="DQ123" s="768" t="s">
        <v>111</v>
      </c>
      <c r="DR123" s="768"/>
      <c r="DS123" s="768"/>
      <c r="DT123" s="768"/>
      <c r="DU123" s="768"/>
      <c r="DV123" s="745" t="s">
        <v>111</v>
      </c>
      <c r="DW123" s="745"/>
      <c r="DX123" s="745"/>
      <c r="DY123" s="745"/>
      <c r="DZ123" s="746"/>
    </row>
    <row r="124" spans="1:130" s="217" customFormat="1" ht="26.25" customHeight="1" thickBot="1" x14ac:dyDescent="0.2">
      <c r="A124" s="771"/>
      <c r="B124" s="772"/>
      <c r="C124" s="775" t="s">
        <v>428</v>
      </c>
      <c r="D124" s="776"/>
      <c r="E124" s="776"/>
      <c r="F124" s="776"/>
      <c r="G124" s="776"/>
      <c r="H124" s="776"/>
      <c r="I124" s="776"/>
      <c r="J124" s="776"/>
      <c r="K124" s="776"/>
      <c r="L124" s="776"/>
      <c r="M124" s="776"/>
      <c r="N124" s="776"/>
      <c r="O124" s="776"/>
      <c r="P124" s="776"/>
      <c r="Q124" s="776"/>
      <c r="R124" s="776"/>
      <c r="S124" s="776"/>
      <c r="T124" s="776"/>
      <c r="U124" s="776"/>
      <c r="V124" s="776"/>
      <c r="W124" s="776"/>
      <c r="X124" s="776"/>
      <c r="Y124" s="776"/>
      <c r="Z124" s="777"/>
      <c r="AA124" s="730" t="s">
        <v>111</v>
      </c>
      <c r="AB124" s="731"/>
      <c r="AC124" s="731"/>
      <c r="AD124" s="731"/>
      <c r="AE124" s="732"/>
      <c r="AF124" s="733" t="s">
        <v>111</v>
      </c>
      <c r="AG124" s="731"/>
      <c r="AH124" s="731"/>
      <c r="AI124" s="731"/>
      <c r="AJ124" s="732"/>
      <c r="AK124" s="733" t="s">
        <v>111</v>
      </c>
      <c r="AL124" s="731"/>
      <c r="AM124" s="731"/>
      <c r="AN124" s="731"/>
      <c r="AO124" s="732"/>
      <c r="AP124" s="778" t="s">
        <v>111</v>
      </c>
      <c r="AQ124" s="779"/>
      <c r="AR124" s="779"/>
      <c r="AS124" s="779"/>
      <c r="AT124" s="780"/>
      <c r="AU124" s="781" t="s">
        <v>443</v>
      </c>
      <c r="AV124" s="782"/>
      <c r="AW124" s="782"/>
      <c r="AX124" s="782"/>
      <c r="AY124" s="782"/>
      <c r="AZ124" s="782"/>
      <c r="BA124" s="782"/>
      <c r="BB124" s="782"/>
      <c r="BC124" s="782"/>
      <c r="BD124" s="782"/>
      <c r="BE124" s="782"/>
      <c r="BF124" s="782"/>
      <c r="BG124" s="782"/>
      <c r="BH124" s="782"/>
      <c r="BI124" s="782"/>
      <c r="BJ124" s="782"/>
      <c r="BK124" s="782"/>
      <c r="BL124" s="782"/>
      <c r="BM124" s="782"/>
      <c r="BN124" s="782"/>
      <c r="BO124" s="782"/>
      <c r="BP124" s="783"/>
      <c r="BQ124" s="784">
        <v>320.60000000000002</v>
      </c>
      <c r="BR124" s="785"/>
      <c r="BS124" s="785"/>
      <c r="BT124" s="785"/>
      <c r="BU124" s="785"/>
      <c r="BV124" s="785">
        <v>324.7</v>
      </c>
      <c r="BW124" s="785"/>
      <c r="BX124" s="785"/>
      <c r="BY124" s="785"/>
      <c r="BZ124" s="785"/>
      <c r="CA124" s="785">
        <v>335</v>
      </c>
      <c r="CB124" s="785"/>
      <c r="CC124" s="785"/>
      <c r="CD124" s="785"/>
      <c r="CE124" s="785"/>
      <c r="CF124" s="675"/>
      <c r="CG124" s="676"/>
      <c r="CH124" s="676"/>
      <c r="CI124" s="676"/>
      <c r="CJ124" s="815"/>
      <c r="CK124" s="827"/>
      <c r="CL124" s="827"/>
      <c r="CM124" s="827"/>
      <c r="CN124" s="827"/>
      <c r="CO124" s="828"/>
      <c r="CP124" s="816" t="s">
        <v>444</v>
      </c>
      <c r="CQ124" s="817"/>
      <c r="CR124" s="817"/>
      <c r="CS124" s="817"/>
      <c r="CT124" s="817"/>
      <c r="CU124" s="817"/>
      <c r="CV124" s="817"/>
      <c r="CW124" s="817"/>
      <c r="CX124" s="817"/>
      <c r="CY124" s="817"/>
      <c r="CZ124" s="817"/>
      <c r="DA124" s="817"/>
      <c r="DB124" s="817"/>
      <c r="DC124" s="817"/>
      <c r="DD124" s="817"/>
      <c r="DE124" s="817"/>
      <c r="DF124" s="818"/>
      <c r="DG124" s="819" t="s">
        <v>111</v>
      </c>
      <c r="DH124" s="799"/>
      <c r="DI124" s="799"/>
      <c r="DJ124" s="799"/>
      <c r="DK124" s="799"/>
      <c r="DL124" s="799" t="s">
        <v>111</v>
      </c>
      <c r="DM124" s="799"/>
      <c r="DN124" s="799"/>
      <c r="DO124" s="799"/>
      <c r="DP124" s="799"/>
      <c r="DQ124" s="799" t="s">
        <v>111</v>
      </c>
      <c r="DR124" s="799"/>
      <c r="DS124" s="799"/>
      <c r="DT124" s="799"/>
      <c r="DU124" s="799"/>
      <c r="DV124" s="802" t="s">
        <v>111</v>
      </c>
      <c r="DW124" s="802"/>
      <c r="DX124" s="802"/>
      <c r="DY124" s="802"/>
      <c r="DZ124" s="803"/>
    </row>
    <row r="125" spans="1:130" s="217" customFormat="1" ht="26.25" customHeight="1" x14ac:dyDescent="0.15">
      <c r="A125" s="771"/>
      <c r="B125" s="772"/>
      <c r="C125" s="775" t="s">
        <v>430</v>
      </c>
      <c r="D125" s="776"/>
      <c r="E125" s="776"/>
      <c r="F125" s="776"/>
      <c r="G125" s="776"/>
      <c r="H125" s="776"/>
      <c r="I125" s="776"/>
      <c r="J125" s="776"/>
      <c r="K125" s="776"/>
      <c r="L125" s="776"/>
      <c r="M125" s="776"/>
      <c r="N125" s="776"/>
      <c r="O125" s="776"/>
      <c r="P125" s="776"/>
      <c r="Q125" s="776"/>
      <c r="R125" s="776"/>
      <c r="S125" s="776"/>
      <c r="T125" s="776"/>
      <c r="U125" s="776"/>
      <c r="V125" s="776"/>
      <c r="W125" s="776"/>
      <c r="X125" s="776"/>
      <c r="Y125" s="776"/>
      <c r="Z125" s="777"/>
      <c r="AA125" s="730" t="s">
        <v>111</v>
      </c>
      <c r="AB125" s="731"/>
      <c r="AC125" s="731"/>
      <c r="AD125" s="731"/>
      <c r="AE125" s="732"/>
      <c r="AF125" s="733" t="s">
        <v>440</v>
      </c>
      <c r="AG125" s="731"/>
      <c r="AH125" s="731"/>
      <c r="AI125" s="731"/>
      <c r="AJ125" s="732"/>
      <c r="AK125" s="733" t="s">
        <v>111</v>
      </c>
      <c r="AL125" s="731"/>
      <c r="AM125" s="731"/>
      <c r="AN125" s="731"/>
      <c r="AO125" s="732"/>
      <c r="AP125" s="778" t="s">
        <v>111</v>
      </c>
      <c r="AQ125" s="779"/>
      <c r="AR125" s="779"/>
      <c r="AS125" s="779"/>
      <c r="AT125" s="780"/>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804" t="s">
        <v>445</v>
      </c>
      <c r="CL125" s="805"/>
      <c r="CM125" s="805"/>
      <c r="CN125" s="805"/>
      <c r="CO125" s="806"/>
      <c r="CP125" s="813" t="s">
        <v>446</v>
      </c>
      <c r="CQ125" s="759"/>
      <c r="CR125" s="759"/>
      <c r="CS125" s="759"/>
      <c r="CT125" s="759"/>
      <c r="CU125" s="759"/>
      <c r="CV125" s="759"/>
      <c r="CW125" s="759"/>
      <c r="CX125" s="759"/>
      <c r="CY125" s="759"/>
      <c r="CZ125" s="759"/>
      <c r="DA125" s="759"/>
      <c r="DB125" s="759"/>
      <c r="DC125" s="759"/>
      <c r="DD125" s="759"/>
      <c r="DE125" s="759"/>
      <c r="DF125" s="760"/>
      <c r="DG125" s="814">
        <v>5239756</v>
      </c>
      <c r="DH125" s="796"/>
      <c r="DI125" s="796"/>
      <c r="DJ125" s="796"/>
      <c r="DK125" s="796"/>
      <c r="DL125" s="796">
        <v>4966158</v>
      </c>
      <c r="DM125" s="796"/>
      <c r="DN125" s="796"/>
      <c r="DO125" s="796"/>
      <c r="DP125" s="796"/>
      <c r="DQ125" s="796">
        <v>1216153</v>
      </c>
      <c r="DR125" s="796"/>
      <c r="DS125" s="796"/>
      <c r="DT125" s="796"/>
      <c r="DU125" s="796"/>
      <c r="DV125" s="797">
        <v>0.1</v>
      </c>
      <c r="DW125" s="797"/>
      <c r="DX125" s="797"/>
      <c r="DY125" s="797"/>
      <c r="DZ125" s="798"/>
    </row>
    <row r="126" spans="1:130" s="217" customFormat="1" ht="26.25" customHeight="1" thickBot="1" x14ac:dyDescent="0.2">
      <c r="A126" s="771"/>
      <c r="B126" s="772"/>
      <c r="C126" s="775" t="s">
        <v>432</v>
      </c>
      <c r="D126" s="776"/>
      <c r="E126" s="776"/>
      <c r="F126" s="776"/>
      <c r="G126" s="776"/>
      <c r="H126" s="776"/>
      <c r="I126" s="776"/>
      <c r="J126" s="776"/>
      <c r="K126" s="776"/>
      <c r="L126" s="776"/>
      <c r="M126" s="776"/>
      <c r="N126" s="776"/>
      <c r="O126" s="776"/>
      <c r="P126" s="776"/>
      <c r="Q126" s="776"/>
      <c r="R126" s="776"/>
      <c r="S126" s="776"/>
      <c r="T126" s="776"/>
      <c r="U126" s="776"/>
      <c r="V126" s="776"/>
      <c r="W126" s="776"/>
      <c r="X126" s="776"/>
      <c r="Y126" s="776"/>
      <c r="Z126" s="777"/>
      <c r="AA126" s="730">
        <v>63269</v>
      </c>
      <c r="AB126" s="731"/>
      <c r="AC126" s="731"/>
      <c r="AD126" s="731"/>
      <c r="AE126" s="732"/>
      <c r="AF126" s="733">
        <v>63778</v>
      </c>
      <c r="AG126" s="731"/>
      <c r="AH126" s="731"/>
      <c r="AI126" s="731"/>
      <c r="AJ126" s="732"/>
      <c r="AK126" s="733">
        <v>60451</v>
      </c>
      <c r="AL126" s="731"/>
      <c r="AM126" s="731"/>
      <c r="AN126" s="731"/>
      <c r="AO126" s="732"/>
      <c r="AP126" s="778">
        <v>0</v>
      </c>
      <c r="AQ126" s="779"/>
      <c r="AR126" s="779"/>
      <c r="AS126" s="779"/>
      <c r="AT126" s="780"/>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807"/>
      <c r="CL126" s="808"/>
      <c r="CM126" s="808"/>
      <c r="CN126" s="808"/>
      <c r="CO126" s="809"/>
      <c r="CP126" s="766" t="s">
        <v>447</v>
      </c>
      <c r="CQ126" s="701"/>
      <c r="CR126" s="701"/>
      <c r="CS126" s="701"/>
      <c r="CT126" s="701"/>
      <c r="CU126" s="701"/>
      <c r="CV126" s="701"/>
      <c r="CW126" s="701"/>
      <c r="CX126" s="701"/>
      <c r="CY126" s="701"/>
      <c r="CZ126" s="701"/>
      <c r="DA126" s="701"/>
      <c r="DB126" s="701"/>
      <c r="DC126" s="701"/>
      <c r="DD126" s="701"/>
      <c r="DE126" s="701"/>
      <c r="DF126" s="702"/>
      <c r="DG126" s="767">
        <v>21227141</v>
      </c>
      <c r="DH126" s="768"/>
      <c r="DI126" s="768"/>
      <c r="DJ126" s="768"/>
      <c r="DK126" s="768"/>
      <c r="DL126" s="768">
        <v>10239397</v>
      </c>
      <c r="DM126" s="768"/>
      <c r="DN126" s="768"/>
      <c r="DO126" s="768"/>
      <c r="DP126" s="768"/>
      <c r="DQ126" s="768" t="s">
        <v>111</v>
      </c>
      <c r="DR126" s="768"/>
      <c r="DS126" s="768"/>
      <c r="DT126" s="768"/>
      <c r="DU126" s="768"/>
      <c r="DV126" s="745" t="s">
        <v>111</v>
      </c>
      <c r="DW126" s="745"/>
      <c r="DX126" s="745"/>
      <c r="DY126" s="745"/>
      <c r="DZ126" s="746"/>
    </row>
    <row r="127" spans="1:130" s="217" customFormat="1" ht="26.25" customHeight="1" x14ac:dyDescent="0.15">
      <c r="A127" s="773"/>
      <c r="B127" s="774"/>
      <c r="C127" s="792" t="s">
        <v>448</v>
      </c>
      <c r="D127" s="793"/>
      <c r="E127" s="793"/>
      <c r="F127" s="793"/>
      <c r="G127" s="793"/>
      <c r="H127" s="793"/>
      <c r="I127" s="793"/>
      <c r="J127" s="793"/>
      <c r="K127" s="793"/>
      <c r="L127" s="793"/>
      <c r="M127" s="793"/>
      <c r="N127" s="793"/>
      <c r="O127" s="793"/>
      <c r="P127" s="793"/>
      <c r="Q127" s="793"/>
      <c r="R127" s="793"/>
      <c r="S127" s="793"/>
      <c r="T127" s="793"/>
      <c r="U127" s="793"/>
      <c r="V127" s="793"/>
      <c r="W127" s="793"/>
      <c r="X127" s="793"/>
      <c r="Y127" s="793"/>
      <c r="Z127" s="794"/>
      <c r="AA127" s="730">
        <v>16226</v>
      </c>
      <c r="AB127" s="731"/>
      <c r="AC127" s="731"/>
      <c r="AD127" s="731"/>
      <c r="AE127" s="732"/>
      <c r="AF127" s="733">
        <v>14050</v>
      </c>
      <c r="AG127" s="731"/>
      <c r="AH127" s="731"/>
      <c r="AI127" s="731"/>
      <c r="AJ127" s="732"/>
      <c r="AK127" s="733">
        <v>12924</v>
      </c>
      <c r="AL127" s="731"/>
      <c r="AM127" s="731"/>
      <c r="AN127" s="731"/>
      <c r="AO127" s="732"/>
      <c r="AP127" s="778">
        <v>0</v>
      </c>
      <c r="AQ127" s="779"/>
      <c r="AR127" s="779"/>
      <c r="AS127" s="779"/>
      <c r="AT127" s="780"/>
      <c r="AU127" s="253"/>
      <c r="AV127" s="253"/>
      <c r="AW127" s="253"/>
      <c r="AX127" s="795" t="s">
        <v>449</v>
      </c>
      <c r="AY127" s="763"/>
      <c r="AZ127" s="763"/>
      <c r="BA127" s="763"/>
      <c r="BB127" s="763"/>
      <c r="BC127" s="763"/>
      <c r="BD127" s="763"/>
      <c r="BE127" s="764"/>
      <c r="BF127" s="762" t="s">
        <v>450</v>
      </c>
      <c r="BG127" s="763"/>
      <c r="BH127" s="763"/>
      <c r="BI127" s="763"/>
      <c r="BJ127" s="763"/>
      <c r="BK127" s="763"/>
      <c r="BL127" s="764"/>
      <c r="BM127" s="762" t="s">
        <v>451</v>
      </c>
      <c r="BN127" s="763"/>
      <c r="BO127" s="763"/>
      <c r="BP127" s="763"/>
      <c r="BQ127" s="763"/>
      <c r="BR127" s="763"/>
      <c r="BS127" s="764"/>
      <c r="BT127" s="762" t="s">
        <v>452</v>
      </c>
      <c r="BU127" s="763"/>
      <c r="BV127" s="763"/>
      <c r="BW127" s="763"/>
      <c r="BX127" s="763"/>
      <c r="BY127" s="763"/>
      <c r="BZ127" s="765"/>
      <c r="CA127" s="253"/>
      <c r="CB127" s="253"/>
      <c r="CC127" s="253"/>
      <c r="CD127" s="254"/>
      <c r="CE127" s="254"/>
      <c r="CF127" s="254"/>
      <c r="CG127" s="251"/>
      <c r="CH127" s="251"/>
      <c r="CI127" s="251"/>
      <c r="CJ127" s="252"/>
      <c r="CK127" s="807"/>
      <c r="CL127" s="808"/>
      <c r="CM127" s="808"/>
      <c r="CN127" s="808"/>
      <c r="CO127" s="809"/>
      <c r="CP127" s="766" t="s">
        <v>453</v>
      </c>
      <c r="CQ127" s="701"/>
      <c r="CR127" s="701"/>
      <c r="CS127" s="701"/>
      <c r="CT127" s="701"/>
      <c r="CU127" s="701"/>
      <c r="CV127" s="701"/>
      <c r="CW127" s="701"/>
      <c r="CX127" s="701"/>
      <c r="CY127" s="701"/>
      <c r="CZ127" s="701"/>
      <c r="DA127" s="701"/>
      <c r="DB127" s="701"/>
      <c r="DC127" s="701"/>
      <c r="DD127" s="701"/>
      <c r="DE127" s="701"/>
      <c r="DF127" s="702"/>
      <c r="DG127" s="767" t="s">
        <v>111</v>
      </c>
      <c r="DH127" s="768"/>
      <c r="DI127" s="768"/>
      <c r="DJ127" s="768"/>
      <c r="DK127" s="768"/>
      <c r="DL127" s="768" t="s">
        <v>111</v>
      </c>
      <c r="DM127" s="768"/>
      <c r="DN127" s="768"/>
      <c r="DO127" s="768"/>
      <c r="DP127" s="768"/>
      <c r="DQ127" s="768" t="s">
        <v>427</v>
      </c>
      <c r="DR127" s="768"/>
      <c r="DS127" s="768"/>
      <c r="DT127" s="768"/>
      <c r="DU127" s="768"/>
      <c r="DV127" s="745" t="s">
        <v>111</v>
      </c>
      <c r="DW127" s="745"/>
      <c r="DX127" s="745"/>
      <c r="DY127" s="745"/>
      <c r="DZ127" s="746"/>
    </row>
    <row r="128" spans="1:130" s="217" customFormat="1" ht="26.25" customHeight="1" thickBot="1" x14ac:dyDescent="0.2">
      <c r="A128" s="747" t="s">
        <v>454</v>
      </c>
      <c r="B128" s="748"/>
      <c r="C128" s="748"/>
      <c r="D128" s="748"/>
      <c r="E128" s="748"/>
      <c r="F128" s="748"/>
      <c r="G128" s="748"/>
      <c r="H128" s="748"/>
      <c r="I128" s="748"/>
      <c r="J128" s="748"/>
      <c r="K128" s="748"/>
      <c r="L128" s="748"/>
      <c r="M128" s="748"/>
      <c r="N128" s="748"/>
      <c r="O128" s="748"/>
      <c r="P128" s="748"/>
      <c r="Q128" s="748"/>
      <c r="R128" s="748"/>
      <c r="S128" s="748"/>
      <c r="T128" s="748"/>
      <c r="U128" s="748"/>
      <c r="V128" s="748"/>
      <c r="W128" s="749" t="s">
        <v>455</v>
      </c>
      <c r="X128" s="749"/>
      <c r="Y128" s="749"/>
      <c r="Z128" s="750"/>
      <c r="AA128" s="751">
        <v>13111968</v>
      </c>
      <c r="AB128" s="752"/>
      <c r="AC128" s="752"/>
      <c r="AD128" s="752"/>
      <c r="AE128" s="753"/>
      <c r="AF128" s="754">
        <v>12483473</v>
      </c>
      <c r="AG128" s="752"/>
      <c r="AH128" s="752"/>
      <c r="AI128" s="752"/>
      <c r="AJ128" s="753"/>
      <c r="AK128" s="754">
        <v>15880313</v>
      </c>
      <c r="AL128" s="752"/>
      <c r="AM128" s="752"/>
      <c r="AN128" s="752"/>
      <c r="AO128" s="753"/>
      <c r="AP128" s="755"/>
      <c r="AQ128" s="756"/>
      <c r="AR128" s="756"/>
      <c r="AS128" s="756"/>
      <c r="AT128" s="757"/>
      <c r="AU128" s="253"/>
      <c r="AV128" s="253"/>
      <c r="AW128" s="253"/>
      <c r="AX128" s="758" t="s">
        <v>456</v>
      </c>
      <c r="AY128" s="759"/>
      <c r="AZ128" s="759"/>
      <c r="BA128" s="759"/>
      <c r="BB128" s="759"/>
      <c r="BC128" s="759"/>
      <c r="BD128" s="759"/>
      <c r="BE128" s="760"/>
      <c r="BF128" s="737" t="s">
        <v>427</v>
      </c>
      <c r="BG128" s="738"/>
      <c r="BH128" s="738"/>
      <c r="BI128" s="738"/>
      <c r="BJ128" s="738"/>
      <c r="BK128" s="738"/>
      <c r="BL128" s="761"/>
      <c r="BM128" s="737">
        <v>3.75</v>
      </c>
      <c r="BN128" s="738"/>
      <c r="BO128" s="738"/>
      <c r="BP128" s="738"/>
      <c r="BQ128" s="738"/>
      <c r="BR128" s="738"/>
      <c r="BS128" s="761"/>
      <c r="BT128" s="737">
        <v>5</v>
      </c>
      <c r="BU128" s="738"/>
      <c r="BV128" s="738"/>
      <c r="BW128" s="738"/>
      <c r="BX128" s="738"/>
      <c r="BY128" s="738"/>
      <c r="BZ128" s="739"/>
      <c r="CA128" s="254"/>
      <c r="CB128" s="254"/>
      <c r="CC128" s="254"/>
      <c r="CD128" s="254"/>
      <c r="CE128" s="254"/>
      <c r="CF128" s="254"/>
      <c r="CG128" s="251"/>
      <c r="CH128" s="251"/>
      <c r="CI128" s="251"/>
      <c r="CJ128" s="252"/>
      <c r="CK128" s="810"/>
      <c r="CL128" s="811"/>
      <c r="CM128" s="811"/>
      <c r="CN128" s="811"/>
      <c r="CO128" s="812"/>
      <c r="CP128" s="740" t="s">
        <v>457</v>
      </c>
      <c r="CQ128" s="679"/>
      <c r="CR128" s="679"/>
      <c r="CS128" s="679"/>
      <c r="CT128" s="679"/>
      <c r="CU128" s="679"/>
      <c r="CV128" s="679"/>
      <c r="CW128" s="679"/>
      <c r="CX128" s="679"/>
      <c r="CY128" s="679"/>
      <c r="CZ128" s="679"/>
      <c r="DA128" s="679"/>
      <c r="DB128" s="679"/>
      <c r="DC128" s="679"/>
      <c r="DD128" s="679"/>
      <c r="DE128" s="679"/>
      <c r="DF128" s="680"/>
      <c r="DG128" s="741">
        <v>42568454</v>
      </c>
      <c r="DH128" s="742"/>
      <c r="DI128" s="742"/>
      <c r="DJ128" s="742"/>
      <c r="DK128" s="742"/>
      <c r="DL128" s="742">
        <v>38933670</v>
      </c>
      <c r="DM128" s="742"/>
      <c r="DN128" s="742"/>
      <c r="DO128" s="742"/>
      <c r="DP128" s="742"/>
      <c r="DQ128" s="742">
        <v>36227110</v>
      </c>
      <c r="DR128" s="742"/>
      <c r="DS128" s="742"/>
      <c r="DT128" s="742"/>
      <c r="DU128" s="742"/>
      <c r="DV128" s="743">
        <v>4.0999999999999996</v>
      </c>
      <c r="DW128" s="743"/>
      <c r="DX128" s="743"/>
      <c r="DY128" s="743"/>
      <c r="DZ128" s="744"/>
    </row>
    <row r="129" spans="1:131" s="217" customFormat="1" ht="26.25" customHeight="1" x14ac:dyDescent="0.15">
      <c r="A129" s="725" t="s">
        <v>93</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727" t="s">
        <v>458</v>
      </c>
      <c r="X129" s="728"/>
      <c r="Y129" s="728"/>
      <c r="Z129" s="729"/>
      <c r="AA129" s="730">
        <v>1094619761</v>
      </c>
      <c r="AB129" s="731"/>
      <c r="AC129" s="731"/>
      <c r="AD129" s="731"/>
      <c r="AE129" s="732"/>
      <c r="AF129" s="733">
        <v>1097045253</v>
      </c>
      <c r="AG129" s="731"/>
      <c r="AH129" s="731"/>
      <c r="AI129" s="731"/>
      <c r="AJ129" s="732"/>
      <c r="AK129" s="733">
        <v>1056013966</v>
      </c>
      <c r="AL129" s="731"/>
      <c r="AM129" s="731"/>
      <c r="AN129" s="731"/>
      <c r="AO129" s="732"/>
      <c r="AP129" s="734"/>
      <c r="AQ129" s="735"/>
      <c r="AR129" s="735"/>
      <c r="AS129" s="735"/>
      <c r="AT129" s="736"/>
      <c r="AU129" s="255"/>
      <c r="AV129" s="255"/>
      <c r="AW129" s="255"/>
      <c r="AX129" s="700" t="s">
        <v>459</v>
      </c>
      <c r="AY129" s="701"/>
      <c r="AZ129" s="701"/>
      <c r="BA129" s="701"/>
      <c r="BB129" s="701"/>
      <c r="BC129" s="701"/>
      <c r="BD129" s="701"/>
      <c r="BE129" s="702"/>
      <c r="BF129" s="720" t="s">
        <v>111</v>
      </c>
      <c r="BG129" s="721"/>
      <c r="BH129" s="721"/>
      <c r="BI129" s="721"/>
      <c r="BJ129" s="721"/>
      <c r="BK129" s="721"/>
      <c r="BL129" s="722"/>
      <c r="BM129" s="720">
        <v>8.75</v>
      </c>
      <c r="BN129" s="721"/>
      <c r="BO129" s="721"/>
      <c r="BP129" s="721"/>
      <c r="BQ129" s="721"/>
      <c r="BR129" s="721"/>
      <c r="BS129" s="722"/>
      <c r="BT129" s="720">
        <v>15</v>
      </c>
      <c r="BU129" s="723"/>
      <c r="BV129" s="723"/>
      <c r="BW129" s="723"/>
      <c r="BX129" s="723"/>
      <c r="BY129" s="723"/>
      <c r="BZ129" s="72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15">
      <c r="A130" s="725" t="s">
        <v>460</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727" t="s">
        <v>461</v>
      </c>
      <c r="X130" s="728"/>
      <c r="Y130" s="728"/>
      <c r="Z130" s="729"/>
      <c r="AA130" s="730">
        <v>160350750</v>
      </c>
      <c r="AB130" s="731"/>
      <c r="AC130" s="731"/>
      <c r="AD130" s="731"/>
      <c r="AE130" s="732"/>
      <c r="AF130" s="733">
        <v>162839738</v>
      </c>
      <c r="AG130" s="731"/>
      <c r="AH130" s="731"/>
      <c r="AI130" s="731"/>
      <c r="AJ130" s="732"/>
      <c r="AK130" s="733">
        <v>167103047</v>
      </c>
      <c r="AL130" s="731"/>
      <c r="AM130" s="731"/>
      <c r="AN130" s="731"/>
      <c r="AO130" s="732"/>
      <c r="AP130" s="734"/>
      <c r="AQ130" s="735"/>
      <c r="AR130" s="735"/>
      <c r="AS130" s="735"/>
      <c r="AT130" s="736"/>
      <c r="AU130" s="255"/>
      <c r="AV130" s="255"/>
      <c r="AW130" s="255"/>
      <c r="AX130" s="700" t="s">
        <v>462</v>
      </c>
      <c r="AY130" s="701"/>
      <c r="AZ130" s="701"/>
      <c r="BA130" s="701"/>
      <c r="BB130" s="701"/>
      <c r="BC130" s="701"/>
      <c r="BD130" s="701"/>
      <c r="BE130" s="702"/>
      <c r="BF130" s="703">
        <v>15.3</v>
      </c>
      <c r="BG130" s="704"/>
      <c r="BH130" s="704"/>
      <c r="BI130" s="704"/>
      <c r="BJ130" s="704"/>
      <c r="BK130" s="704"/>
      <c r="BL130" s="705"/>
      <c r="BM130" s="703">
        <v>25</v>
      </c>
      <c r="BN130" s="704"/>
      <c r="BO130" s="704"/>
      <c r="BP130" s="704"/>
      <c r="BQ130" s="704"/>
      <c r="BR130" s="704"/>
      <c r="BS130" s="705"/>
      <c r="BT130" s="703">
        <v>35</v>
      </c>
      <c r="BU130" s="706"/>
      <c r="BV130" s="706"/>
      <c r="BW130" s="706"/>
      <c r="BX130" s="706"/>
      <c r="BY130" s="706"/>
      <c r="BZ130" s="7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
      <c r="A131" s="708"/>
      <c r="B131" s="709"/>
      <c r="C131" s="709"/>
      <c r="D131" s="709"/>
      <c r="E131" s="709"/>
      <c r="F131" s="709"/>
      <c r="G131" s="709"/>
      <c r="H131" s="709"/>
      <c r="I131" s="709"/>
      <c r="J131" s="709"/>
      <c r="K131" s="709"/>
      <c r="L131" s="709"/>
      <c r="M131" s="709"/>
      <c r="N131" s="709"/>
      <c r="O131" s="709"/>
      <c r="P131" s="709"/>
      <c r="Q131" s="709"/>
      <c r="R131" s="709"/>
      <c r="S131" s="709"/>
      <c r="T131" s="709"/>
      <c r="U131" s="709"/>
      <c r="V131" s="709"/>
      <c r="W131" s="710" t="s">
        <v>463</v>
      </c>
      <c r="X131" s="711"/>
      <c r="Y131" s="711"/>
      <c r="Z131" s="712"/>
      <c r="AA131" s="713">
        <v>934269011</v>
      </c>
      <c r="AB131" s="714"/>
      <c r="AC131" s="714"/>
      <c r="AD131" s="714"/>
      <c r="AE131" s="715"/>
      <c r="AF131" s="716">
        <v>934205515</v>
      </c>
      <c r="AG131" s="714"/>
      <c r="AH131" s="714"/>
      <c r="AI131" s="714"/>
      <c r="AJ131" s="715"/>
      <c r="AK131" s="716">
        <v>888910919</v>
      </c>
      <c r="AL131" s="714"/>
      <c r="AM131" s="714"/>
      <c r="AN131" s="714"/>
      <c r="AO131" s="715"/>
      <c r="AP131" s="717"/>
      <c r="AQ131" s="718"/>
      <c r="AR131" s="718"/>
      <c r="AS131" s="718"/>
      <c r="AT131" s="719"/>
      <c r="AU131" s="255"/>
      <c r="AV131" s="255"/>
      <c r="AW131" s="255"/>
      <c r="AX131" s="678" t="s">
        <v>464</v>
      </c>
      <c r="AY131" s="679"/>
      <c r="AZ131" s="679"/>
      <c r="BA131" s="679"/>
      <c r="BB131" s="679"/>
      <c r="BC131" s="679"/>
      <c r="BD131" s="679"/>
      <c r="BE131" s="680"/>
      <c r="BF131" s="681">
        <v>335</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15">
      <c r="A132" s="687" t="s">
        <v>465</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466</v>
      </c>
      <c r="W132" s="691"/>
      <c r="X132" s="691"/>
      <c r="Y132" s="691"/>
      <c r="Z132" s="692"/>
      <c r="AA132" s="693">
        <v>18.532625289999999</v>
      </c>
      <c r="AB132" s="694"/>
      <c r="AC132" s="694"/>
      <c r="AD132" s="694"/>
      <c r="AE132" s="695"/>
      <c r="AF132" s="696">
        <v>14.50500482</v>
      </c>
      <c r="AG132" s="694"/>
      <c r="AH132" s="694"/>
      <c r="AI132" s="694"/>
      <c r="AJ132" s="695"/>
      <c r="AK132" s="696">
        <v>12.88536221</v>
      </c>
      <c r="AL132" s="694"/>
      <c r="AM132" s="694"/>
      <c r="AN132" s="694"/>
      <c r="AO132" s="695"/>
      <c r="AP132" s="697"/>
      <c r="AQ132" s="698"/>
      <c r="AR132" s="698"/>
      <c r="AS132" s="698"/>
      <c r="AT132" s="699"/>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467</v>
      </c>
      <c r="W133" s="670"/>
      <c r="X133" s="670"/>
      <c r="Y133" s="670"/>
      <c r="Z133" s="671"/>
      <c r="AA133" s="672">
        <v>16.8</v>
      </c>
      <c r="AB133" s="673"/>
      <c r="AC133" s="673"/>
      <c r="AD133" s="673"/>
      <c r="AE133" s="674"/>
      <c r="AF133" s="672">
        <v>16.100000000000001</v>
      </c>
      <c r="AG133" s="673"/>
      <c r="AH133" s="673"/>
      <c r="AI133" s="673"/>
      <c r="AJ133" s="674"/>
      <c r="AK133" s="672">
        <v>15.3</v>
      </c>
      <c r="AL133" s="673"/>
      <c r="AM133" s="673"/>
      <c r="AN133" s="673"/>
      <c r="AO133" s="674"/>
      <c r="AP133" s="675"/>
      <c r="AQ133" s="676"/>
      <c r="AR133" s="676"/>
      <c r="AS133" s="676"/>
      <c r="AT133" s="677"/>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15">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25" hidden="1" x14ac:dyDescent="0.15">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15"/>
  </sheetData>
  <sheetProtection algorithmName="SHA-512" hashValue="nbtjRM+jBZWIP8FHbJAB4aIHgVi1kmKL9or0BkgChSguNJk3ukR+I7uNABzVqYpy8xqzaWoATPm6YmiF3HhZmg==" saltValue="SRRfQg6pZi/8brCj3RfF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5" zoomScaleNormal="85" zoomScaleSheetLayoutView="85" workbookViewId="0">
      <selection activeCell="AF2" sqref="AF2"/>
    </sheetView>
  </sheetViews>
  <sheetFormatPr defaultColWidth="0" defaultRowHeight="13.5" customHeight="1" zeroHeight="1" x14ac:dyDescent="0.15"/>
  <cols>
    <col min="1" max="2" width="2.75" style="262" customWidth="1"/>
    <col min="3" max="120" width="2.75" style="261" customWidth="1"/>
    <col min="121" max="16384" width="9" style="261" hidden="1"/>
  </cols>
  <sheetData>
    <row r="1" spans="2:2" x14ac:dyDescent="0.15">
      <c r="B1" s="261"/>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61" t="s">
        <v>468</v>
      </c>
    </row>
    <row r="98" spans="120:120" ht="13.5" hidden="1" customHeight="1" x14ac:dyDescent="0.15"/>
    <row r="99" spans="120:120" ht="13.5" hidden="1" customHeight="1" x14ac:dyDescent="0.15"/>
    <row r="100" spans="120:120" ht="13.5" hidden="1" customHeight="1" x14ac:dyDescent="0.15"/>
    <row r="101" spans="120:120" ht="13.5" hidden="1" customHeight="1" x14ac:dyDescent="0.15"/>
    <row r="102" spans="120:120" ht="13.5" hidden="1" customHeight="1" x14ac:dyDescent="0.15"/>
    <row r="103" spans="120:120" ht="13.5" hidden="1" customHeight="1" x14ac:dyDescent="0.15"/>
    <row r="104" spans="120:120" ht="13.5" hidden="1" customHeight="1" x14ac:dyDescent="0.15"/>
    <row r="105" spans="120:120" ht="13.5" hidden="1" customHeight="1" x14ac:dyDescent="0.15"/>
    <row r="106" spans="120:120" ht="13.5" hidden="1" customHeight="1" x14ac:dyDescent="0.15"/>
    <row r="107" spans="120:120" ht="13.5" hidden="1" customHeight="1" x14ac:dyDescent="0.15"/>
    <row r="108" spans="120:120" ht="13.5" hidden="1" customHeight="1" x14ac:dyDescent="0.15"/>
    <row r="109" spans="120:120" ht="13.5" hidden="1" customHeight="1" x14ac:dyDescent="0.15"/>
    <row r="110" spans="120:120" ht="13.5" hidden="1" customHeight="1" x14ac:dyDescent="0.15"/>
  </sheetData>
  <sheetProtection algorithmName="SHA-512" hashValue="jx2HbHOQr8SmCaMIgZwFuVx73BUqq9/VHwduy1ufVJuz8Ao8eMKypbxcW4etlxKQVMDoCsfVEqpQth6SkNSMVA==" saltValue="W31rPuoqnwAR5rFzaDu7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election activeCell="B1" sqref="B1:DI1"/>
    </sheetView>
  </sheetViews>
  <sheetFormatPr defaultColWidth="0" defaultRowHeight="13.5" customHeight="1" zeroHeight="1" x14ac:dyDescent="0.15"/>
  <cols>
    <col min="1" max="116" width="2.625" style="262" customWidth="1"/>
    <col min="117" max="16384" width="9" style="261" hidden="1"/>
  </cols>
  <sheetData>
    <row r="1" spans="1:116" x14ac:dyDescent="0.15">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x14ac:dyDescent="0.15">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x14ac:dyDescent="0.15">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x14ac:dyDescent="0.15">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x14ac:dyDescent="0.15">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x14ac:dyDescent="0.15">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x14ac:dyDescent="0.15">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x14ac:dyDescent="0.15">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x14ac:dyDescent="0.15">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x14ac:dyDescent="0.15">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x14ac:dyDescent="0.15">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x14ac:dyDescent="0.15">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x14ac:dyDescent="0.15">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x14ac:dyDescent="0.15">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x14ac:dyDescent="0.15">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x14ac:dyDescent="0.15">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x14ac:dyDescent="0.15">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x14ac:dyDescent="0.15">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x14ac:dyDescent="0.15">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x14ac:dyDescent="0.15">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x14ac:dyDescent="0.15">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x14ac:dyDescent="0.15">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x14ac:dyDescent="0.15">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x14ac:dyDescent="0.15">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x14ac:dyDescent="0.15">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x14ac:dyDescent="0.15">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x14ac:dyDescent="0.15">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x14ac:dyDescent="0.15">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x14ac:dyDescent="0.15">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x14ac:dyDescent="0.15">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x14ac:dyDescent="0.15">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x14ac:dyDescent="0.15">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x14ac:dyDescent="0.15">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x14ac:dyDescent="0.15">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x14ac:dyDescent="0.15">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x14ac:dyDescent="0.15">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x14ac:dyDescent="0.15">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x14ac:dyDescent="0.15">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x14ac:dyDescent="0.15">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x14ac:dyDescent="0.15">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x14ac:dyDescent="0.15">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x14ac:dyDescent="0.15">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x14ac:dyDescent="0.15">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x14ac:dyDescent="0.15">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x14ac:dyDescent="0.15">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x14ac:dyDescent="0.15">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x14ac:dyDescent="0.15">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x14ac:dyDescent="0.15">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x14ac:dyDescent="0.15">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x14ac:dyDescent="0.15">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x14ac:dyDescent="0.15">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x14ac:dyDescent="0.15">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x14ac:dyDescent="0.15">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x14ac:dyDescent="0.15">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x14ac:dyDescent="0.15">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x14ac:dyDescent="0.15">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x14ac:dyDescent="0.15">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x14ac:dyDescent="0.15">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x14ac:dyDescent="0.15">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x14ac:dyDescent="0.15">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x14ac:dyDescent="0.15">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x14ac:dyDescent="0.15">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x14ac:dyDescent="0.15">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x14ac:dyDescent="0.15">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x14ac:dyDescent="0.15">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x14ac:dyDescent="0.15">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x14ac:dyDescent="0.15">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x14ac:dyDescent="0.15">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x14ac:dyDescent="0.15">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x14ac:dyDescent="0.15">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x14ac:dyDescent="0.15">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x14ac:dyDescent="0.15">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x14ac:dyDescent="0.15">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x14ac:dyDescent="0.15">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x14ac:dyDescent="0.15">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x14ac:dyDescent="0.15">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x14ac:dyDescent="0.15">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x14ac:dyDescent="0.15">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x14ac:dyDescent="0.15">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x14ac:dyDescent="0.15">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x14ac:dyDescent="0.15">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x14ac:dyDescent="0.15">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x14ac:dyDescent="0.15">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x14ac:dyDescent="0.15">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x14ac:dyDescent="0.15">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x14ac:dyDescent="0.15">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x14ac:dyDescent="0.15">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469</v>
      </c>
    </row>
    <row r="90" spans="1:116" ht="13.5" hidden="1" customHeight="1" x14ac:dyDescent="0.15"/>
    <row r="91" spans="1:116" ht="13.5" hidden="1" customHeight="1" x14ac:dyDescent="0.15"/>
    <row r="92" spans="1:116" ht="13.5" hidden="1" customHeight="1" x14ac:dyDescent="0.15"/>
    <row r="93" spans="1:116" ht="13.5" hidden="1" customHeight="1" x14ac:dyDescent="0.15"/>
    <row r="94" spans="1:116" ht="13.5" hidden="1" customHeight="1" x14ac:dyDescent="0.15"/>
    <row r="95" spans="1:116" ht="13.5" hidden="1" customHeight="1" x14ac:dyDescent="0.15"/>
    <row r="96" spans="1:11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leTgwkZ4UHXOyPNEwfSt1IrvowAPFLcTyV+H6/72gWaul6LYJmkQZKbyZ2l4aBDds8SU76L4QtFWwsMCHLoSg==" saltValue="7zjrnBgvVh+8ZbHJf/e+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B1" sqref="B1:DI1"/>
    </sheetView>
  </sheetViews>
  <sheetFormatPr defaultColWidth="0" defaultRowHeight="13.5" customHeight="1" zeroHeight="1" x14ac:dyDescent="0.15"/>
  <cols>
    <col min="1" max="36" width="2.5" style="265" customWidth="1"/>
    <col min="37" max="44" width="17" style="265" customWidth="1"/>
    <col min="45" max="45" width="6.125" style="272" customWidth="1"/>
    <col min="46" max="46" width="3" style="270" customWidth="1"/>
    <col min="47" max="47" width="19.125" style="265" hidden="1" customWidth="1"/>
    <col min="48" max="52" width="12.625" style="265" hidden="1" customWidth="1"/>
    <col min="53" max="16384" width="8.625" style="265" hidden="1"/>
  </cols>
  <sheetData>
    <row r="1" spans="1:46" x14ac:dyDescent="0.15">
      <c r="AS1" s="266"/>
      <c r="AT1" s="266"/>
    </row>
    <row r="2" spans="1:46" x14ac:dyDescent="0.15">
      <c r="AS2" s="266"/>
      <c r="AT2" s="266"/>
    </row>
    <row r="3" spans="1:46" x14ac:dyDescent="0.15">
      <c r="AS3" s="266"/>
      <c r="AT3" s="266"/>
    </row>
    <row r="4" spans="1:46" x14ac:dyDescent="0.15">
      <c r="AS4" s="266"/>
      <c r="AT4" s="266"/>
    </row>
    <row r="5" spans="1:46" ht="17.25" x14ac:dyDescent="0.15">
      <c r="A5" s="267" t="s">
        <v>470</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x14ac:dyDescent="0.15">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471</v>
      </c>
      <c r="AL6" s="271"/>
      <c r="AM6" s="271"/>
      <c r="AN6" s="271"/>
      <c r="AO6" s="266"/>
      <c r="AP6" s="266"/>
      <c r="AQ6" s="266"/>
      <c r="AR6" s="266"/>
    </row>
    <row r="7" spans="1:46" x14ac:dyDescent="0.15">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17" t="s">
        <v>472</v>
      </c>
      <c r="AP7" s="276"/>
      <c r="AQ7" s="277" t="s">
        <v>473</v>
      </c>
      <c r="AR7" s="278"/>
    </row>
    <row r="8" spans="1:46" x14ac:dyDescent="0.15">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18"/>
      <c r="AP8" s="282" t="s">
        <v>474</v>
      </c>
      <c r="AQ8" s="283" t="s">
        <v>475</v>
      </c>
      <c r="AR8" s="284" t="s">
        <v>476</v>
      </c>
    </row>
    <row r="9" spans="1:46" x14ac:dyDescent="0.15">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11" t="s">
        <v>477</v>
      </c>
      <c r="AL9" s="1112"/>
      <c r="AM9" s="1112"/>
      <c r="AN9" s="1113"/>
      <c r="AO9" s="285">
        <v>471978316</v>
      </c>
      <c r="AP9" s="285">
        <v>84437</v>
      </c>
      <c r="AQ9" s="286">
        <v>85513</v>
      </c>
      <c r="AR9" s="287">
        <v>-1.3</v>
      </c>
    </row>
    <row r="10" spans="1:46" x14ac:dyDescent="0.15">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11" t="s">
        <v>478</v>
      </c>
      <c r="AL10" s="1112"/>
      <c r="AM10" s="1112"/>
      <c r="AN10" s="1113"/>
      <c r="AO10" s="285">
        <v>754872</v>
      </c>
      <c r="AP10" s="285">
        <v>135</v>
      </c>
      <c r="AQ10" s="286">
        <v>186</v>
      </c>
      <c r="AR10" s="287">
        <v>-27.4</v>
      </c>
    </row>
    <row r="11" spans="1:46" ht="13.5" customHeight="1" x14ac:dyDescent="0.15">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11" t="s">
        <v>479</v>
      </c>
      <c r="AL11" s="1112"/>
      <c r="AM11" s="1112"/>
      <c r="AN11" s="1113"/>
      <c r="AO11" s="285">
        <v>8575270</v>
      </c>
      <c r="AP11" s="285">
        <v>1534</v>
      </c>
      <c r="AQ11" s="286">
        <v>524</v>
      </c>
      <c r="AR11" s="287">
        <v>192.7</v>
      </c>
    </row>
    <row r="12" spans="1:46" ht="13.5" customHeight="1" x14ac:dyDescent="0.15">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11" t="s">
        <v>480</v>
      </c>
      <c r="AL12" s="1112"/>
      <c r="AM12" s="1112"/>
      <c r="AN12" s="1113"/>
      <c r="AO12" s="285" t="s">
        <v>481</v>
      </c>
      <c r="AP12" s="285" t="s">
        <v>481</v>
      </c>
      <c r="AQ12" s="286" t="s">
        <v>481</v>
      </c>
      <c r="AR12" s="287" t="s">
        <v>481</v>
      </c>
    </row>
    <row r="13" spans="1:46" ht="13.5" customHeight="1" x14ac:dyDescent="0.15">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11" t="s">
        <v>482</v>
      </c>
      <c r="AL13" s="1112"/>
      <c r="AM13" s="1112"/>
      <c r="AN13" s="1113"/>
      <c r="AO13" s="285">
        <v>789</v>
      </c>
      <c r="AP13" s="285">
        <v>0</v>
      </c>
      <c r="AQ13" s="286">
        <v>34</v>
      </c>
      <c r="AR13" s="287">
        <v>-100</v>
      </c>
    </row>
    <row r="14" spans="1:46" ht="13.5" customHeight="1" x14ac:dyDescent="0.15">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11" t="s">
        <v>483</v>
      </c>
      <c r="AL14" s="1112"/>
      <c r="AM14" s="1112"/>
      <c r="AN14" s="1113"/>
      <c r="AO14" s="285">
        <v>5574272</v>
      </c>
      <c r="AP14" s="285">
        <v>997</v>
      </c>
      <c r="AQ14" s="286">
        <v>949</v>
      </c>
      <c r="AR14" s="287">
        <v>5.0999999999999996</v>
      </c>
    </row>
    <row r="15" spans="1:46" x14ac:dyDescent="0.15">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11" t="s">
        <v>484</v>
      </c>
      <c r="AL15" s="1112"/>
      <c r="AM15" s="1112"/>
      <c r="AN15" s="1113"/>
      <c r="AO15" s="285">
        <v>-40621294</v>
      </c>
      <c r="AP15" s="285">
        <v>-7267</v>
      </c>
      <c r="AQ15" s="286">
        <v>-7291</v>
      </c>
      <c r="AR15" s="287">
        <v>-0.3</v>
      </c>
    </row>
    <row r="16" spans="1:46" x14ac:dyDescent="0.15">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03" t="s">
        <v>146</v>
      </c>
      <c r="AL16" s="1104"/>
      <c r="AM16" s="1104"/>
      <c r="AN16" s="1105"/>
      <c r="AO16" s="285">
        <v>446262225</v>
      </c>
      <c r="AP16" s="285">
        <v>79836</v>
      </c>
      <c r="AQ16" s="286">
        <v>79916</v>
      </c>
      <c r="AR16" s="287">
        <v>-0.1</v>
      </c>
    </row>
    <row r="17" spans="1:46" x14ac:dyDescent="0.15">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x14ac:dyDescent="0.15">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x14ac:dyDescent="0.15">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485</v>
      </c>
      <c r="AL19" s="266"/>
      <c r="AM19" s="266"/>
      <c r="AN19" s="266"/>
      <c r="AO19" s="266"/>
      <c r="AP19" s="266"/>
      <c r="AQ19" s="266"/>
      <c r="AR19" s="266"/>
    </row>
    <row r="20" spans="1:46" x14ac:dyDescent="0.15">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486</v>
      </c>
      <c r="AP20" s="296" t="s">
        <v>487</v>
      </c>
      <c r="AQ20" s="297" t="s">
        <v>488</v>
      </c>
      <c r="AR20" s="298"/>
    </row>
    <row r="21" spans="1:46" s="304" customFormat="1" x14ac:dyDescent="0.15">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14" t="s">
        <v>489</v>
      </c>
      <c r="AL21" s="1115"/>
      <c r="AM21" s="1115"/>
      <c r="AN21" s="1116"/>
      <c r="AO21" s="300">
        <v>857.9</v>
      </c>
      <c r="AP21" s="301">
        <v>875.35</v>
      </c>
      <c r="AQ21" s="302">
        <v>-17.45</v>
      </c>
      <c r="AR21" s="271"/>
      <c r="AS21" s="303"/>
      <c r="AT21" s="299"/>
    </row>
    <row r="22" spans="1:46" s="304" customFormat="1" x14ac:dyDescent="0.15">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14" t="s">
        <v>490</v>
      </c>
      <c r="AL22" s="1115"/>
      <c r="AM22" s="1115"/>
      <c r="AN22" s="1116"/>
      <c r="AO22" s="305">
        <v>99.7</v>
      </c>
      <c r="AP22" s="306">
        <v>100.9</v>
      </c>
      <c r="AQ22" s="307">
        <v>-1.2</v>
      </c>
      <c r="AR22" s="291"/>
      <c r="AS22" s="303"/>
      <c r="AT22" s="299"/>
    </row>
    <row r="23" spans="1:46" s="304" customFormat="1" x14ac:dyDescent="0.15">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x14ac:dyDescent="0.15">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271" t="s">
        <v>491</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x14ac:dyDescent="0.15">
      <c r="A27" s="312" t="s">
        <v>492</v>
      </c>
      <c r="AO27" s="266"/>
      <c r="AP27" s="266"/>
      <c r="AQ27" s="266"/>
      <c r="AR27" s="266"/>
      <c r="AS27" s="266"/>
      <c r="AT27" s="266"/>
    </row>
    <row r="28" spans="1:46" ht="17.25" x14ac:dyDescent="0.15">
      <c r="A28" s="267" t="s">
        <v>493</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x14ac:dyDescent="0.15">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494</v>
      </c>
      <c r="AL29" s="271"/>
      <c r="AM29" s="271"/>
      <c r="AN29" s="271"/>
      <c r="AO29" s="266"/>
      <c r="AP29" s="266"/>
      <c r="AQ29" s="266"/>
      <c r="AR29" s="266"/>
      <c r="AS29" s="314"/>
    </row>
    <row r="30" spans="1:46" x14ac:dyDescent="0.15">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17" t="s">
        <v>472</v>
      </c>
      <c r="AP30" s="276"/>
      <c r="AQ30" s="277" t="s">
        <v>473</v>
      </c>
      <c r="AR30" s="278"/>
    </row>
    <row r="31" spans="1:46" x14ac:dyDescent="0.15">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18"/>
      <c r="AP31" s="282" t="s">
        <v>474</v>
      </c>
      <c r="AQ31" s="283" t="s">
        <v>475</v>
      </c>
      <c r="AR31" s="284" t="s">
        <v>476</v>
      </c>
    </row>
    <row r="32" spans="1:46" ht="27" customHeight="1" x14ac:dyDescent="0.15">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00" t="s">
        <v>495</v>
      </c>
      <c r="AL32" s="1101"/>
      <c r="AM32" s="1101"/>
      <c r="AN32" s="1102"/>
      <c r="AO32" s="285">
        <v>160958293</v>
      </c>
      <c r="AP32" s="285">
        <v>28795</v>
      </c>
      <c r="AQ32" s="286">
        <v>28123</v>
      </c>
      <c r="AR32" s="287">
        <v>2.4</v>
      </c>
    </row>
    <row r="33" spans="1:46" ht="13.5" customHeight="1" x14ac:dyDescent="0.15">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00" t="s">
        <v>496</v>
      </c>
      <c r="AL33" s="1101"/>
      <c r="AM33" s="1101"/>
      <c r="AN33" s="1102"/>
      <c r="AO33" s="285">
        <v>12661436</v>
      </c>
      <c r="AP33" s="285">
        <v>2265</v>
      </c>
      <c r="AQ33" s="286">
        <v>2469</v>
      </c>
      <c r="AR33" s="287">
        <v>-8.3000000000000007</v>
      </c>
    </row>
    <row r="34" spans="1:46" ht="27" customHeight="1" x14ac:dyDescent="0.15">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00" t="s">
        <v>497</v>
      </c>
      <c r="AL34" s="1101"/>
      <c r="AM34" s="1101"/>
      <c r="AN34" s="1102"/>
      <c r="AO34" s="285">
        <v>111760219</v>
      </c>
      <c r="AP34" s="285">
        <v>19994</v>
      </c>
      <c r="AQ34" s="286">
        <v>18092</v>
      </c>
      <c r="AR34" s="287">
        <v>10.5</v>
      </c>
    </row>
    <row r="35" spans="1:46" ht="27" customHeight="1" x14ac:dyDescent="0.15">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00" t="s">
        <v>498</v>
      </c>
      <c r="AL35" s="1101"/>
      <c r="AM35" s="1101"/>
      <c r="AN35" s="1102"/>
      <c r="AO35" s="285">
        <v>11405323</v>
      </c>
      <c r="AP35" s="285">
        <v>2040</v>
      </c>
      <c r="AQ35" s="286">
        <v>953</v>
      </c>
      <c r="AR35" s="287">
        <v>114.1</v>
      </c>
    </row>
    <row r="36" spans="1:46" ht="27" customHeight="1" x14ac:dyDescent="0.15">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00" t="s">
        <v>499</v>
      </c>
      <c r="AL36" s="1101"/>
      <c r="AM36" s="1101"/>
      <c r="AN36" s="1102"/>
      <c r="AO36" s="285">
        <v>60</v>
      </c>
      <c r="AP36" s="285">
        <v>0</v>
      </c>
      <c r="AQ36" s="286">
        <v>63</v>
      </c>
      <c r="AR36" s="287">
        <v>-100</v>
      </c>
    </row>
    <row r="37" spans="1:46" ht="13.5" customHeight="1" x14ac:dyDescent="0.15">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00" t="s">
        <v>500</v>
      </c>
      <c r="AL37" s="1101"/>
      <c r="AM37" s="1101"/>
      <c r="AN37" s="1102"/>
      <c r="AO37" s="285">
        <v>731604</v>
      </c>
      <c r="AP37" s="285">
        <v>131</v>
      </c>
      <c r="AQ37" s="286">
        <v>584</v>
      </c>
      <c r="AR37" s="287">
        <v>-77.599999999999994</v>
      </c>
    </row>
    <row r="38" spans="1:46" ht="27" customHeight="1" x14ac:dyDescent="0.15">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097" t="s">
        <v>501</v>
      </c>
      <c r="AL38" s="1098"/>
      <c r="AM38" s="1098"/>
      <c r="AN38" s="1099"/>
      <c r="AO38" s="315">
        <v>5816</v>
      </c>
      <c r="AP38" s="315">
        <v>1</v>
      </c>
      <c r="AQ38" s="316">
        <v>0</v>
      </c>
      <c r="AR38" s="307">
        <v>0</v>
      </c>
      <c r="AS38" s="314"/>
    </row>
    <row r="39" spans="1:46" x14ac:dyDescent="0.15">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097" t="s">
        <v>502</v>
      </c>
      <c r="AL39" s="1098"/>
      <c r="AM39" s="1098"/>
      <c r="AN39" s="1099"/>
      <c r="AO39" s="285">
        <v>-15880313</v>
      </c>
      <c r="AP39" s="285">
        <v>-2841</v>
      </c>
      <c r="AQ39" s="286">
        <v>-2302</v>
      </c>
      <c r="AR39" s="287">
        <v>23.4</v>
      </c>
      <c r="AS39" s="314"/>
    </row>
    <row r="40" spans="1:46" ht="27" customHeight="1" x14ac:dyDescent="0.15">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00" t="s">
        <v>503</v>
      </c>
      <c r="AL40" s="1101"/>
      <c r="AM40" s="1101"/>
      <c r="AN40" s="1102"/>
      <c r="AO40" s="285">
        <v>-167103047</v>
      </c>
      <c r="AP40" s="285">
        <v>-29895</v>
      </c>
      <c r="AQ40" s="286">
        <v>-28195</v>
      </c>
      <c r="AR40" s="287">
        <v>6</v>
      </c>
      <c r="AS40" s="314"/>
    </row>
    <row r="41" spans="1:46" x14ac:dyDescent="0.15">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03" t="s">
        <v>504</v>
      </c>
      <c r="AL41" s="1104"/>
      <c r="AM41" s="1104"/>
      <c r="AN41" s="1105"/>
      <c r="AO41" s="285">
        <v>114539391</v>
      </c>
      <c r="AP41" s="285">
        <v>20491</v>
      </c>
      <c r="AQ41" s="286">
        <v>19786</v>
      </c>
      <c r="AR41" s="287">
        <v>3.6</v>
      </c>
      <c r="AS41" s="314"/>
    </row>
    <row r="42" spans="1:46" x14ac:dyDescent="0.15">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x14ac:dyDescent="0.15">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x14ac:dyDescent="0.15">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x14ac:dyDescent="0.15">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15">
      <c r="A47" s="320" t="s">
        <v>505</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x14ac:dyDescent="0.15">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506</v>
      </c>
      <c r="AL48" s="321"/>
      <c r="AM48" s="321"/>
      <c r="AN48" s="321"/>
      <c r="AO48" s="321"/>
      <c r="AP48" s="321"/>
      <c r="AQ48" s="322"/>
      <c r="AR48" s="321"/>
    </row>
    <row r="49" spans="1:44" ht="13.5" customHeight="1" x14ac:dyDescent="0.15">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06" t="s">
        <v>472</v>
      </c>
      <c r="AN49" s="1108" t="s">
        <v>507</v>
      </c>
      <c r="AO49" s="1109"/>
      <c r="AP49" s="1109"/>
      <c r="AQ49" s="1109"/>
      <c r="AR49" s="1110"/>
    </row>
    <row r="50" spans="1:44" x14ac:dyDescent="0.15">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07"/>
      <c r="AN50" s="327" t="s">
        <v>508</v>
      </c>
      <c r="AO50" s="328" t="s">
        <v>509</v>
      </c>
      <c r="AP50" s="329" t="s">
        <v>510</v>
      </c>
      <c r="AQ50" s="330" t="s">
        <v>511</v>
      </c>
      <c r="AR50" s="331" t="s">
        <v>512</v>
      </c>
    </row>
    <row r="51" spans="1:44" x14ac:dyDescent="0.15">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513</v>
      </c>
      <c r="AL51" s="324"/>
      <c r="AM51" s="332">
        <v>235726230</v>
      </c>
      <c r="AN51" s="333">
        <v>41682</v>
      </c>
      <c r="AO51" s="334">
        <v>6.1</v>
      </c>
      <c r="AP51" s="335">
        <v>34374</v>
      </c>
      <c r="AQ51" s="336">
        <v>9.1</v>
      </c>
      <c r="AR51" s="337">
        <v>-3</v>
      </c>
    </row>
    <row r="52" spans="1:44" x14ac:dyDescent="0.15">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514</v>
      </c>
      <c r="AM52" s="340">
        <v>72747670</v>
      </c>
      <c r="AN52" s="341">
        <v>12863</v>
      </c>
      <c r="AO52" s="342">
        <v>-12</v>
      </c>
      <c r="AP52" s="343">
        <v>10917</v>
      </c>
      <c r="AQ52" s="344">
        <v>-0.9</v>
      </c>
      <c r="AR52" s="345">
        <v>-11.1</v>
      </c>
    </row>
    <row r="53" spans="1:44" x14ac:dyDescent="0.15">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515</v>
      </c>
      <c r="AL53" s="324"/>
      <c r="AM53" s="332">
        <v>221406605</v>
      </c>
      <c r="AN53" s="333">
        <v>39268</v>
      </c>
      <c r="AO53" s="334">
        <v>-5.8</v>
      </c>
      <c r="AP53" s="335">
        <v>35216</v>
      </c>
      <c r="AQ53" s="336">
        <v>2.4</v>
      </c>
      <c r="AR53" s="337">
        <v>-8.1999999999999993</v>
      </c>
    </row>
    <row r="54" spans="1:44" x14ac:dyDescent="0.15">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514</v>
      </c>
      <c r="AM54" s="340">
        <v>84874175</v>
      </c>
      <c r="AN54" s="341">
        <v>15053</v>
      </c>
      <c r="AO54" s="342">
        <v>17</v>
      </c>
      <c r="AP54" s="343">
        <v>12644</v>
      </c>
      <c r="AQ54" s="344">
        <v>15.8</v>
      </c>
      <c r="AR54" s="345">
        <v>1.2</v>
      </c>
    </row>
    <row r="55" spans="1:44" x14ac:dyDescent="0.15">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516</v>
      </c>
      <c r="AL55" s="324"/>
      <c r="AM55" s="332">
        <v>218889800</v>
      </c>
      <c r="AN55" s="333">
        <v>38941</v>
      </c>
      <c r="AO55" s="334">
        <v>-0.8</v>
      </c>
      <c r="AP55" s="335">
        <v>36736</v>
      </c>
      <c r="AQ55" s="336">
        <v>4.3</v>
      </c>
      <c r="AR55" s="337">
        <v>-5.0999999999999996</v>
      </c>
    </row>
    <row r="56" spans="1:44" x14ac:dyDescent="0.15">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514</v>
      </c>
      <c r="AM56" s="340">
        <v>97573387</v>
      </c>
      <c r="AN56" s="341">
        <v>17358</v>
      </c>
      <c r="AO56" s="342">
        <v>15.3</v>
      </c>
      <c r="AP56" s="343">
        <v>13410</v>
      </c>
      <c r="AQ56" s="344">
        <v>6.1</v>
      </c>
      <c r="AR56" s="345">
        <v>9.1999999999999993</v>
      </c>
    </row>
    <row r="57" spans="1:44" x14ac:dyDescent="0.15">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517</v>
      </c>
      <c r="AL57" s="324"/>
      <c r="AM57" s="332">
        <v>251746734</v>
      </c>
      <c r="AN57" s="333">
        <v>44902</v>
      </c>
      <c r="AO57" s="334">
        <v>15.3</v>
      </c>
      <c r="AP57" s="335">
        <v>38259</v>
      </c>
      <c r="AQ57" s="336">
        <v>4.0999999999999996</v>
      </c>
      <c r="AR57" s="337">
        <v>11.2</v>
      </c>
    </row>
    <row r="58" spans="1:44" x14ac:dyDescent="0.15">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514</v>
      </c>
      <c r="AM58" s="340">
        <v>117054722</v>
      </c>
      <c r="AN58" s="341">
        <v>20878</v>
      </c>
      <c r="AO58" s="342">
        <v>20.3</v>
      </c>
      <c r="AP58" s="343">
        <v>13379</v>
      </c>
      <c r="AQ58" s="344">
        <v>-0.2</v>
      </c>
      <c r="AR58" s="345">
        <v>20.5</v>
      </c>
    </row>
    <row r="59" spans="1:44" x14ac:dyDescent="0.15">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518</v>
      </c>
      <c r="AL59" s="324"/>
      <c r="AM59" s="332">
        <v>229520807</v>
      </c>
      <c r="AN59" s="333">
        <v>41061</v>
      </c>
      <c r="AO59" s="334">
        <v>-8.6</v>
      </c>
      <c r="AP59" s="335">
        <v>39075</v>
      </c>
      <c r="AQ59" s="336">
        <v>2.1</v>
      </c>
      <c r="AR59" s="337">
        <v>-10.7</v>
      </c>
    </row>
    <row r="60" spans="1:44" x14ac:dyDescent="0.15">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514</v>
      </c>
      <c r="AM60" s="340">
        <v>96226815</v>
      </c>
      <c r="AN60" s="341">
        <v>17215</v>
      </c>
      <c r="AO60" s="342">
        <v>-17.5</v>
      </c>
      <c r="AP60" s="343">
        <v>13441</v>
      </c>
      <c r="AQ60" s="344">
        <v>0.5</v>
      </c>
      <c r="AR60" s="345">
        <v>-18</v>
      </c>
    </row>
    <row r="61" spans="1:44" x14ac:dyDescent="0.15">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519</v>
      </c>
      <c r="AL61" s="346"/>
      <c r="AM61" s="347">
        <v>231458035</v>
      </c>
      <c r="AN61" s="348">
        <v>41171</v>
      </c>
      <c r="AO61" s="349">
        <v>1.2</v>
      </c>
      <c r="AP61" s="350">
        <v>36732</v>
      </c>
      <c r="AQ61" s="351">
        <v>4.4000000000000004</v>
      </c>
      <c r="AR61" s="337">
        <v>-3.2</v>
      </c>
    </row>
    <row r="62" spans="1:44" x14ac:dyDescent="0.15">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514</v>
      </c>
      <c r="AM62" s="340">
        <v>93695354</v>
      </c>
      <c r="AN62" s="341">
        <v>16673</v>
      </c>
      <c r="AO62" s="342">
        <v>4.5999999999999996</v>
      </c>
      <c r="AP62" s="343">
        <v>12758</v>
      </c>
      <c r="AQ62" s="344">
        <v>4.3</v>
      </c>
      <c r="AR62" s="345">
        <v>0.3</v>
      </c>
    </row>
    <row r="63" spans="1:44" x14ac:dyDescent="0.15">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x14ac:dyDescent="0.15">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x14ac:dyDescent="0.15">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6"/>
      <c r="AL67" s="266"/>
      <c r="AM67" s="266"/>
      <c r="AN67" s="266"/>
      <c r="AO67" s="266"/>
      <c r="AP67" s="266"/>
      <c r="AQ67" s="266"/>
      <c r="AR67" s="266"/>
      <c r="AS67" s="266"/>
      <c r="AT67" s="266"/>
    </row>
    <row r="68" spans="1:46" ht="13.5" hidden="1" customHeight="1" x14ac:dyDescent="0.15">
      <c r="AK68" s="266"/>
      <c r="AL68" s="266"/>
      <c r="AM68" s="266"/>
      <c r="AN68" s="266"/>
      <c r="AO68" s="266"/>
      <c r="AP68" s="266"/>
      <c r="AQ68" s="266"/>
      <c r="AR68" s="266"/>
    </row>
    <row r="69" spans="1:46" ht="13.5" hidden="1" customHeight="1" x14ac:dyDescent="0.15">
      <c r="AK69" s="266"/>
      <c r="AL69" s="266"/>
      <c r="AM69" s="266"/>
      <c r="AN69" s="266"/>
      <c r="AO69" s="266"/>
      <c r="AP69" s="266"/>
      <c r="AQ69" s="266"/>
      <c r="AR69" s="266"/>
    </row>
    <row r="70" spans="1:46" hidden="1" x14ac:dyDescent="0.15">
      <c r="AK70" s="266"/>
      <c r="AL70" s="266"/>
      <c r="AM70" s="266"/>
      <c r="AN70" s="266"/>
      <c r="AO70" s="266"/>
      <c r="AP70" s="266"/>
      <c r="AQ70" s="266"/>
      <c r="AR70" s="266"/>
    </row>
    <row r="71" spans="1:46" hidden="1" x14ac:dyDescent="0.15">
      <c r="AK71" s="266"/>
      <c r="AL71" s="266"/>
      <c r="AM71" s="266"/>
      <c r="AN71" s="266"/>
      <c r="AO71" s="266"/>
      <c r="AP71" s="266"/>
      <c r="AQ71" s="266"/>
      <c r="AR71" s="266"/>
    </row>
    <row r="72" spans="1:46" hidden="1" x14ac:dyDescent="0.15">
      <c r="AK72" s="266"/>
      <c r="AL72" s="266"/>
      <c r="AM72" s="266"/>
      <c r="AN72" s="266"/>
      <c r="AO72" s="266"/>
      <c r="AP72" s="266"/>
      <c r="AQ72" s="266"/>
      <c r="AR72" s="266"/>
    </row>
    <row r="73" spans="1:46" hidden="1" x14ac:dyDescent="0.15">
      <c r="AK73" s="266"/>
      <c r="AL73" s="266"/>
      <c r="AM73" s="266"/>
      <c r="AN73" s="266"/>
      <c r="AO73" s="266"/>
      <c r="AP73" s="266"/>
      <c r="AQ73" s="266"/>
      <c r="AR73" s="266"/>
    </row>
    <row r="74" spans="1:46" hidden="1" x14ac:dyDescent="0.15"/>
  </sheetData>
  <sheetProtection algorithmName="SHA-512" hashValue="f6TfUAgPHWBiHaJspcwzGd+g+EatWaCHZQ2xqcPCT15ku/695sbow15t7u+CaX3pCv3BeQGnpGFIw56Au9gglg==" saltValue="tGbmvOuzbtGirREH9n7On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election activeCell="B1" sqref="B1:DI1"/>
    </sheetView>
  </sheetViews>
  <sheetFormatPr defaultColWidth="0" defaultRowHeight="13.5" customHeight="1" zeroHeight="1" x14ac:dyDescent="0.15"/>
  <cols>
    <col min="1" max="125" width="2.5" style="262" customWidth="1"/>
    <col min="126"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DC2" s="261"/>
    </row>
    <row r="3" spans="1: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c r="DU9" s="261"/>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61"/>
    </row>
    <row r="18" spans="2:125" x14ac:dyDescent="0.15"/>
    <row r="19" spans="2:125" x14ac:dyDescent="0.15"/>
    <row r="20" spans="2:125" x14ac:dyDescent="0.15">
      <c r="DU20" s="261"/>
    </row>
    <row r="21" spans="2:125" x14ac:dyDescent="0.15">
      <c r="DU21" s="261"/>
    </row>
    <row r="22" spans="2:125" x14ac:dyDescent="0.15"/>
    <row r="23" spans="2:125" x14ac:dyDescent="0.15"/>
    <row r="24" spans="2:125" x14ac:dyDescent="0.15"/>
    <row r="25" spans="2:125" x14ac:dyDescent="0.15"/>
    <row r="26" spans="2:125" x14ac:dyDescent="0.15"/>
    <row r="27" spans="2:125" x14ac:dyDescent="0.15"/>
    <row r="28" spans="2:125" x14ac:dyDescent="0.15">
      <c r="DU28" s="261"/>
    </row>
    <row r="29" spans="2:125" x14ac:dyDescent="0.15"/>
    <row r="30" spans="2:125" x14ac:dyDescent="0.15">
      <c r="B30" s="261"/>
    </row>
    <row r="31" spans="2:125" x14ac:dyDescent="0.15"/>
    <row r="32" spans="2:125" x14ac:dyDescent="0.15"/>
    <row r="33" spans="3:125" x14ac:dyDescent="0.15">
      <c r="G33" s="261"/>
      <c r="I33" s="261"/>
    </row>
    <row r="34" spans="3:125" x14ac:dyDescent="0.15">
      <c r="C34" s="261"/>
      <c r="P34" s="261"/>
      <c r="R34" s="261"/>
      <c r="DD34" s="261"/>
    </row>
    <row r="35" spans="3:125" x14ac:dyDescent="0.15">
      <c r="D35" s="261"/>
      <c r="E35" s="261"/>
      <c r="DC35" s="261"/>
      <c r="DF35" s="261"/>
      <c r="DP35" s="261"/>
      <c r="DQ35" s="261"/>
      <c r="DR35" s="261"/>
      <c r="DS35" s="261"/>
      <c r="DT35" s="261"/>
      <c r="DU35" s="261"/>
    </row>
    <row r="36" spans="3:125" x14ac:dyDescent="0.15">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x14ac:dyDescent="0.15">
      <c r="DU37" s="261"/>
    </row>
    <row r="38" spans="3:125" x14ac:dyDescent="0.15">
      <c r="DT38" s="261"/>
      <c r="DU38" s="261"/>
    </row>
    <row r="39" spans="3:125" x14ac:dyDescent="0.15"/>
    <row r="40" spans="3:125" x14ac:dyDescent="0.15">
      <c r="DD40" s="261"/>
    </row>
    <row r="41" spans="3:125" x14ac:dyDescent="0.15">
      <c r="R41" s="261"/>
    </row>
    <row r="42" spans="3:125" x14ac:dyDescent="0.15">
      <c r="DC42" s="261"/>
      <c r="DF42" s="261"/>
    </row>
    <row r="43" spans="3:125" x14ac:dyDescent="0.15">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x14ac:dyDescent="0.15">
      <c r="DU44" s="261"/>
    </row>
    <row r="45" spans="3:125" x14ac:dyDescent="0.15"/>
    <row r="46" spans="3:125" x14ac:dyDescent="0.15"/>
    <row r="47" spans="3:125" x14ac:dyDescent="0.15"/>
    <row r="48" spans="3:125" x14ac:dyDescent="0.15">
      <c r="DT48" s="261"/>
      <c r="DU48" s="261"/>
    </row>
    <row r="49" spans="120:125" x14ac:dyDescent="0.15"/>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61"/>
    </row>
    <row r="83" spans="112:125" x14ac:dyDescent="0.15">
      <c r="DI83" s="261"/>
      <c r="DJ83" s="261"/>
      <c r="DK83" s="261"/>
      <c r="DL83" s="261"/>
      <c r="DM83" s="261"/>
      <c r="DN83" s="261"/>
      <c r="DO83" s="261"/>
      <c r="DP83" s="261"/>
      <c r="DQ83" s="261"/>
      <c r="DR83" s="261"/>
      <c r="DS83" s="261"/>
      <c r="DT83" s="261"/>
      <c r="DU83" s="261"/>
    </row>
    <row r="84" spans="112:125" x14ac:dyDescent="0.15"/>
    <row r="85" spans="112:125" x14ac:dyDescent="0.15"/>
    <row r="86" spans="112:125" x14ac:dyDescent="0.15"/>
    <row r="87" spans="112:125" x14ac:dyDescent="0.15"/>
    <row r="88" spans="112:125" x14ac:dyDescent="0.15">
      <c r="DU88" s="261"/>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61"/>
      <c r="DT94" s="261"/>
      <c r="DU94" s="261"/>
    </row>
    <row r="95" spans="112:125" ht="13.5" customHeight="1" x14ac:dyDescent="0.15">
      <c r="DU95" s="261"/>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520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xKgmbXfU7fRujARiaZXYgDAUIpSb90H4MQz6j5/Mk0RcfLExUg+oIkCPO5MzZEwI/VKo9dHAXNCdfvyUF9tkg==" saltValue="RrInpmwMAtbyjGzjrHJX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election activeCell="B1" sqref="B1:DI1"/>
    </sheetView>
  </sheetViews>
  <sheetFormatPr defaultColWidth="0" defaultRowHeight="13.5" customHeight="1" zeroHeight="1" x14ac:dyDescent="0.15"/>
  <cols>
    <col min="1" max="125" width="2.5" style="262" customWidth="1"/>
    <col min="126" max="154" width="0" style="261" hidden="1" customWidth="1"/>
    <col min="155"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row>
    <row r="3" spans="1: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x14ac:dyDescent="0.15"/>
    <row r="33" spans="2:8" x14ac:dyDescent="0.15">
      <c r="G33" s="261"/>
    </row>
    <row r="34" spans="2:8" x14ac:dyDescent="0.15">
      <c r="C34" s="261"/>
    </row>
    <row r="35" spans="2:8" x14ac:dyDescent="0.15">
      <c r="B35" s="261"/>
      <c r="D35" s="261"/>
      <c r="E35" s="261"/>
    </row>
    <row r="36" spans="2:8" x14ac:dyDescent="0.15">
      <c r="F36" s="261"/>
      <c r="H36" s="261"/>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521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eKc8rQ2dHPIm9xpLXoX/b9AMWOYYUZPJYLpcvQse5SHAsfWf5KndKvV6q82SHUhJ3Rdbqu/w8FhtVFKSLElcw==" saltValue="Mp9UICWKiN7spy5MuYgi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54" t="s">
        <v>522</v>
      </c>
      <c r="G46" s="355" t="s">
        <v>523</v>
      </c>
      <c r="H46" s="355" t="s">
        <v>524</v>
      </c>
      <c r="I46" s="355" t="s">
        <v>525</v>
      </c>
      <c r="J46" s="356" t="s">
        <v>526</v>
      </c>
    </row>
    <row r="47" spans="2:10" ht="57.75" customHeight="1" x14ac:dyDescent="0.15">
      <c r="B47" s="7"/>
      <c r="C47" s="1119" t="s">
        <v>3</v>
      </c>
      <c r="D47" s="1119"/>
      <c r="E47" s="1120"/>
      <c r="F47" s="357">
        <v>0.08</v>
      </c>
      <c r="G47" s="358">
        <v>0.12</v>
      </c>
      <c r="H47" s="358">
        <v>0.15</v>
      </c>
      <c r="I47" s="358">
        <v>0.19</v>
      </c>
      <c r="J47" s="359">
        <v>0.23</v>
      </c>
    </row>
    <row r="48" spans="2:10" ht="57.75" customHeight="1" x14ac:dyDescent="0.15">
      <c r="B48" s="8"/>
      <c r="C48" s="1121" t="s">
        <v>4</v>
      </c>
      <c r="D48" s="1121"/>
      <c r="E48" s="1122"/>
      <c r="F48" s="360">
        <v>7.0000000000000007E-2</v>
      </c>
      <c r="G48" s="361">
        <v>0.2</v>
      </c>
      <c r="H48" s="361">
        <v>0.08</v>
      </c>
      <c r="I48" s="361">
        <v>0.17</v>
      </c>
      <c r="J48" s="362">
        <v>0.11</v>
      </c>
    </row>
    <row r="49" spans="2:10" ht="57.75" customHeight="1" thickBot="1" x14ac:dyDescent="0.2">
      <c r="B49" s="9"/>
      <c r="C49" s="1123" t="s">
        <v>5</v>
      </c>
      <c r="D49" s="1123"/>
      <c r="E49" s="1124"/>
      <c r="F49" s="363">
        <v>0.77</v>
      </c>
      <c r="G49" s="364">
        <v>1.37</v>
      </c>
      <c r="H49" s="364">
        <v>2.11</v>
      </c>
      <c r="I49" s="364">
        <v>1.21</v>
      </c>
      <c r="J49" s="365">
        <v>0.81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VJdy8jKncf//Qzi4mwcX+eSMn48PNGDyqef3UhdElZGRMUElnZjvqMMJWMNLt0ZLmIzP4EjlBmMXuLZYInXpQ==" saltValue="I0gPkdUYQ2f5iqctzlMv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2019-03-14T08:35:03Z</cp:lastPrinted>
  <dcterms:created xsi:type="dcterms:W3CDTF">2019-02-14T00:46:00Z</dcterms:created>
  <dcterms:modified xsi:type="dcterms:W3CDTF">2019-03-15T02:11:40Z</dcterms:modified>
  <cp:category/>
</cp:coreProperties>
</file>