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180" windowHeight="6525"/>
  </bookViews>
  <sheets>
    <sheet name="速表１" sheetId="4" r:id="rId1"/>
    <sheet name="速表2" sheetId="5" r:id="rId2"/>
    <sheet name="速表3-4 " sheetId="6" r:id="rId3"/>
    <sheet name="速表5" sheetId="10" r:id="rId4"/>
    <sheet name="速表6" sheetId="8" r:id="rId5"/>
  </sheets>
  <definedNames>
    <definedName name="_xlnm.Print_Area" localSheetId="0">速表１!$B$1:$F$30</definedName>
    <definedName name="_xlnm.Print_Area" localSheetId="1">速表2!$A$1:$W$30</definedName>
    <definedName name="_xlnm.Print_Area" localSheetId="2">'速表3-4 '!$A$1:$W$32</definedName>
    <definedName name="_xlnm.Print_Area" localSheetId="3">速表5!$A$1:$AG$62</definedName>
    <definedName name="_xlnm.Print_Area" localSheetId="4">速表6!$A$1:$V$58</definedName>
  </definedNames>
  <calcPr calcId="145621"/>
</workbook>
</file>

<file path=xl/calcChain.xml><?xml version="1.0" encoding="utf-8"?>
<calcChain xmlns="http://schemas.openxmlformats.org/spreadsheetml/2006/main">
  <c r="L30" i="5" l="1"/>
  <c r="V30" i="5" l="1"/>
  <c r="U30" i="5"/>
  <c r="Q30" i="5"/>
  <c r="P30" i="5"/>
  <c r="K30" i="5"/>
  <c r="F30" i="5"/>
  <c r="V29" i="5"/>
  <c r="U29" i="5"/>
  <c r="Q29" i="5"/>
  <c r="P29" i="5"/>
  <c r="K29" i="5"/>
  <c r="F29" i="5"/>
  <c r="V28" i="5"/>
  <c r="U28" i="5"/>
  <c r="Q28" i="5"/>
  <c r="P28" i="5"/>
  <c r="K28" i="5"/>
  <c r="F28" i="5"/>
  <c r="V27" i="5"/>
  <c r="U27" i="5"/>
  <c r="Q27" i="5"/>
  <c r="P27" i="5"/>
  <c r="K27" i="5"/>
  <c r="F27" i="5"/>
  <c r="V26" i="5"/>
  <c r="U26" i="5"/>
  <c r="Q26" i="5"/>
  <c r="P26" i="5"/>
  <c r="K26" i="5"/>
  <c r="F26" i="5"/>
  <c r="V25" i="5"/>
  <c r="U25" i="5"/>
  <c r="Q25" i="5"/>
  <c r="P25" i="5"/>
  <c r="K25" i="5"/>
  <c r="F25" i="5"/>
  <c r="V24" i="5"/>
  <c r="U24" i="5"/>
  <c r="Q24" i="5"/>
  <c r="P24" i="5"/>
  <c r="K24" i="5"/>
  <c r="F24" i="5"/>
  <c r="V23" i="5"/>
  <c r="U23" i="5"/>
  <c r="Q23" i="5"/>
  <c r="P23" i="5"/>
  <c r="K23" i="5"/>
  <c r="F23" i="5"/>
  <c r="V22" i="5"/>
  <c r="U22" i="5"/>
  <c r="Q22" i="5"/>
  <c r="P22" i="5"/>
  <c r="K22" i="5"/>
  <c r="F22" i="5"/>
  <c r="V21" i="5"/>
  <c r="U21" i="5"/>
  <c r="Q21" i="5"/>
  <c r="P21" i="5"/>
  <c r="K21" i="5"/>
  <c r="F21" i="5"/>
  <c r="V20" i="5"/>
  <c r="U20" i="5"/>
  <c r="Q20" i="5"/>
  <c r="P20" i="5"/>
  <c r="K20" i="5"/>
  <c r="F20" i="5"/>
  <c r="V19" i="5"/>
  <c r="U19" i="5"/>
  <c r="Q19" i="5"/>
  <c r="P19" i="5"/>
  <c r="K19" i="5"/>
  <c r="F19" i="5"/>
  <c r="V18" i="5"/>
  <c r="U18" i="5"/>
  <c r="Q18" i="5"/>
  <c r="P18" i="5"/>
  <c r="K18" i="5"/>
  <c r="F18" i="5"/>
  <c r="V17" i="5"/>
  <c r="U17" i="5"/>
  <c r="Q17" i="5"/>
  <c r="P17" i="5"/>
  <c r="K17" i="5"/>
  <c r="F17" i="5"/>
  <c r="V16" i="5"/>
  <c r="U16" i="5"/>
  <c r="Q16" i="5"/>
  <c r="P16" i="5"/>
  <c r="K16" i="5"/>
  <c r="F16" i="5"/>
  <c r="V15" i="5"/>
  <c r="U15" i="5"/>
  <c r="Q15" i="5"/>
  <c r="P15" i="5"/>
  <c r="K15" i="5"/>
  <c r="F15" i="5"/>
  <c r="V14" i="5"/>
  <c r="U14" i="5"/>
  <c r="Q14" i="5"/>
  <c r="P14" i="5"/>
  <c r="K14" i="5"/>
  <c r="F14" i="5"/>
  <c r="V13" i="5"/>
  <c r="U13" i="5"/>
  <c r="Q13" i="5"/>
  <c r="P13" i="5"/>
  <c r="K13" i="5"/>
  <c r="F13" i="5"/>
  <c r="V12" i="5"/>
  <c r="U12" i="5"/>
  <c r="Q12" i="5"/>
  <c r="P12" i="5"/>
  <c r="K12" i="5"/>
  <c r="F12" i="5"/>
  <c r="V11" i="5"/>
  <c r="U11" i="5"/>
  <c r="Q11" i="5"/>
  <c r="P11" i="5"/>
  <c r="K11" i="5"/>
  <c r="F11" i="5"/>
  <c r="V10" i="5"/>
  <c r="U10" i="5"/>
  <c r="Q10" i="5"/>
  <c r="P10" i="5"/>
  <c r="K10" i="5"/>
  <c r="F10" i="5"/>
  <c r="V9" i="5"/>
  <c r="U9" i="5"/>
  <c r="Q9" i="5"/>
  <c r="P9" i="5"/>
  <c r="L9" i="5"/>
  <c r="K9" i="5"/>
  <c r="F9" i="5"/>
  <c r="V8" i="5"/>
  <c r="U8" i="5"/>
  <c r="Q8" i="5"/>
  <c r="P8" i="5"/>
  <c r="L8" i="5"/>
  <c r="K8" i="5"/>
  <c r="F8" i="5"/>
  <c r="V7" i="5"/>
  <c r="U7" i="5"/>
  <c r="Q7" i="5"/>
  <c r="P7" i="5"/>
  <c r="L7" i="5"/>
  <c r="K7" i="5"/>
  <c r="F7" i="5"/>
  <c r="U6" i="5"/>
  <c r="S6" i="5"/>
  <c r="W30" i="5" s="1"/>
  <c r="N6" i="5"/>
  <c r="R29" i="5" s="1"/>
  <c r="J6" i="5"/>
  <c r="L29" i="5" s="1"/>
  <c r="I6" i="5"/>
  <c r="M30" i="5" s="1"/>
  <c r="E6" i="5"/>
  <c r="G30" i="5" s="1"/>
  <c r="D6" i="5"/>
  <c r="H30" i="5" s="1"/>
  <c r="F6" i="5" l="1"/>
  <c r="K6" i="5"/>
  <c r="H7" i="5"/>
  <c r="H8" i="5"/>
  <c r="H9" i="5"/>
  <c r="H6" i="5"/>
  <c r="M6" i="5"/>
  <c r="P6" i="5"/>
  <c r="W6" i="5"/>
  <c r="G7" i="5"/>
  <c r="M7" i="5"/>
  <c r="W7" i="5"/>
  <c r="G8" i="5"/>
  <c r="M8" i="5"/>
  <c r="W8" i="5"/>
  <c r="G9" i="5"/>
  <c r="M9" i="5"/>
  <c r="W9" i="5"/>
  <c r="G10" i="5"/>
  <c r="M10" i="5"/>
  <c r="W10" i="5"/>
  <c r="G11" i="5"/>
  <c r="M11" i="5"/>
  <c r="W11" i="5"/>
  <c r="G12" i="5"/>
  <c r="M12" i="5"/>
  <c r="W12" i="5"/>
  <c r="G13" i="5"/>
  <c r="M13" i="5"/>
  <c r="W13" i="5"/>
  <c r="G14" i="5"/>
  <c r="M14" i="5"/>
  <c r="W14" i="5"/>
  <c r="G15" i="5"/>
  <c r="M15" i="5"/>
  <c r="W15" i="5"/>
  <c r="G16" i="5"/>
  <c r="M16" i="5"/>
  <c r="W16" i="5"/>
  <c r="G17" i="5"/>
  <c r="M17" i="5"/>
  <c r="W17" i="5"/>
  <c r="G18" i="5"/>
  <c r="M18" i="5"/>
  <c r="W18" i="5"/>
  <c r="G19" i="5"/>
  <c r="M19" i="5"/>
  <c r="W19" i="5"/>
  <c r="G20" i="5"/>
  <c r="M20" i="5"/>
  <c r="W20" i="5"/>
  <c r="G21" i="5"/>
  <c r="M21" i="5"/>
  <c r="W21" i="5"/>
  <c r="G22" i="5"/>
  <c r="M22" i="5"/>
  <c r="W22" i="5"/>
  <c r="G23" i="5"/>
  <c r="M23" i="5"/>
  <c r="W23" i="5"/>
  <c r="G24" i="5"/>
  <c r="M24" i="5"/>
  <c r="W24" i="5"/>
  <c r="G25" i="5"/>
  <c r="M25" i="5"/>
  <c r="W25" i="5"/>
  <c r="G26" i="5"/>
  <c r="M26" i="5"/>
  <c r="W26" i="5"/>
  <c r="G27" i="5"/>
  <c r="M27" i="5"/>
  <c r="W27" i="5"/>
  <c r="G28" i="5"/>
  <c r="M28" i="5"/>
  <c r="W28" i="5"/>
  <c r="G29" i="5"/>
  <c r="M29" i="5"/>
  <c r="W29" i="5"/>
  <c r="R30" i="5"/>
  <c r="R6" i="5"/>
  <c r="R7" i="5"/>
  <c r="R8" i="5"/>
  <c r="R9" i="5"/>
  <c r="H10" i="5"/>
  <c r="L10" i="5"/>
  <c r="R10" i="5"/>
  <c r="H11" i="5"/>
  <c r="L11" i="5"/>
  <c r="R11" i="5"/>
  <c r="H12" i="5"/>
  <c r="L12" i="5"/>
  <c r="R12" i="5"/>
  <c r="H13" i="5"/>
  <c r="L13" i="5"/>
  <c r="R13" i="5"/>
  <c r="H14" i="5"/>
  <c r="L14" i="5"/>
  <c r="R14" i="5"/>
  <c r="H15" i="5"/>
  <c r="L15" i="5"/>
  <c r="R15" i="5"/>
  <c r="H16" i="5"/>
  <c r="L16" i="5"/>
  <c r="R16" i="5"/>
  <c r="H17" i="5"/>
  <c r="L17" i="5"/>
  <c r="R17" i="5"/>
  <c r="H18" i="5"/>
  <c r="L18" i="5"/>
  <c r="R18" i="5"/>
  <c r="H19" i="5"/>
  <c r="L19" i="5"/>
  <c r="R19" i="5"/>
  <c r="H20" i="5"/>
  <c r="L20" i="5"/>
  <c r="R20" i="5"/>
  <c r="H21" i="5"/>
  <c r="L21" i="5"/>
  <c r="R21" i="5"/>
  <c r="H22" i="5"/>
  <c r="L22" i="5"/>
  <c r="R22" i="5"/>
  <c r="H23" i="5"/>
  <c r="L23" i="5"/>
  <c r="R23" i="5"/>
  <c r="H24" i="5"/>
  <c r="L24" i="5"/>
  <c r="R24" i="5"/>
  <c r="H25" i="5"/>
  <c r="L25" i="5"/>
  <c r="R25" i="5"/>
  <c r="H26" i="5"/>
  <c r="L26" i="5"/>
  <c r="R26" i="5"/>
  <c r="H27" i="5"/>
  <c r="L27" i="5"/>
  <c r="R27" i="5"/>
  <c r="H28" i="5"/>
  <c r="L28" i="5"/>
  <c r="R28" i="5"/>
  <c r="H29" i="5"/>
  <c r="J51" i="8" l="1"/>
  <c r="G51" i="8"/>
  <c r="E51" i="8"/>
  <c r="J50" i="8"/>
  <c r="G50" i="8"/>
  <c r="E50" i="8"/>
  <c r="J49" i="8"/>
  <c r="G49" i="8"/>
  <c r="E49" i="8"/>
  <c r="J48" i="8"/>
  <c r="G48" i="8"/>
  <c r="E48" i="8"/>
  <c r="J47" i="8"/>
  <c r="G47" i="8"/>
  <c r="E47" i="8"/>
  <c r="J46" i="8"/>
  <c r="G46" i="8"/>
  <c r="E46" i="8"/>
  <c r="J45" i="8"/>
  <c r="G45" i="8"/>
  <c r="E45" i="8"/>
  <c r="J44" i="8"/>
  <c r="G44" i="8"/>
  <c r="E44" i="8"/>
  <c r="J43" i="8"/>
  <c r="G43" i="8"/>
  <c r="E43" i="8"/>
  <c r="J42" i="8"/>
  <c r="G42" i="8"/>
  <c r="E42" i="8"/>
  <c r="T36" i="8"/>
  <c r="O36" i="8"/>
  <c r="J36" i="8"/>
  <c r="E36" i="8"/>
  <c r="T35" i="8"/>
  <c r="O35" i="8"/>
  <c r="J35" i="8"/>
  <c r="E35" i="8"/>
  <c r="T34" i="8"/>
  <c r="O34" i="8"/>
  <c r="J34" i="8"/>
  <c r="E34" i="8"/>
  <c r="T33" i="8"/>
  <c r="O33" i="8"/>
  <c r="J33" i="8"/>
  <c r="E33" i="8"/>
  <c r="T32" i="8"/>
  <c r="O32" i="8"/>
  <c r="J32" i="8"/>
  <c r="E32" i="8"/>
  <c r="T31" i="8"/>
  <c r="O31" i="8"/>
  <c r="J31" i="8"/>
  <c r="E31" i="8"/>
  <c r="T30" i="8"/>
  <c r="O30" i="8"/>
  <c r="J30" i="8"/>
  <c r="E30" i="8"/>
  <c r="T29" i="8"/>
  <c r="O29" i="8"/>
  <c r="J29" i="8"/>
  <c r="E29" i="8"/>
  <c r="T28" i="8"/>
  <c r="O28" i="8"/>
  <c r="J28" i="8"/>
  <c r="E28" i="8"/>
  <c r="T27" i="8"/>
  <c r="O27" i="8"/>
  <c r="J27" i="8"/>
  <c r="E27" i="8"/>
  <c r="T26" i="8"/>
  <c r="O26" i="8"/>
  <c r="J26" i="8"/>
  <c r="E26" i="8"/>
  <c r="T25" i="8"/>
  <c r="O25" i="8"/>
  <c r="J25" i="8"/>
  <c r="E25" i="8"/>
  <c r="T24" i="8"/>
  <c r="O24" i="8"/>
  <c r="J24" i="8"/>
  <c r="E24" i="8"/>
  <c r="T23" i="8"/>
  <c r="O23" i="8"/>
  <c r="J23" i="8"/>
  <c r="E23" i="8"/>
  <c r="T22" i="8"/>
  <c r="O22" i="8"/>
  <c r="J22" i="8"/>
  <c r="E22" i="8"/>
  <c r="T21" i="8"/>
  <c r="O21" i="8"/>
  <c r="J21" i="8"/>
  <c r="E21" i="8"/>
  <c r="T20" i="8"/>
  <c r="O20" i="8"/>
  <c r="J20" i="8"/>
  <c r="E20" i="8"/>
  <c r="T19" i="8"/>
  <c r="O19" i="8"/>
  <c r="J19" i="8"/>
  <c r="E19" i="8"/>
  <c r="T18" i="8"/>
  <c r="O18" i="8"/>
  <c r="J18" i="8"/>
  <c r="E18" i="8"/>
  <c r="T17" i="8"/>
  <c r="O17" i="8"/>
  <c r="J17" i="8"/>
  <c r="E17" i="8"/>
  <c r="T16" i="8"/>
  <c r="O16" i="8"/>
  <c r="J16" i="8"/>
  <c r="E16" i="8"/>
  <c r="T15" i="8"/>
  <c r="O15" i="8"/>
  <c r="J15" i="8"/>
  <c r="E15" i="8"/>
  <c r="T14" i="8"/>
  <c r="O14" i="8"/>
  <c r="J14" i="8"/>
  <c r="E14" i="8"/>
  <c r="T13" i="8"/>
  <c r="O13" i="8"/>
  <c r="J13" i="8"/>
  <c r="E13" i="8"/>
  <c r="T12" i="8"/>
  <c r="O12" i="8"/>
  <c r="J12" i="8"/>
  <c r="E12" i="8"/>
  <c r="T11" i="8"/>
  <c r="O11" i="8"/>
  <c r="J11" i="8"/>
  <c r="E11" i="8"/>
  <c r="T10" i="8"/>
  <c r="J10" i="8"/>
  <c r="E10" i="8"/>
  <c r="J9" i="8"/>
  <c r="E9" i="8"/>
  <c r="J8" i="8"/>
  <c r="E8" i="8"/>
  <c r="O7" i="8"/>
  <c r="J7" i="8"/>
  <c r="E7" i="8"/>
  <c r="T6" i="8"/>
  <c r="O6" i="8"/>
  <c r="J6" i="8"/>
  <c r="E6" i="8"/>
  <c r="I5" i="8"/>
  <c r="H5" i="8"/>
  <c r="L51" i="8" s="1"/>
  <c r="D5" i="8"/>
  <c r="C5" i="8"/>
  <c r="F51" i="8" l="1"/>
  <c r="F50" i="8"/>
  <c r="F49" i="8"/>
  <c r="F48" i="8"/>
  <c r="F47" i="8"/>
  <c r="F46" i="8"/>
  <c r="F45" i="8"/>
  <c r="F44" i="8"/>
  <c r="F43" i="8"/>
  <c r="F42" i="8"/>
  <c r="K7" i="8"/>
  <c r="K51" i="8"/>
  <c r="K50" i="8"/>
  <c r="K49" i="8"/>
  <c r="K48" i="8"/>
  <c r="K47" i="8"/>
  <c r="K46" i="8"/>
  <c r="U6" i="8"/>
  <c r="U51" i="8"/>
  <c r="U50" i="8"/>
  <c r="U49" i="8"/>
  <c r="U48" i="8"/>
  <c r="U47" i="8"/>
  <c r="U46" i="8"/>
  <c r="U45" i="8"/>
  <c r="O42" i="8"/>
  <c r="Q42" i="8"/>
  <c r="T42" i="8"/>
  <c r="V8" i="8"/>
  <c r="Q43" i="8"/>
  <c r="O43" i="8"/>
  <c r="T43" i="8"/>
  <c r="Q44" i="8"/>
  <c r="O44" i="8"/>
  <c r="T44" i="8"/>
  <c r="Q45" i="8"/>
  <c r="O45" i="8"/>
  <c r="Q47" i="8"/>
  <c r="Q49" i="8"/>
  <c r="Q51" i="8"/>
  <c r="P6" i="8"/>
  <c r="P51" i="8"/>
  <c r="P50" i="8"/>
  <c r="P49" i="8"/>
  <c r="P48" i="8"/>
  <c r="P47" i="8"/>
  <c r="P46" i="8"/>
  <c r="P45" i="8"/>
  <c r="K42" i="8"/>
  <c r="P42" i="8"/>
  <c r="U42" i="8"/>
  <c r="K43" i="8"/>
  <c r="P43" i="8"/>
  <c r="U43" i="8"/>
  <c r="K44" i="8"/>
  <c r="P44" i="8"/>
  <c r="U44" i="8"/>
  <c r="K45" i="8"/>
  <c r="Q46" i="8"/>
  <c r="Q48" i="8"/>
  <c r="Q50" i="8"/>
  <c r="Q8" i="8"/>
  <c r="Q9" i="8"/>
  <c r="Q10" i="8"/>
  <c r="L42" i="8"/>
  <c r="L43" i="8"/>
  <c r="L44" i="8"/>
  <c r="L45" i="8"/>
  <c r="T45" i="8"/>
  <c r="L46" i="8"/>
  <c r="O46" i="8"/>
  <c r="T46" i="8"/>
  <c r="L47" i="8"/>
  <c r="O47" i="8"/>
  <c r="T47" i="8"/>
  <c r="L48" i="8"/>
  <c r="O48" i="8"/>
  <c r="T48" i="8"/>
  <c r="L49" i="8"/>
  <c r="O49" i="8"/>
  <c r="T49" i="8"/>
  <c r="L50" i="8"/>
  <c r="O50" i="8"/>
  <c r="T50" i="8"/>
  <c r="O51" i="8"/>
  <c r="T51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G5" i="8"/>
  <c r="L5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E5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J5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O5" i="8"/>
  <c r="V35" i="8"/>
  <c r="V33" i="8"/>
  <c r="V31" i="8"/>
  <c r="V29" i="8"/>
  <c r="V27" i="8"/>
  <c r="V25" i="8"/>
  <c r="V23" i="8"/>
  <c r="V21" i="8"/>
  <c r="V19" i="8"/>
  <c r="V17" i="8"/>
  <c r="V14" i="8"/>
  <c r="T5" i="8"/>
  <c r="G6" i="8"/>
  <c r="K6" i="8"/>
  <c r="G7" i="8"/>
  <c r="Q7" i="8"/>
  <c r="T7" i="8"/>
  <c r="F8" i="8"/>
  <c r="L8" i="8"/>
  <c r="O8" i="8"/>
  <c r="T8" i="8"/>
  <c r="F9" i="8"/>
  <c r="L9" i="8"/>
  <c r="O9" i="8"/>
  <c r="T9" i="8"/>
  <c r="F10" i="8"/>
  <c r="L10" i="8"/>
  <c r="O10" i="8"/>
  <c r="F11" i="8"/>
  <c r="L11" i="8"/>
  <c r="V11" i="8"/>
  <c r="F12" i="8"/>
  <c r="L12" i="8"/>
  <c r="F13" i="8"/>
  <c r="L13" i="8"/>
  <c r="V15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Q5" i="8"/>
  <c r="U36" i="8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V5" i="8"/>
  <c r="F6" i="8"/>
  <c r="L6" i="8"/>
  <c r="Q6" i="8"/>
  <c r="V6" i="8"/>
  <c r="F7" i="8"/>
  <c r="L7" i="8"/>
  <c r="P7" i="8"/>
  <c r="U7" i="8"/>
  <c r="G8" i="8"/>
  <c r="K8" i="8"/>
  <c r="P8" i="8"/>
  <c r="U8" i="8"/>
  <c r="G9" i="8"/>
  <c r="K9" i="8"/>
  <c r="P9" i="8"/>
  <c r="U9" i="8"/>
  <c r="G10" i="8"/>
  <c r="K10" i="8"/>
  <c r="Q11" i="8"/>
  <c r="Q12" i="8"/>
  <c r="Q13" i="8"/>
  <c r="V42" i="8" l="1"/>
  <c r="V9" i="8"/>
  <c r="V7" i="8"/>
  <c r="V12" i="8"/>
  <c r="V10" i="8"/>
  <c r="V13" i="8"/>
  <c r="V16" i="8"/>
  <c r="V18" i="8"/>
  <c r="V20" i="8"/>
  <c r="V22" i="8"/>
  <c r="V24" i="8"/>
  <c r="V26" i="8"/>
  <c r="V28" i="8"/>
  <c r="V30" i="8"/>
  <c r="V32" i="8"/>
  <c r="V34" i="8"/>
  <c r="V36" i="8"/>
  <c r="V51" i="8"/>
  <c r="V49" i="8"/>
  <c r="V47" i="8"/>
  <c r="V45" i="8"/>
  <c r="V50" i="8"/>
  <c r="V48" i="8"/>
  <c r="V46" i="8"/>
  <c r="V44" i="8"/>
  <c r="V43" i="8"/>
</calcChain>
</file>

<file path=xl/sharedStrings.xml><?xml version="1.0" encoding="utf-8"?>
<sst xmlns="http://schemas.openxmlformats.org/spreadsheetml/2006/main" count="590" uniqueCount="235">
  <si>
    <t>項目</t>
  </si>
  <si>
    <t>年次</t>
  </si>
  <si>
    <t>実数</t>
  </si>
  <si>
    <t>対前年増減率（％）</t>
    <rPh sb="0" eb="1">
      <t>タイ</t>
    </rPh>
    <rPh sb="3" eb="6">
      <t>ゾウゲンリツ</t>
    </rPh>
    <phoneticPr fontId="3"/>
  </si>
  <si>
    <t>実数
（人）</t>
    <rPh sb="4" eb="5">
      <t>ニン</t>
    </rPh>
    <phoneticPr fontId="3"/>
  </si>
  <si>
    <t>-</t>
  </si>
  <si>
    <t>26年</t>
    <rPh sb="2" eb="3">
      <t>ネン</t>
    </rPh>
    <phoneticPr fontId="3"/>
  </si>
  <si>
    <t>27年</t>
    <rPh sb="2" eb="3">
      <t>ネン</t>
    </rPh>
    <phoneticPr fontId="3"/>
  </si>
  <si>
    <t>事業所数</t>
    <phoneticPr fontId="3"/>
  </si>
  <si>
    <t>従業者数</t>
    <phoneticPr fontId="3"/>
  </si>
  <si>
    <t>製造品出荷額等</t>
    <phoneticPr fontId="3"/>
  </si>
  <si>
    <t>付加価値額</t>
    <phoneticPr fontId="3"/>
  </si>
  <si>
    <t>28年</t>
    <rPh sb="2" eb="3">
      <t>ネン</t>
    </rPh>
    <phoneticPr fontId="3"/>
  </si>
  <si>
    <t>総数</t>
  </si>
  <si>
    <t>食料品</t>
  </si>
  <si>
    <t>飲料・たばこ</t>
  </si>
  <si>
    <t>11</t>
  </si>
  <si>
    <t>繊維</t>
  </si>
  <si>
    <t>12</t>
  </si>
  <si>
    <t>木材・木製品</t>
  </si>
  <si>
    <t>13</t>
  </si>
  <si>
    <t>家具・装備品</t>
  </si>
  <si>
    <t>14</t>
  </si>
  <si>
    <t>パルプ・紙</t>
  </si>
  <si>
    <t>15</t>
  </si>
  <si>
    <t>印刷</t>
  </si>
  <si>
    <t>16</t>
  </si>
  <si>
    <t>化学</t>
  </si>
  <si>
    <t>17</t>
  </si>
  <si>
    <t>石油・石炭製品</t>
    <rPh sb="5" eb="7">
      <t>セイヒン</t>
    </rPh>
    <phoneticPr fontId="3"/>
  </si>
  <si>
    <t>18</t>
  </si>
  <si>
    <t>プラスチック製品</t>
    <rPh sb="6" eb="8">
      <t>セイヒン</t>
    </rPh>
    <phoneticPr fontId="3"/>
  </si>
  <si>
    <t>19</t>
  </si>
  <si>
    <t>ゴム製品</t>
  </si>
  <si>
    <t>20</t>
  </si>
  <si>
    <t>なめし革・同製品</t>
  </si>
  <si>
    <t>21</t>
  </si>
  <si>
    <t>窯業・土石製品</t>
  </si>
  <si>
    <t>22</t>
  </si>
  <si>
    <t>鉄鋼</t>
  </si>
  <si>
    <t>23</t>
  </si>
  <si>
    <t>非鉄金属</t>
  </si>
  <si>
    <t>24</t>
  </si>
  <si>
    <t>金属製品</t>
  </si>
  <si>
    <t>25</t>
  </si>
  <si>
    <t>はん用機械</t>
  </si>
  <si>
    <t>26</t>
  </si>
  <si>
    <t>生産用機械</t>
  </si>
  <si>
    <t>27</t>
  </si>
  <si>
    <t>業務用機械</t>
  </si>
  <si>
    <t>28</t>
  </si>
  <si>
    <t>電子・デバイス</t>
  </si>
  <si>
    <t>29</t>
  </si>
  <si>
    <t>電気機械</t>
  </si>
  <si>
    <t>30</t>
  </si>
  <si>
    <t>情報通信機械</t>
  </si>
  <si>
    <t>31</t>
  </si>
  <si>
    <t>輸送用機械</t>
  </si>
  <si>
    <t>32</t>
  </si>
  <si>
    <t>その他</t>
  </si>
  <si>
    <t>事業所数</t>
    <rPh sb="0" eb="3">
      <t>ジギョウショ</t>
    </rPh>
    <rPh sb="3" eb="4">
      <t>スウ</t>
    </rPh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</si>
  <si>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</si>
  <si>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従業者数</t>
    <rPh sb="0" eb="3">
      <t>ジュウギョウシャ</t>
    </rPh>
    <rPh sb="3" eb="4">
      <t>スウ</t>
    </rPh>
    <phoneticPr fontId="3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</si>
  <si>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3"/>
  </si>
  <si>
    <t>産業中分類</t>
  </si>
  <si>
    <t>構成比  （％）</t>
  </si>
  <si>
    <t>寄与度</t>
  </si>
  <si>
    <t>実数（人）</t>
  </si>
  <si>
    <t>金  額        （百万円）</t>
  </si>
  <si>
    <t>総　　　　　数</t>
  </si>
  <si>
    <t>4～9人</t>
    <rPh sb="3" eb="4">
      <t>ニ</t>
    </rPh>
    <phoneticPr fontId="3"/>
  </si>
  <si>
    <t>10～19人</t>
    <rPh sb="5" eb="6">
      <t>ジン</t>
    </rPh>
    <phoneticPr fontId="3"/>
  </si>
  <si>
    <t>20～29人</t>
    <rPh sb="5" eb="6">
      <t>ジン</t>
    </rPh>
    <phoneticPr fontId="3"/>
  </si>
  <si>
    <t>30～99人</t>
    <rPh sb="5" eb="6">
      <t>ジン</t>
    </rPh>
    <phoneticPr fontId="3"/>
  </si>
  <si>
    <t>100～299人</t>
    <rPh sb="7" eb="8">
      <t>ジン</t>
    </rPh>
    <phoneticPr fontId="3"/>
  </si>
  <si>
    <t>300人以上</t>
    <rPh sb="3" eb="4">
      <t>ジン</t>
    </rPh>
    <phoneticPr fontId="3"/>
  </si>
  <si>
    <t>事業所数</t>
  </si>
  <si>
    <t>県     計</t>
  </si>
  <si>
    <t>神戸</t>
  </si>
  <si>
    <t>阪神南</t>
    <rPh sb="2" eb="3">
      <t>ミナミ</t>
    </rPh>
    <phoneticPr fontId="3"/>
  </si>
  <si>
    <t>阪神北</t>
    <rPh sb="0" eb="2">
      <t>ハンシン</t>
    </rPh>
    <rPh sb="2" eb="3">
      <t>キタ</t>
    </rPh>
    <phoneticPr fontId="3"/>
  </si>
  <si>
    <t>東播磨</t>
  </si>
  <si>
    <t>西播磨</t>
  </si>
  <si>
    <t>但馬</t>
  </si>
  <si>
    <t>淡路</t>
  </si>
  <si>
    <t>表３　従業者規模別　事業所数、従業者数、製造品出荷額等、付加価値額（従業者４人以上の事業所）</t>
    <phoneticPr fontId="3"/>
  </si>
  <si>
    <t>従業者規模</t>
  </si>
  <si>
    <t>対前年増減率(%)</t>
    <rPh sb="0" eb="1">
      <t>タイ</t>
    </rPh>
    <rPh sb="3" eb="6">
      <t>ゾウゲンリツ</t>
    </rPh>
    <phoneticPr fontId="3"/>
  </si>
  <si>
    <t>　</t>
    <phoneticPr fontId="3"/>
  </si>
  <si>
    <t>　総　　　　数</t>
    <rPh sb="1" eb="2">
      <t>ソウ</t>
    </rPh>
    <phoneticPr fontId="3"/>
  </si>
  <si>
    <t>小計</t>
  </si>
  <si>
    <t>（4～29人）</t>
    <phoneticPr fontId="3"/>
  </si>
  <si>
    <t>（30人以上）</t>
    <phoneticPr fontId="3"/>
  </si>
  <si>
    <t>表４　地域別　事業所数、従業者数、製造品出荷額等、付加価値額（従業者４人以上の事業所）</t>
    <phoneticPr fontId="3"/>
  </si>
  <si>
    <t>地域</t>
  </si>
  <si>
    <t>県　計</t>
    <phoneticPr fontId="3"/>
  </si>
  <si>
    <t>神　戸</t>
    <rPh sb="0" eb="1">
      <t>カミ</t>
    </rPh>
    <rPh sb="2" eb="3">
      <t>ト</t>
    </rPh>
    <phoneticPr fontId="3"/>
  </si>
  <si>
    <t>北播磨</t>
    <rPh sb="0" eb="1">
      <t>キタ</t>
    </rPh>
    <rPh sb="1" eb="3">
      <t>ナカハリマ</t>
    </rPh>
    <phoneticPr fontId="3"/>
  </si>
  <si>
    <t>中播磨</t>
    <rPh sb="0" eb="1">
      <t>ナカ</t>
    </rPh>
    <rPh sb="1" eb="3">
      <t>キタハリマ</t>
    </rPh>
    <phoneticPr fontId="3"/>
  </si>
  <si>
    <t>但　馬</t>
    <phoneticPr fontId="3"/>
  </si>
  <si>
    <t>丹　波</t>
    <phoneticPr fontId="3"/>
  </si>
  <si>
    <t>淡　路</t>
    <phoneticPr fontId="3"/>
  </si>
  <si>
    <t>製造品出荷額等</t>
  </si>
  <si>
    <t>阪神北</t>
    <rPh sb="2" eb="3">
      <t>キタ</t>
    </rPh>
    <phoneticPr fontId="3"/>
  </si>
  <si>
    <t>北播磨</t>
    <rPh sb="0" eb="1">
      <t>キタ</t>
    </rPh>
    <phoneticPr fontId="3"/>
  </si>
  <si>
    <t>対前年増減率(%)</t>
    <rPh sb="3" eb="6">
      <t>ゾウゲンリツ</t>
    </rPh>
    <phoneticPr fontId="3"/>
  </si>
  <si>
    <t>中播磨</t>
    <rPh sb="0" eb="1">
      <t>ナカ</t>
    </rPh>
    <phoneticPr fontId="3"/>
  </si>
  <si>
    <t>従業者数（人）</t>
  </si>
  <si>
    <t>市町名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</si>
  <si>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</si>
  <si>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</si>
  <si>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</si>
  <si>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</si>
  <si>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</si>
  <si>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</si>
  <si>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</si>
  <si>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</si>
  <si>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</si>
  <si>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</si>
  <si>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</si>
  <si>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</si>
  <si>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</si>
  <si>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</si>
  <si>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</si>
  <si>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</si>
  <si>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</si>
  <si>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</si>
  <si>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</si>
  <si>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</si>
  <si>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  <rPh sb="0" eb="2">
      <t>ヤブ</t>
    </rPh>
    <rPh sb="2" eb="3">
      <t>シ</t>
    </rPh>
    <phoneticPr fontId="3"/>
  </si>
  <si>
    <t>丹波市</t>
    <rPh sb="0" eb="2">
      <t>タンバ</t>
    </rPh>
    <rPh sb="2" eb="3">
      <t>シ</t>
    </rPh>
    <phoneticPr fontId="3"/>
  </si>
  <si>
    <t>南あわじ市</t>
    <rPh sb="0" eb="1">
      <t>ミナミ</t>
    </rPh>
    <rPh sb="4" eb="5">
      <t>シ</t>
    </rPh>
    <phoneticPr fontId="3"/>
  </si>
  <si>
    <t>朝来市</t>
    <rPh sb="0" eb="2">
      <t>アサゴ</t>
    </rPh>
    <rPh sb="2" eb="3">
      <t>シ</t>
    </rPh>
    <phoneticPr fontId="3"/>
  </si>
  <si>
    <t>淡路市</t>
    <rPh sb="0" eb="2">
      <t>アワジ</t>
    </rPh>
    <rPh sb="2" eb="3">
      <t>シ</t>
    </rPh>
    <phoneticPr fontId="3"/>
  </si>
  <si>
    <t>宍粟市</t>
    <rPh sb="0" eb="2">
      <t>シソウ</t>
    </rPh>
    <rPh sb="2" eb="3">
      <t>シ</t>
    </rPh>
    <phoneticPr fontId="3"/>
  </si>
  <si>
    <t>加東市</t>
    <rPh sb="0" eb="3">
      <t>カトウシ</t>
    </rPh>
    <phoneticPr fontId="3"/>
  </si>
  <si>
    <t>たつの市</t>
    <rPh sb="3" eb="4">
      <t>シ</t>
    </rPh>
    <phoneticPr fontId="3"/>
  </si>
  <si>
    <t>猪名川町</t>
    <rPh sb="0" eb="4">
      <t>イナガワチョウ</t>
    </rPh>
    <phoneticPr fontId="3"/>
  </si>
  <si>
    <t>多可町</t>
    <rPh sb="0" eb="2">
      <t>タカ</t>
    </rPh>
    <rPh sb="2" eb="3">
      <t>マチ</t>
    </rPh>
    <phoneticPr fontId="3"/>
  </si>
  <si>
    <t>稲美町</t>
  </si>
  <si>
    <t>市川町</t>
  </si>
  <si>
    <t>福崎町</t>
  </si>
  <si>
    <t>神河町</t>
    <rPh sb="0" eb="1">
      <t>カミ</t>
    </rPh>
    <rPh sb="1" eb="2">
      <t>カワ</t>
    </rPh>
    <rPh sb="2" eb="3">
      <t>チョウ</t>
    </rPh>
    <phoneticPr fontId="3"/>
  </si>
  <si>
    <t>太子町</t>
  </si>
  <si>
    <t>上郡町</t>
  </si>
  <si>
    <t>佐用町</t>
  </si>
  <si>
    <t>香美町</t>
    <rPh sb="0" eb="2">
      <t>カミ</t>
    </rPh>
    <rPh sb="2" eb="3">
      <t>マチ</t>
    </rPh>
    <phoneticPr fontId="3"/>
  </si>
  <si>
    <t>新温泉町</t>
    <rPh sb="0" eb="1">
      <t>シン</t>
    </rPh>
    <rPh sb="1" eb="4">
      <t>オンセンチョウ</t>
    </rPh>
    <phoneticPr fontId="3"/>
  </si>
  <si>
    <t>表６　市町別　事業所数、従業者数、製造品出荷額等、付加価値額（従業者４人以上の事業所）（その１）</t>
    <phoneticPr fontId="3"/>
  </si>
  <si>
    <t>製造品出荷額等（百万円）</t>
  </si>
  <si>
    <t>付加価値額（百万円）</t>
  </si>
  <si>
    <t xml:space="preserve"> </t>
    <phoneticPr fontId="3"/>
  </si>
  <si>
    <t>表６　市町別　事業所数、従業者数、製造品出荷額等、付加価値額（従業者４人以上の事業所）（その２）</t>
    <phoneticPr fontId="3"/>
  </si>
  <si>
    <t>播磨町</t>
  </si>
  <si>
    <t>21年</t>
  </si>
  <si>
    <t>22年</t>
    <rPh sb="2" eb="3">
      <t>ネン</t>
    </rPh>
    <phoneticPr fontId="3"/>
  </si>
  <si>
    <t>23年</t>
    <rPh sb="2" eb="3">
      <t>ネン</t>
    </rPh>
    <phoneticPr fontId="3"/>
  </si>
  <si>
    <r>
      <t>24</t>
    </r>
    <r>
      <rPr>
        <sz val="11"/>
        <rFont val="ＭＳ Ｐゴシック"/>
        <family val="3"/>
        <charset val="128"/>
      </rPr>
      <t>年</t>
    </r>
    <rPh sb="2" eb="3">
      <t>ネン</t>
    </rPh>
    <phoneticPr fontId="3"/>
  </si>
  <si>
    <r>
      <t>25</t>
    </r>
    <r>
      <rPr>
        <sz val="11"/>
        <rFont val="ＭＳ Ｐゴシック"/>
        <family val="3"/>
        <charset val="128"/>
      </rPr>
      <t>年</t>
    </r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</si>
  <si>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</si>
  <si>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</si>
  <si>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r>
      <t>2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rFont val="ＭＳ Ｐゴシック"/>
        <family val="3"/>
        <charset val="128"/>
      </rPr>
      <t>年</t>
    </r>
    <rPh sb="2" eb="3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</si>
  <si>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</si>
  <si>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phoneticPr fontId="2"/>
  </si>
  <si>
    <t>実　数</t>
    <phoneticPr fontId="3"/>
  </si>
  <si>
    <t>構成比   (％)</t>
    <phoneticPr fontId="3"/>
  </si>
  <si>
    <t>金    額  　　 （百万円）</t>
    <phoneticPr fontId="3"/>
  </si>
  <si>
    <t>金    額  　　　 （百万円）</t>
    <phoneticPr fontId="3"/>
  </si>
  <si>
    <t>金    額 　　  （百万円）</t>
    <phoneticPr fontId="3"/>
  </si>
  <si>
    <t>平成　20年</t>
    <rPh sb="0" eb="2">
      <t>ヘイセイ</t>
    </rPh>
    <phoneticPr fontId="2"/>
  </si>
  <si>
    <t>令和　元年</t>
    <rPh sb="0" eb="2">
      <t>レイワ</t>
    </rPh>
    <rPh sb="3" eb="4">
      <t>モト</t>
    </rPh>
    <rPh sb="4" eb="5">
      <t>ネン</t>
    </rPh>
    <phoneticPr fontId="3"/>
  </si>
  <si>
    <t>令和元年</t>
    <rPh sb="0" eb="2">
      <t>レイワ</t>
    </rPh>
    <rPh sb="2" eb="3">
      <t>モト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</si>
  <si>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</si>
  <si>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</si>
  <si>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構成比
(％)</t>
    <phoneticPr fontId="3"/>
  </si>
  <si>
    <t>構成比
(％)</t>
    <phoneticPr fontId="3"/>
  </si>
  <si>
    <t>令和元年</t>
    <rPh sb="0" eb="2">
      <t>レイワ</t>
    </rPh>
    <rPh sb="2" eb="3">
      <t>ガン</t>
    </rPh>
    <phoneticPr fontId="3"/>
  </si>
  <si>
    <t>表５　地域別　産業中分類別事業所数、従業者数、製造品出荷額等（従業者４人以上の事業所）　（その１）</t>
    <phoneticPr fontId="3"/>
  </si>
  <si>
    <t>事業所
数</t>
    <phoneticPr fontId="3"/>
  </si>
  <si>
    <t>従業者
数(人)</t>
    <phoneticPr fontId="3"/>
  </si>
  <si>
    <t>金     額
（百万円）</t>
    <phoneticPr fontId="3"/>
  </si>
  <si>
    <t>09</t>
    <phoneticPr fontId="3"/>
  </si>
  <si>
    <t>10</t>
    <phoneticPr fontId="3"/>
  </si>
  <si>
    <t>表５　地域別　産業中分類別事業所数、従業者数、製造品出荷額等（従業者４人以上の事業所）  （その２）</t>
    <phoneticPr fontId="3"/>
  </si>
  <si>
    <t>丹波</t>
    <phoneticPr fontId="3"/>
  </si>
  <si>
    <r>
      <t>従業者
数(人</t>
    </r>
    <r>
      <rPr>
        <sz val="11"/>
        <color theme="1"/>
        <rFont val="ＭＳ Ｐゴシック"/>
        <family val="2"/>
        <charset val="128"/>
        <scheme val="minor"/>
      </rPr>
      <t>)</t>
    </r>
    <phoneticPr fontId="3"/>
  </si>
  <si>
    <r>
      <t xml:space="preserve">表２　産業中分類別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事業所数、従業者数、製造品出荷額等、付加価値額（従業者４人以上の事業所）</t>
    </r>
    <phoneticPr fontId="3"/>
  </si>
  <si>
    <t>平成30年</t>
    <phoneticPr fontId="3"/>
  </si>
  <si>
    <t>平成29年</t>
    <phoneticPr fontId="3"/>
  </si>
  <si>
    <t>実数
（人）</t>
    <phoneticPr fontId="3"/>
  </si>
  <si>
    <t>金  額        （百万円）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</si>
  <si>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</si>
  <si>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</si>
  <si>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</si>
  <si>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</si>
  <si>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</si>
  <si>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</si>
  <si>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</si>
  <si>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</si>
  <si>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</si>
  <si>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</si>
  <si>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</si>
  <si>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</si>
  <si>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21</t>
    <phoneticPr fontId="3"/>
  </si>
  <si>
    <t>22</t>
    <phoneticPr fontId="3"/>
  </si>
  <si>
    <t>23</t>
    <phoneticPr fontId="3"/>
  </si>
  <si>
    <t>24</t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</si>
  <si>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</si>
  <si>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</si>
  <si>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</si>
  <si>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</si>
  <si>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29</t>
    <phoneticPr fontId="3"/>
  </si>
  <si>
    <t>30</t>
    <phoneticPr fontId="3"/>
  </si>
  <si>
    <t>31</t>
    <phoneticPr fontId="3"/>
  </si>
  <si>
    <t>32</t>
    <phoneticPr fontId="3"/>
  </si>
  <si>
    <t>その他</t>
    <phoneticPr fontId="3"/>
  </si>
  <si>
    <t>表１　年次別　事業所数、従業者数、製造品出荷額等、付加価値額
       （従業者４人以上の事業所）</t>
    <phoneticPr fontId="3"/>
  </si>
  <si>
    <t>事業所数</t>
    <phoneticPr fontId="3"/>
  </si>
  <si>
    <t>従業者数</t>
    <phoneticPr fontId="3"/>
  </si>
  <si>
    <t>製造品出荷額等</t>
    <phoneticPr fontId="3"/>
  </si>
  <si>
    <t>付加価値額</t>
    <phoneticPr fontId="3"/>
  </si>
  <si>
    <t>金額
（百万円）</t>
    <phoneticPr fontId="3"/>
  </si>
  <si>
    <t>X</t>
    <phoneticPr fontId="2"/>
  </si>
  <si>
    <t>X</t>
    <phoneticPr fontId="2"/>
  </si>
  <si>
    <t>X</t>
    <phoneticPr fontId="2"/>
  </si>
  <si>
    <t>X</t>
    <phoneticPr fontId="2"/>
  </si>
  <si>
    <r>
      <t>注１　平成23年、</t>
    </r>
    <r>
      <rPr>
        <u/>
        <sz val="9"/>
        <rFont val="ＭＳ Ｐゴシック"/>
        <family val="3"/>
        <charset val="128"/>
      </rPr>
      <t>平成27年</t>
    </r>
    <r>
      <rPr>
        <sz val="9"/>
        <rFont val="ＭＳ Ｐゴシック"/>
        <family val="3"/>
        <charset val="128"/>
      </rPr>
      <t>、</t>
    </r>
    <r>
      <rPr>
        <u/>
        <sz val="9"/>
        <rFont val="ＭＳ Ｐゴシック"/>
        <family val="3"/>
        <charset val="128"/>
      </rPr>
      <t>28年</t>
    </r>
    <r>
      <rPr>
        <sz val="9"/>
        <rFont val="ＭＳ Ｐゴシック"/>
        <family val="3"/>
        <charset val="128"/>
      </rPr>
      <t>は経済センサス-活動調査の結果に基づく数値です。
   ２　事業所数及び従業者数については、平成28年以降は同年6月1日現在、
　　　 平成23年は平成24年2月1日現在、その他の年次は同年12月31日現在の数値です。</t>
    </r>
    <rPh sb="0" eb="1">
      <t>チュウ</t>
    </rPh>
    <rPh sb="3" eb="5">
      <t>ヘイセイ</t>
    </rPh>
    <rPh sb="7" eb="8">
      <t>ネン</t>
    </rPh>
    <rPh sb="9" eb="11">
      <t>ヘイセイ</t>
    </rPh>
    <rPh sb="13" eb="14">
      <t>ネン</t>
    </rPh>
    <rPh sb="17" eb="18">
      <t>ネン</t>
    </rPh>
    <rPh sb="19" eb="21">
      <t>ケイザイ</t>
    </rPh>
    <rPh sb="26" eb="28">
      <t>カツドウ</t>
    </rPh>
    <rPh sb="28" eb="30">
      <t>チョウサ</t>
    </rPh>
    <rPh sb="31" eb="33">
      <t>ケッカ</t>
    </rPh>
    <rPh sb="34" eb="35">
      <t>モト</t>
    </rPh>
    <rPh sb="37" eb="39">
      <t>スウチ</t>
    </rPh>
    <rPh sb="64" eb="66">
      <t>ヘイセイ</t>
    </rPh>
    <rPh sb="68" eb="69">
      <t>ネン</t>
    </rPh>
    <rPh sb="69" eb="71">
      <t>イコウ</t>
    </rPh>
    <rPh sb="100" eb="101">
      <t>ヒ</t>
    </rPh>
    <phoneticPr fontId="3"/>
  </si>
  <si>
    <t>X</t>
    <phoneticPr fontId="2"/>
  </si>
  <si>
    <t>X</t>
    <phoneticPr fontId="2"/>
  </si>
  <si>
    <t>X</t>
    <phoneticPr fontId="2"/>
  </si>
  <si>
    <r>
      <t>平成29</t>
    </r>
    <r>
      <rPr>
        <sz val="11"/>
        <rFont val="ＭＳ Ｐゴシック"/>
        <family val="3"/>
        <charset val="128"/>
      </rPr>
      <t>年</t>
    </r>
    <phoneticPr fontId="3"/>
  </si>
  <si>
    <r>
      <t>平成30</t>
    </r>
    <r>
      <rPr>
        <sz val="11"/>
        <rFont val="ＭＳ Ｐゴシック"/>
        <family val="3"/>
        <charset val="128"/>
      </rPr>
      <t>年</t>
    </r>
    <phoneticPr fontId="3"/>
  </si>
  <si>
    <r>
      <t>平成30</t>
    </r>
    <r>
      <rPr>
        <sz val="11"/>
        <rFont val="ＭＳ Ｐゴシック"/>
        <family val="3"/>
        <charset val="128"/>
      </rPr>
      <t>年</t>
    </r>
    <phoneticPr fontId="3"/>
  </si>
  <si>
    <r>
      <t>平成29</t>
    </r>
    <r>
      <rPr>
        <sz val="11"/>
        <rFont val="ＭＳ Ｐゴシック"/>
        <family val="3"/>
        <charset val="128"/>
      </rPr>
      <t>年</t>
    </r>
    <phoneticPr fontId="3"/>
  </si>
  <si>
    <t>丹波篠山市</t>
    <rPh sb="0" eb="2">
      <t>タンバ</t>
    </rPh>
    <rPh sb="2" eb="4">
      <t>ササヤマ</t>
    </rPh>
    <rPh sb="4" eb="5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</si>
</sst>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;&quot;▲ &quot;#,##0.0"/>
    <numFmt numFmtId="177" formatCode="#,##0_);[Red]\(#,##0\)"/>
    <numFmt numFmtId="178" formatCode="#,##0.0;[Red]\-#,##0.0"/>
    <numFmt numFmtId="179" formatCode="#,##0;&quot;▲ &quot;#,##0"/>
    <numFmt numFmtId="180" formatCode="0.0"/>
    <numFmt numFmtId="181" formatCode="#,##0.00;&quot;▲ &quot;#,##0.00"/>
    <numFmt numFmtId="182" formatCode="#,##0_ ;[Red]\-#,##0\ "/>
    <numFmt numFmtId="183" formatCode="0.00;&quot;▲ &quot;0.00"/>
    <numFmt numFmtId="184" formatCode="#,##0.0000;[Red]\-#,##0.0000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86">
    <xf numFmtId="0" fontId="0" fillId="0" borderId="0" xfId="0">
      <alignment vertical="center"/>
    </xf>
    <xf numFmtId="38" fontId="1" fillId="0" borderId="0" xfId="1"/>
    <xf numFmtId="38" fontId="1" fillId="0" borderId="0" xfId="1" applyFill="1"/>
    <xf numFmtId="38" fontId="1" fillId="0" borderId="1" xfId="1" applyBorder="1" applyAlignment="1">
      <alignment horizontal="right" vertical="center"/>
    </xf>
    <xf numFmtId="38" fontId="1" fillId="0" borderId="4" xfId="1" applyBorder="1" applyAlignment="1">
      <alignment vertical="center"/>
    </xf>
    <xf numFmtId="38" fontId="1" fillId="0" borderId="5" xfId="1" applyBorder="1" applyAlignment="1">
      <alignment horizontal="center" vertical="center"/>
    </xf>
    <xf numFmtId="38" fontId="1" fillId="0" borderId="5" xfId="1" applyFont="1" applyBorder="1" applyAlignment="1">
      <alignment horizontal="center" vertical="center" wrapText="1"/>
    </xf>
    <xf numFmtId="38" fontId="1" fillId="0" borderId="0" xfId="1" applyBorder="1" applyAlignment="1">
      <alignment vertical="center"/>
    </xf>
    <xf numFmtId="176" fontId="1" fillId="0" borderId="0" xfId="1" applyNumberFormat="1" applyBorder="1" applyAlignment="1">
      <alignment vertical="center"/>
    </xf>
    <xf numFmtId="176" fontId="1" fillId="0" borderId="6" xfId="1" applyNumberFormat="1" applyBorder="1" applyAlignment="1">
      <alignment vertical="center"/>
    </xf>
    <xf numFmtId="176" fontId="1" fillId="0" borderId="0" xfId="1" applyNumberFormat="1" applyBorder="1" applyAlignment="1">
      <alignment horizontal="right" vertical="center"/>
    </xf>
    <xf numFmtId="176" fontId="1" fillId="0" borderId="6" xfId="1" applyNumberFormat="1" applyBorder="1" applyAlignment="1">
      <alignment horizontal="right" vertical="center"/>
    </xf>
    <xf numFmtId="38" fontId="1" fillId="0" borderId="0" xfId="1" applyFill="1" applyBorder="1" applyAlignment="1">
      <alignment vertical="center"/>
    </xf>
    <xf numFmtId="38" fontId="1" fillId="0" borderId="0" xfId="1" applyFont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38" fontId="1" fillId="0" borderId="7" xfId="1" applyFont="1" applyBorder="1" applyAlignment="1">
      <alignment vertical="center"/>
    </xf>
    <xf numFmtId="176" fontId="1" fillId="0" borderId="7" xfId="1" applyNumberFormat="1" applyBorder="1" applyAlignment="1">
      <alignment vertical="center"/>
    </xf>
    <xf numFmtId="176" fontId="1" fillId="0" borderId="8" xfId="1" applyNumberFormat="1" applyBorder="1" applyAlignment="1">
      <alignment vertical="center"/>
    </xf>
    <xf numFmtId="177" fontId="7" fillId="0" borderId="0" xfId="1" applyNumberFormat="1" applyFont="1" applyBorder="1" applyAlignment="1">
      <alignment vertical="center"/>
    </xf>
    <xf numFmtId="178" fontId="1" fillId="0" borderId="0" xfId="1" applyNumberFormat="1" applyFill="1"/>
    <xf numFmtId="38" fontId="0" fillId="0" borderId="0" xfId="1" applyFont="1" applyBorder="1" applyAlignment="1">
      <alignment horizontal="right" vertical="center"/>
    </xf>
    <xf numFmtId="38" fontId="1" fillId="0" borderId="9" xfId="1" applyBorder="1" applyAlignment="1">
      <alignment vertical="center"/>
    </xf>
    <xf numFmtId="38" fontId="1" fillId="0" borderId="9" xfId="1" applyFill="1" applyBorder="1" applyAlignment="1">
      <alignment vertical="center"/>
    </xf>
    <xf numFmtId="38" fontId="1" fillId="0" borderId="9" xfId="1" applyFont="1" applyBorder="1" applyAlignment="1">
      <alignment vertical="center"/>
    </xf>
    <xf numFmtId="38" fontId="1" fillId="0" borderId="4" xfId="1" applyFont="1" applyBorder="1" applyAlignment="1">
      <alignment vertical="center"/>
    </xf>
    <xf numFmtId="38" fontId="4" fillId="0" borderId="0" xfId="1" applyFont="1" applyAlignment="1">
      <alignment vertical="top" wrapText="1"/>
    </xf>
    <xf numFmtId="38" fontId="0" fillId="0" borderId="9" xfId="1" applyFont="1" applyBorder="1" applyAlignment="1">
      <alignment horizontal="right" vertical="center"/>
    </xf>
    <xf numFmtId="38" fontId="1" fillId="2" borderId="10" xfId="1" applyFont="1" applyFill="1" applyBorder="1" applyAlignment="1">
      <alignment horizontal="right" vertical="center"/>
    </xf>
    <xf numFmtId="38" fontId="1" fillId="2" borderId="7" xfId="1" applyFill="1" applyBorder="1" applyAlignment="1">
      <alignment vertical="center"/>
    </xf>
    <xf numFmtId="38" fontId="9" fillId="0" borderId="4" xfId="1" applyFont="1" applyBorder="1" applyAlignment="1">
      <alignment horizontal="right" vertical="center"/>
    </xf>
    <xf numFmtId="38" fontId="10" fillId="0" borderId="9" xfId="1" applyFont="1" applyBorder="1" applyAlignment="1">
      <alignment horizontal="right" vertical="center"/>
    </xf>
    <xf numFmtId="49" fontId="1" fillId="0" borderId="0" xfId="1" applyNumberFormat="1"/>
    <xf numFmtId="49" fontId="1" fillId="0" borderId="0" xfId="1" applyNumberFormat="1" applyFont="1"/>
    <xf numFmtId="38" fontId="1" fillId="0" borderId="0" xfId="1" applyFont="1" applyFill="1"/>
    <xf numFmtId="38" fontId="1" fillId="0" borderId="0" xfId="1" applyFill="1" applyBorder="1" applyAlignment="1">
      <alignment horizontal="distributed" vertical="center"/>
    </xf>
    <xf numFmtId="38" fontId="1" fillId="0" borderId="0" xfId="1" applyFill="1" applyBorder="1"/>
    <xf numFmtId="38" fontId="1" fillId="0" borderId="0" xfId="1" applyBorder="1"/>
    <xf numFmtId="38" fontId="1" fillId="0" borderId="0" xfId="1" applyFont="1"/>
    <xf numFmtId="49" fontId="1" fillId="0" borderId="1" xfId="1" applyNumberFormat="1" applyBorder="1"/>
    <xf numFmtId="38" fontId="1" fillId="0" borderId="13" xfId="1" applyBorder="1" applyAlignment="1">
      <alignment horizontal="right"/>
    </xf>
    <xf numFmtId="49" fontId="1" fillId="0" borderId="9" xfId="1" applyNumberFormat="1" applyBorder="1"/>
    <xf numFmtId="38" fontId="0" fillId="0" borderId="14" xfId="1" applyFont="1" applyBorder="1" applyAlignment="1">
      <alignment horizontal="center" vertical="center"/>
    </xf>
    <xf numFmtId="38" fontId="1" fillId="0" borderId="0" xfId="1" applyAlignment="1">
      <alignment vertical="top" wrapText="1"/>
    </xf>
    <xf numFmtId="38" fontId="1" fillId="0" borderId="0" xfId="1" applyFont="1" applyFill="1" applyBorder="1" applyAlignment="1">
      <alignment horizontal="center" vertical="top" wrapText="1"/>
    </xf>
    <xf numFmtId="49" fontId="1" fillId="0" borderId="4" xfId="1" applyNumberFormat="1" applyBorder="1" applyAlignment="1">
      <alignment vertical="center"/>
    </xf>
    <xf numFmtId="38" fontId="1" fillId="0" borderId="7" xfId="1" applyBorder="1" applyAlignment="1">
      <alignment vertical="top" wrapText="1"/>
    </xf>
    <xf numFmtId="38" fontId="1" fillId="0" borderId="5" xfId="1" applyBorder="1" applyAlignment="1">
      <alignment horizontal="center" vertical="center" wrapText="1"/>
    </xf>
    <xf numFmtId="38" fontId="1" fillId="0" borderId="5" xfId="1" quotePrefix="1" applyFont="1" applyFill="1" applyBorder="1" applyAlignment="1">
      <alignment horizontal="center" vertical="center" wrapText="1"/>
    </xf>
    <xf numFmtId="38" fontId="1" fillId="0" borderId="11" xfId="1" quotePrefix="1" applyFont="1" applyFill="1" applyBorder="1" applyAlignment="1">
      <alignment horizontal="center" vertical="center" wrapText="1"/>
    </xf>
    <xf numFmtId="38" fontId="1" fillId="0" borderId="5" xfId="1" applyFill="1" applyBorder="1" applyAlignment="1">
      <alignment horizontal="center" vertical="center" wrapText="1"/>
    </xf>
    <xf numFmtId="38" fontId="1" fillId="0" borderId="5" xfId="1" applyFont="1" applyFill="1" applyBorder="1" applyAlignment="1">
      <alignment horizontal="center" vertical="center" wrapText="1"/>
    </xf>
    <xf numFmtId="38" fontId="1" fillId="0" borderId="10" xfId="1" quotePrefix="1" applyFont="1" applyFill="1" applyBorder="1" applyAlignment="1">
      <alignment horizontal="center" vertical="center" wrapText="1"/>
    </xf>
    <xf numFmtId="38" fontId="1" fillId="0" borderId="8" xfId="1" quotePrefix="1" applyFont="1" applyFill="1" applyBorder="1" applyAlignment="1">
      <alignment horizontal="center" vertical="center" wrapText="1"/>
    </xf>
    <xf numFmtId="38" fontId="1" fillId="0" borderId="10" xfId="1" applyFill="1" applyBorder="1" applyAlignment="1">
      <alignment horizontal="center" vertical="center" wrapText="1"/>
    </xf>
    <xf numFmtId="38" fontId="1" fillId="0" borderId="10" xfId="1" applyFont="1" applyFill="1" applyBorder="1" applyAlignment="1">
      <alignment horizontal="center" vertical="center" wrapText="1"/>
    </xf>
    <xf numFmtId="38" fontId="1" fillId="0" borderId="8" xfId="1" applyFill="1" applyBorder="1" applyAlignment="1">
      <alignment horizontal="center" vertical="center" wrapText="1"/>
    </xf>
    <xf numFmtId="38" fontId="1" fillId="0" borderId="15" xfId="1" quotePrefix="1" applyFont="1" applyFill="1" applyBorder="1" applyAlignment="1">
      <alignment horizontal="center" vertical="center" wrapText="1"/>
    </xf>
    <xf numFmtId="38" fontId="1" fillId="0" borderId="6" xfId="1" applyFill="1" applyBorder="1" applyAlignment="1">
      <alignment horizontal="center" vertical="center" wrapText="1"/>
    </xf>
    <xf numFmtId="38" fontId="6" fillId="0" borderId="0" xfId="1" applyFont="1" applyBorder="1"/>
    <xf numFmtId="38" fontId="6" fillId="0" borderId="0" xfId="1" applyFont="1" applyFill="1" applyBorder="1"/>
    <xf numFmtId="176" fontId="1" fillId="0" borderId="13" xfId="1" applyNumberFormat="1" applyFill="1" applyBorder="1" applyAlignment="1">
      <alignment vertical="center"/>
    </xf>
    <xf numFmtId="38" fontId="1" fillId="0" borderId="13" xfId="1" applyFill="1" applyBorder="1" applyAlignment="1">
      <alignment vertical="center"/>
    </xf>
    <xf numFmtId="181" fontId="1" fillId="0" borderId="13" xfId="1" applyNumberFormat="1" applyFill="1" applyBorder="1" applyAlignment="1">
      <alignment vertical="center"/>
    </xf>
    <xf numFmtId="49" fontId="1" fillId="0" borderId="9" xfId="1" applyNumberFormat="1" applyFont="1" applyBorder="1" applyAlignment="1">
      <alignment vertical="center"/>
    </xf>
    <xf numFmtId="38" fontId="1" fillId="0" borderId="0" xfId="1" applyBorder="1" applyAlignment="1">
      <alignment horizontal="distributed" vertical="center"/>
    </xf>
    <xf numFmtId="176" fontId="1" fillId="0" borderId="0" xfId="1" applyNumberFormat="1" applyFill="1" applyBorder="1" applyAlignment="1">
      <alignment vertical="center"/>
    </xf>
    <xf numFmtId="181" fontId="1" fillId="0" borderId="6" xfId="1" applyNumberFormat="1" applyFill="1" applyBorder="1" applyAlignment="1">
      <alignment vertical="center"/>
    </xf>
    <xf numFmtId="181" fontId="1" fillId="0" borderId="0" xfId="1" applyNumberFormat="1" applyFill="1" applyBorder="1" applyAlignment="1">
      <alignment vertical="center"/>
    </xf>
    <xf numFmtId="49" fontId="1" fillId="0" borderId="9" xfId="1" applyNumberFormat="1" applyFont="1" applyFill="1" applyBorder="1" applyAlignment="1">
      <alignment vertical="center"/>
    </xf>
    <xf numFmtId="38" fontId="1" fillId="0" borderId="0" xfId="1" applyFont="1" applyFill="1" applyBorder="1" applyAlignment="1">
      <alignment horizontal="distributed" vertical="center"/>
    </xf>
    <xf numFmtId="38" fontId="1" fillId="0" borderId="0" xfId="1" applyFill="1" applyBorder="1" applyAlignment="1">
      <alignment vertical="center" shrinkToFit="1"/>
    </xf>
    <xf numFmtId="38" fontId="4" fillId="0" borderId="0" xfId="1" applyFont="1" applyFill="1" applyBorder="1" applyAlignment="1">
      <alignment horizontal="distributed" vertical="center" wrapText="1"/>
    </xf>
    <xf numFmtId="49" fontId="1" fillId="0" borderId="4" xfId="1" applyNumberFormat="1" applyFont="1" applyFill="1" applyBorder="1" applyAlignment="1">
      <alignment vertical="center"/>
    </xf>
    <xf numFmtId="38" fontId="1" fillId="0" borderId="7" xfId="1" applyFont="1" applyFill="1" applyBorder="1" applyAlignment="1">
      <alignment horizontal="distributed" vertical="center"/>
    </xf>
    <xf numFmtId="38" fontId="1" fillId="0" borderId="7" xfId="1" applyFill="1" applyBorder="1" applyAlignment="1">
      <alignment vertical="center"/>
    </xf>
    <xf numFmtId="49" fontId="1" fillId="0" borderId="0" xfId="1" applyNumberFormat="1" applyFont="1" applyFill="1"/>
    <xf numFmtId="49" fontId="1" fillId="0" borderId="0" xfId="1" applyNumberFormat="1" applyFill="1"/>
    <xf numFmtId="38" fontId="4" fillId="0" borderId="0" xfId="1" applyFont="1"/>
    <xf numFmtId="38" fontId="8" fillId="0" borderId="1" xfId="1" applyFont="1" applyBorder="1"/>
    <xf numFmtId="38" fontId="8" fillId="0" borderId="12" xfId="1" applyFont="1" applyBorder="1" applyAlignment="1">
      <alignment horizontal="right" vertical="center"/>
    </xf>
    <xf numFmtId="38" fontId="8" fillId="0" borderId="9" xfId="1" applyFont="1" applyBorder="1"/>
    <xf numFmtId="38" fontId="8" fillId="0" borderId="6" xfId="1" applyFont="1" applyBorder="1"/>
    <xf numFmtId="38" fontId="8" fillId="0" borderId="4" xfId="1" applyFont="1" applyBorder="1" applyAlignment="1">
      <alignment horizontal="left" vertical="center"/>
    </xf>
    <xf numFmtId="38" fontId="8" fillId="0" borderId="8" xfId="1" applyFont="1" applyBorder="1"/>
    <xf numFmtId="38" fontId="8" fillId="0" borderId="5" xfId="1" applyFont="1" applyFill="1" applyBorder="1" applyAlignment="1">
      <alignment horizontal="center" vertical="center" wrapText="1"/>
    </xf>
    <xf numFmtId="38" fontId="8" fillId="0" borderId="5" xfId="1" applyFont="1" applyBorder="1" applyAlignment="1">
      <alignment horizontal="center" vertical="center" wrapText="1"/>
    </xf>
    <xf numFmtId="38" fontId="8" fillId="0" borderId="5" xfId="1" applyFont="1" applyBorder="1" applyAlignment="1">
      <alignment vertical="center" wrapText="1"/>
    </xf>
    <xf numFmtId="38" fontId="8" fillId="0" borderId="2" xfId="1" applyFont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center" vertical="center" wrapText="1"/>
    </xf>
    <xf numFmtId="38" fontId="12" fillId="0" borderId="1" xfId="1" applyFont="1" applyBorder="1" applyAlignment="1">
      <alignment horizontal="center" vertical="center"/>
    </xf>
    <xf numFmtId="38" fontId="12" fillId="0" borderId="12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12" fillId="0" borderId="9" xfId="1" applyFont="1" applyBorder="1" applyAlignment="1">
      <alignment vertical="center"/>
    </xf>
    <xf numFmtId="38" fontId="12" fillId="0" borderId="6" xfId="1" applyFont="1" applyBorder="1" applyAlignment="1">
      <alignment horizontal="right" vertical="center"/>
    </xf>
    <xf numFmtId="38" fontId="12" fillId="0" borderId="9" xfId="1" applyFont="1" applyBorder="1"/>
    <xf numFmtId="38" fontId="12" fillId="0" borderId="9" xfId="1" applyFont="1" applyBorder="1" applyAlignment="1">
      <alignment horizontal="left" vertical="center"/>
    </xf>
    <xf numFmtId="38" fontId="12" fillId="0" borderId="4" xfId="1" applyFont="1" applyBorder="1"/>
    <xf numFmtId="38" fontId="12" fillId="0" borderId="8" xfId="1" applyFont="1" applyBorder="1" applyAlignment="1">
      <alignment horizontal="right" vertical="center"/>
    </xf>
    <xf numFmtId="0" fontId="4" fillId="0" borderId="0" xfId="2" applyFont="1"/>
    <xf numFmtId="0" fontId="8" fillId="0" borderId="12" xfId="2" applyFont="1" applyBorder="1" applyAlignment="1">
      <alignment horizontal="right" vertical="center"/>
    </xf>
    <xf numFmtId="0" fontId="8" fillId="0" borderId="6" xfId="2" applyFont="1" applyBorder="1"/>
    <xf numFmtId="0" fontId="8" fillId="0" borderId="4" xfId="2" applyFont="1" applyBorder="1" applyAlignment="1">
      <alignment vertical="center"/>
    </xf>
    <xf numFmtId="38" fontId="8" fillId="0" borderId="0" xfId="1" applyFont="1" applyBorder="1"/>
    <xf numFmtId="38" fontId="1" fillId="2" borderId="0" xfId="1" applyFill="1"/>
    <xf numFmtId="38" fontId="14" fillId="2" borderId="0" xfId="1" applyFont="1" applyFill="1"/>
    <xf numFmtId="49" fontId="14" fillId="2" borderId="0" xfId="1" applyNumberFormat="1" applyFont="1" applyFill="1"/>
    <xf numFmtId="49" fontId="1" fillId="2" borderId="0" xfId="1" applyNumberFormat="1" applyFont="1" applyFill="1"/>
    <xf numFmtId="38" fontId="14" fillId="2" borderId="0" xfId="1" applyFont="1" applyFill="1" applyAlignment="1">
      <alignment vertical="top"/>
    </xf>
    <xf numFmtId="38" fontId="1" fillId="0" borderId="14" xfId="1" applyFill="1" applyBorder="1" applyAlignment="1">
      <alignment horizontal="right" vertical="center"/>
    </xf>
    <xf numFmtId="38" fontId="1" fillId="0" borderId="10" xfId="1" applyFill="1" applyBorder="1" applyAlignment="1">
      <alignment horizontal="left"/>
    </xf>
    <xf numFmtId="38" fontId="4" fillId="0" borderId="5" xfId="1" quotePrefix="1" applyFont="1" applyFill="1" applyBorder="1" applyAlignment="1">
      <alignment vertical="center" wrapText="1"/>
    </xf>
    <xf numFmtId="38" fontId="1" fillId="0" borderId="14" xfId="1" applyFill="1" applyBorder="1" applyAlignment="1">
      <alignment horizontal="center" vertical="center"/>
    </xf>
    <xf numFmtId="180" fontId="1" fillId="0" borderId="0" xfId="1" applyNumberFormat="1" applyFill="1" applyBorder="1" applyAlignment="1">
      <alignment vertical="center"/>
    </xf>
    <xf numFmtId="38" fontId="1" fillId="0" borderId="15" xfId="1" applyFill="1" applyBorder="1" applyAlignment="1">
      <alignment horizontal="distributed" vertical="center"/>
    </xf>
    <xf numFmtId="38" fontId="1" fillId="0" borderId="15" xfId="1" applyFont="1" applyFill="1" applyBorder="1" applyAlignment="1">
      <alignment horizontal="distributed" vertical="center"/>
    </xf>
    <xf numFmtId="179" fontId="1" fillId="0" borderId="0" xfId="1" applyNumberFormat="1" applyFill="1" applyBorder="1" applyAlignment="1">
      <alignment vertical="center"/>
    </xf>
    <xf numFmtId="38" fontId="1" fillId="0" borderId="10" xfId="1" applyFont="1" applyFill="1" applyBorder="1" applyAlignment="1">
      <alignment horizontal="distributed" vertical="center"/>
    </xf>
    <xf numFmtId="176" fontId="1" fillId="0" borderId="7" xfId="1" applyNumberFormat="1" applyFill="1" applyBorder="1" applyAlignment="1">
      <alignment vertical="center"/>
    </xf>
    <xf numFmtId="181" fontId="1" fillId="0" borderId="7" xfId="1" applyNumberFormat="1" applyFill="1" applyBorder="1" applyAlignment="1">
      <alignment vertical="center"/>
    </xf>
    <xf numFmtId="180" fontId="1" fillId="0" borderId="7" xfId="1" applyNumberFormat="1" applyFill="1" applyBorder="1" applyAlignment="1">
      <alignment vertical="center"/>
    </xf>
    <xf numFmtId="181" fontId="1" fillId="0" borderId="8" xfId="1" applyNumberFormat="1" applyFill="1" applyBorder="1" applyAlignment="1">
      <alignment vertical="center"/>
    </xf>
    <xf numFmtId="40" fontId="1" fillId="0" borderId="0" xfId="1" applyNumberFormat="1" applyFont="1" applyFill="1" applyBorder="1"/>
    <xf numFmtId="38" fontId="0" fillId="0" borderId="0" xfId="1" applyFont="1" applyFill="1" applyBorder="1"/>
    <xf numFmtId="38" fontId="1" fillId="0" borderId="0" xfId="1" applyFill="1" applyAlignment="1">
      <alignment horizontal="distributed" vertical="center"/>
    </xf>
    <xf numFmtId="179" fontId="1" fillId="0" borderId="7" xfId="1" applyNumberFormat="1" applyFill="1" applyBorder="1" applyAlignment="1">
      <alignment vertical="center"/>
    </xf>
    <xf numFmtId="38" fontId="1" fillId="0" borderId="13" xfId="1" applyFill="1" applyBorder="1" applyAlignment="1">
      <alignment horizontal="distributed" vertical="center"/>
    </xf>
    <xf numFmtId="180" fontId="1" fillId="0" borderId="13" xfId="1" applyNumberFormat="1" applyFill="1" applyBorder="1" applyAlignment="1">
      <alignment vertical="center"/>
    </xf>
    <xf numFmtId="38" fontId="0" fillId="0" borderId="5" xfId="1" applyFont="1" applyBorder="1" applyAlignment="1">
      <alignment horizontal="center" vertical="center"/>
    </xf>
    <xf numFmtId="38" fontId="4" fillId="0" borderId="0" xfId="1" applyFont="1" applyBorder="1"/>
    <xf numFmtId="38" fontId="9" fillId="0" borderId="9" xfId="1" applyFont="1" applyBorder="1" applyAlignment="1">
      <alignment horizontal="right" vertical="center"/>
    </xf>
    <xf numFmtId="38" fontId="1" fillId="2" borderId="15" xfId="1" applyFont="1" applyFill="1" applyBorder="1" applyAlignment="1">
      <alignment horizontal="right" vertical="center"/>
    </xf>
    <xf numFmtId="38" fontId="1" fillId="2" borderId="0" xfId="1" applyFill="1" applyBorder="1" applyAlignment="1">
      <alignment vertical="center"/>
    </xf>
    <xf numFmtId="38" fontId="15" fillId="0" borderId="9" xfId="1" applyFont="1" applyBorder="1" applyAlignment="1">
      <alignment horizontal="right" vertical="center"/>
    </xf>
    <xf numFmtId="38" fontId="1" fillId="0" borderId="1" xfId="1" applyBorder="1" applyAlignment="1">
      <alignment vertical="center"/>
    </xf>
    <xf numFmtId="176" fontId="1" fillId="0" borderId="13" xfId="1" applyNumberFormat="1" applyBorder="1" applyAlignment="1">
      <alignment vertical="center"/>
    </xf>
    <xf numFmtId="38" fontId="1" fillId="0" borderId="13" xfId="1" applyBorder="1" applyAlignment="1">
      <alignment vertical="center"/>
    </xf>
    <xf numFmtId="176" fontId="1" fillId="0" borderId="12" xfId="1" applyNumberFormat="1" applyBorder="1" applyAlignment="1">
      <alignment vertical="center"/>
    </xf>
    <xf numFmtId="184" fontId="1" fillId="0" borderId="0" xfId="1" applyNumberFormat="1"/>
    <xf numFmtId="176" fontId="1" fillId="0" borderId="13" xfId="1" applyNumberFormat="1" applyFont="1" applyFill="1" applyBorder="1" applyAlignment="1">
      <alignment vertical="center"/>
    </xf>
    <xf numFmtId="178" fontId="1" fillId="0" borderId="0" xfId="1" applyNumberFormat="1" applyFont="1" applyFill="1" applyBorder="1" applyAlignment="1">
      <alignment vertical="center"/>
    </xf>
    <xf numFmtId="181" fontId="1" fillId="0" borderId="12" xfId="1" applyNumberFormat="1" applyFont="1" applyFill="1" applyBorder="1" applyAlignment="1">
      <alignment vertical="center"/>
    </xf>
    <xf numFmtId="182" fontId="1" fillId="0" borderId="1" xfId="1" applyNumberFormat="1" applyFont="1" applyFill="1" applyBorder="1" applyAlignment="1">
      <alignment horizontal="right" vertical="center"/>
    </xf>
    <xf numFmtId="38" fontId="1" fillId="0" borderId="13" xfId="1" applyFont="1" applyFill="1" applyBorder="1" applyAlignment="1">
      <alignment vertical="center"/>
    </xf>
    <xf numFmtId="178" fontId="1" fillId="0" borderId="13" xfId="1" applyNumberFormat="1" applyFont="1" applyFill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181" fontId="1" fillId="0" borderId="6" xfId="1" applyNumberFormat="1" applyFont="1" applyFill="1" applyBorder="1" applyAlignment="1">
      <alignment vertical="center"/>
    </xf>
    <xf numFmtId="182" fontId="1" fillId="0" borderId="9" xfId="1" applyNumberFormat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181" fontId="1" fillId="0" borderId="0" xfId="1" applyNumberFormat="1" applyFont="1" applyFill="1" applyBorder="1" applyAlignment="1">
      <alignment vertical="center"/>
    </xf>
    <xf numFmtId="38" fontId="1" fillId="0" borderId="9" xfId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horizontal="right" vertical="center"/>
    </xf>
    <xf numFmtId="181" fontId="1" fillId="0" borderId="6" xfId="1" applyNumberFormat="1" applyFont="1" applyFill="1" applyBorder="1" applyAlignment="1">
      <alignment horizontal="right" vertical="center"/>
    </xf>
    <xf numFmtId="38" fontId="1" fillId="0" borderId="7" xfId="1" applyFont="1" applyFill="1" applyBorder="1" applyAlignment="1">
      <alignment vertical="center"/>
    </xf>
    <xf numFmtId="176" fontId="1" fillId="0" borderId="7" xfId="1" applyNumberFormat="1" applyFont="1" applyFill="1" applyBorder="1" applyAlignment="1">
      <alignment horizontal="right" vertical="center"/>
    </xf>
    <xf numFmtId="178" fontId="1" fillId="0" borderId="7" xfId="1" applyNumberFormat="1" applyFont="1" applyFill="1" applyBorder="1" applyAlignment="1">
      <alignment vertical="center"/>
    </xf>
    <xf numFmtId="181" fontId="1" fillId="0" borderId="8" xfId="1" applyNumberFormat="1" applyFont="1" applyFill="1" applyBorder="1" applyAlignment="1">
      <alignment horizontal="right" vertical="center"/>
    </xf>
    <xf numFmtId="182" fontId="1" fillId="0" borderId="4" xfId="1" applyNumberFormat="1" applyFont="1" applyFill="1" applyBorder="1" applyAlignment="1">
      <alignment horizontal="right" vertical="center"/>
    </xf>
    <xf numFmtId="181" fontId="1" fillId="0" borderId="8" xfId="1" applyNumberFormat="1" applyFont="1" applyFill="1" applyBorder="1" applyAlignment="1">
      <alignment vertical="center"/>
    </xf>
    <xf numFmtId="181" fontId="1" fillId="0" borderId="7" xfId="1" applyNumberFormat="1" applyFont="1" applyFill="1" applyBorder="1" applyAlignment="1">
      <alignment vertical="center"/>
    </xf>
    <xf numFmtId="38" fontId="1" fillId="0" borderId="4" xfId="1" applyFont="1" applyFill="1" applyBorder="1" applyAlignment="1">
      <alignment vertical="center"/>
    </xf>
    <xf numFmtId="38" fontId="1" fillId="0" borderId="4" xfId="1" applyFill="1" applyBorder="1" applyAlignment="1">
      <alignment vertical="center"/>
    </xf>
    <xf numFmtId="38" fontId="14" fillId="0" borderId="0" xfId="1" applyFont="1" applyFill="1"/>
    <xf numFmtId="49" fontId="5" fillId="0" borderId="0" xfId="1" applyNumberFormat="1" applyFont="1" applyFill="1"/>
    <xf numFmtId="38" fontId="5" fillId="0" borderId="0" xfId="1" applyFont="1" applyFill="1"/>
    <xf numFmtId="49" fontId="1" fillId="0" borderId="1" xfId="1" applyNumberFormat="1" applyFont="1" applyFill="1" applyBorder="1"/>
    <xf numFmtId="38" fontId="1" fillId="0" borderId="12" xfId="1" applyFont="1" applyFill="1" applyBorder="1" applyAlignment="1">
      <alignment horizontal="right" vertical="center"/>
    </xf>
    <xf numFmtId="49" fontId="1" fillId="0" borderId="9" xfId="1" applyNumberFormat="1" applyFont="1" applyFill="1" applyBorder="1"/>
    <xf numFmtId="38" fontId="1" fillId="0" borderId="6" xfId="1" applyFont="1" applyFill="1" applyBorder="1"/>
    <xf numFmtId="38" fontId="1" fillId="0" borderId="8" xfId="1" applyFont="1" applyFill="1" applyBorder="1" applyAlignment="1">
      <alignment vertical="top"/>
    </xf>
    <xf numFmtId="38" fontId="1" fillId="0" borderId="3" xfId="1" applyFont="1" applyFill="1" applyBorder="1" applyAlignment="1">
      <alignment vertical="center" wrapText="1"/>
    </xf>
    <xf numFmtId="38" fontId="1" fillId="0" borderId="2" xfId="1" applyFont="1" applyFill="1" applyBorder="1" applyAlignment="1">
      <alignment horizontal="center" vertical="center" wrapText="1"/>
    </xf>
    <xf numFmtId="38" fontId="1" fillId="0" borderId="11" xfId="1" applyFont="1" applyFill="1" applyBorder="1" applyAlignment="1">
      <alignment vertical="center" wrapText="1"/>
    </xf>
    <xf numFmtId="38" fontId="1" fillId="0" borderId="12" xfId="1" applyFont="1" applyFill="1" applyBorder="1" applyAlignment="1">
      <alignment horizontal="distributed" vertical="center"/>
    </xf>
    <xf numFmtId="38" fontId="1" fillId="0" borderId="0" xfId="1" applyFont="1" applyFill="1" applyBorder="1" applyAlignment="1">
      <alignment horizontal="right" vertical="center"/>
    </xf>
    <xf numFmtId="181" fontId="1" fillId="0" borderId="13" xfId="1" applyNumberFormat="1" applyFont="1" applyFill="1" applyBorder="1" applyAlignment="1">
      <alignment vertical="center"/>
    </xf>
    <xf numFmtId="176" fontId="1" fillId="0" borderId="13" xfId="1" applyNumberFormat="1" applyFont="1" applyFill="1" applyBorder="1" applyAlignment="1">
      <alignment horizontal="right" vertical="center"/>
    </xf>
    <xf numFmtId="49" fontId="1" fillId="0" borderId="9" xfId="1" applyNumberFormat="1" applyFont="1" applyFill="1" applyBorder="1" applyAlignment="1">
      <alignment horizontal="center" vertical="center"/>
    </xf>
    <xf numFmtId="38" fontId="1" fillId="0" borderId="6" xfId="1" applyFont="1" applyFill="1" applyBorder="1" applyAlignment="1">
      <alignment horizontal="distributed" vertical="center"/>
    </xf>
    <xf numFmtId="183" fontId="1" fillId="0" borderId="0" xfId="1" applyNumberFormat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distributed" vertical="center" wrapText="1"/>
    </xf>
    <xf numFmtId="181" fontId="1" fillId="0" borderId="0" xfId="1" applyNumberFormat="1" applyFont="1" applyFill="1" applyBorder="1" applyAlignment="1">
      <alignment horizontal="right" vertical="center"/>
    </xf>
    <xf numFmtId="38" fontId="1" fillId="0" borderId="6" xfId="1" applyFont="1" applyFill="1" applyBorder="1" applyAlignment="1">
      <alignment horizontal="distributed" vertical="center" wrapText="1"/>
    </xf>
    <xf numFmtId="49" fontId="1" fillId="0" borderId="4" xfId="1" applyNumberFormat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distributed" vertical="center"/>
    </xf>
    <xf numFmtId="38" fontId="1" fillId="0" borderId="7" xfId="1" applyFont="1" applyFill="1" applyBorder="1" applyAlignment="1">
      <alignment horizontal="right" vertical="center"/>
    </xf>
    <xf numFmtId="183" fontId="1" fillId="0" borderId="7" xfId="1" applyNumberFormat="1" applyFont="1" applyFill="1" applyBorder="1" applyAlignment="1">
      <alignment horizontal="right" vertical="center"/>
    </xf>
    <xf numFmtId="49" fontId="1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/>
    <xf numFmtId="38" fontId="5" fillId="0" borderId="0" xfId="1" applyFont="1" applyFill="1" applyBorder="1" applyAlignment="1">
      <alignment horizontal="distributed" vertical="center"/>
    </xf>
    <xf numFmtId="38" fontId="5" fillId="0" borderId="0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49" fontId="5" fillId="0" borderId="7" xfId="1" applyNumberFormat="1" applyFont="1" applyFill="1" applyBorder="1"/>
    <xf numFmtId="38" fontId="5" fillId="0" borderId="0" xfId="1" applyFont="1" applyFill="1" applyBorder="1"/>
    <xf numFmtId="38" fontId="14" fillId="0" borderId="9" xfId="1" applyFont="1" applyFill="1" applyBorder="1"/>
    <xf numFmtId="38" fontId="14" fillId="0" borderId="0" xfId="1" applyFont="1" applyFill="1" applyBorder="1"/>
    <xf numFmtId="38" fontId="1" fillId="0" borderId="8" xfId="1" applyFont="1" applyFill="1" applyBorder="1"/>
    <xf numFmtId="38" fontId="1" fillId="0" borderId="3" xfId="1" applyFont="1" applyFill="1" applyBorder="1" applyAlignment="1">
      <alignment horizontal="left" vertical="center" wrapText="1"/>
    </xf>
    <xf numFmtId="38" fontId="1" fillId="0" borderId="13" xfId="1" applyFont="1" applyFill="1" applyBorder="1" applyAlignment="1">
      <alignment horizontal="right" vertical="center"/>
    </xf>
    <xf numFmtId="38" fontId="1" fillId="0" borderId="9" xfId="1" applyFont="1" applyFill="1" applyBorder="1" applyAlignment="1">
      <alignment horizontal="right" vertical="center"/>
    </xf>
    <xf numFmtId="183" fontId="1" fillId="0" borderId="6" xfId="1" applyNumberFormat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distributed" vertical="center"/>
    </xf>
    <xf numFmtId="38" fontId="0" fillId="0" borderId="6" xfId="1" applyFont="1" applyFill="1" applyBorder="1" applyAlignment="1">
      <alignment horizontal="right" vertical="center"/>
    </xf>
    <xf numFmtId="176" fontId="0" fillId="0" borderId="0" xfId="1" applyNumberFormat="1" applyFont="1" applyFill="1" applyBorder="1" applyAlignment="1">
      <alignment horizontal="right" vertical="center"/>
    </xf>
    <xf numFmtId="181" fontId="0" fillId="0" borderId="0" xfId="1" applyNumberFormat="1" applyFont="1" applyFill="1" applyBorder="1" applyAlignment="1">
      <alignment horizontal="right" vertical="center"/>
    </xf>
    <xf numFmtId="181" fontId="1" fillId="0" borderId="7" xfId="1" applyNumberFormat="1" applyFont="1" applyFill="1" applyBorder="1" applyAlignment="1">
      <alignment horizontal="right" vertical="center"/>
    </xf>
    <xf numFmtId="183" fontId="1" fillId="0" borderId="8" xfId="1" applyNumberFormat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centerContinuous" vertical="center"/>
    </xf>
    <xf numFmtId="38" fontId="8" fillId="0" borderId="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Border="1" applyAlignment="1">
      <alignment vertical="center"/>
    </xf>
    <xf numFmtId="180" fontId="4" fillId="0" borderId="0" xfId="1" applyNumberFormat="1" applyFont="1" applyBorder="1" applyAlignment="1">
      <alignment vertical="center"/>
    </xf>
    <xf numFmtId="181" fontId="4" fillId="0" borderId="0" xfId="1" applyNumberFormat="1" applyFont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3" xfId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81" fontId="4" fillId="0" borderId="6" xfId="1" applyNumberFormat="1" applyFont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7" xfId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80" fontId="4" fillId="0" borderId="7" xfId="1" applyNumberFormat="1" applyFont="1" applyBorder="1" applyAlignment="1">
      <alignment vertical="center"/>
    </xf>
    <xf numFmtId="181" fontId="4" fillId="0" borderId="7" xfId="1" applyNumberFormat="1" applyFont="1" applyBorder="1" applyAlignment="1">
      <alignment vertical="center"/>
    </xf>
    <xf numFmtId="181" fontId="4" fillId="0" borderId="8" xfId="1" applyNumberFormat="1" applyFont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8" fontId="4" fillId="0" borderId="7" xfId="1" applyNumberFormat="1" applyFont="1" applyBorder="1" applyAlignment="1">
      <alignment vertical="center"/>
    </xf>
    <xf numFmtId="38" fontId="16" fillId="0" borderId="5" xfId="1" applyFont="1" applyFill="1" applyBorder="1" applyAlignment="1">
      <alignment horizontal="center" vertical="center" wrapText="1"/>
    </xf>
    <xf numFmtId="38" fontId="17" fillId="0" borderId="5" xfId="1" applyFont="1" applyFill="1" applyBorder="1" applyAlignment="1">
      <alignment horizontal="center" vertical="center" wrapText="1"/>
    </xf>
    <xf numFmtId="38" fontId="8" fillId="0" borderId="0" xfId="1" applyFont="1" applyBorder="1" applyAlignment="1">
      <alignment horizontal="left" vertical="center" wrapText="1"/>
    </xf>
    <xf numFmtId="38" fontId="4" fillId="0" borderId="0" xfId="1" applyFont="1" applyBorder="1" applyAlignment="1">
      <alignment horizontal="left" vertical="center" wrapText="1"/>
    </xf>
    <xf numFmtId="38" fontId="1" fillId="0" borderId="0" xfId="1" applyFont="1" applyAlignment="1">
      <alignment horizontal="left" wrapText="1"/>
    </xf>
    <xf numFmtId="38" fontId="1" fillId="0" borderId="2" xfId="1" applyFont="1" applyBorder="1" applyAlignment="1">
      <alignment horizontal="distributed" vertical="center" justifyLastLine="1"/>
    </xf>
    <xf numFmtId="38" fontId="1" fillId="0" borderId="3" xfId="1" applyBorder="1" applyAlignment="1">
      <alignment horizontal="distributed" vertical="center" justifyLastLine="1"/>
    </xf>
    <xf numFmtId="49" fontId="1" fillId="0" borderId="1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38" fontId="1" fillId="0" borderId="2" xfId="1" applyFont="1" applyBorder="1" applyAlignment="1">
      <alignment horizontal="center" vertical="center" justifyLastLine="1"/>
    </xf>
    <xf numFmtId="38" fontId="1" fillId="0" borderId="11" xfId="1" applyFont="1" applyBorder="1" applyAlignment="1">
      <alignment horizontal="center" vertical="center" justifyLastLine="1"/>
    </xf>
    <xf numFmtId="38" fontId="1" fillId="0" borderId="3" xfId="1" applyFont="1" applyBorder="1" applyAlignment="1">
      <alignment horizontal="center" vertical="center" justifyLastLine="1"/>
    </xf>
    <xf numFmtId="0" fontId="1" fillId="0" borderId="2" xfId="2" applyFill="1" applyBorder="1" applyAlignment="1">
      <alignment horizontal="distributed" vertical="center" justifyLastLine="1"/>
    </xf>
    <xf numFmtId="0" fontId="1" fillId="0" borderId="11" xfId="2" applyFill="1" applyBorder="1" applyAlignment="1">
      <alignment horizontal="distributed" vertical="center" justifyLastLine="1"/>
    </xf>
    <xf numFmtId="0" fontId="1" fillId="0" borderId="3" xfId="2" applyFill="1" applyBorder="1" applyAlignment="1">
      <alignment horizontal="distributed" vertical="center" justifyLastLine="1"/>
    </xf>
    <xf numFmtId="38" fontId="1" fillId="0" borderId="2" xfId="1" applyFont="1" applyFill="1" applyBorder="1" applyAlignment="1">
      <alignment horizontal="distributed" vertical="center" justifyLastLine="1"/>
    </xf>
    <xf numFmtId="38" fontId="1" fillId="0" borderId="11" xfId="1" applyFont="1" applyFill="1" applyBorder="1" applyAlignment="1">
      <alignment horizontal="distributed" vertical="center" justifyLastLine="1"/>
    </xf>
    <xf numFmtId="38" fontId="1" fillId="0" borderId="3" xfId="1" applyFont="1" applyFill="1" applyBorder="1" applyAlignment="1">
      <alignment horizontal="distributed" vertical="center" justifyLastLine="1"/>
    </xf>
    <xf numFmtId="38" fontId="0" fillId="0" borderId="1" xfId="1" applyFont="1" applyFill="1" applyBorder="1" applyAlignment="1">
      <alignment horizontal="center" vertical="center"/>
    </xf>
    <xf numFmtId="38" fontId="1" fillId="0" borderId="13" xfId="1" applyFont="1" applyFill="1" applyBorder="1" applyAlignment="1">
      <alignment horizontal="center" vertical="center"/>
    </xf>
    <xf numFmtId="38" fontId="1" fillId="0" borderId="1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3" fillId="0" borderId="9" xfId="2" applyNumberFormat="1" applyFont="1" applyBorder="1" applyAlignment="1">
      <alignment horizontal="center" vertical="center"/>
    </xf>
    <xf numFmtId="0" fontId="13" fillId="0" borderId="6" xfId="2" applyNumberFormat="1" applyFont="1" applyBorder="1" applyAlignment="1">
      <alignment horizontal="center" vertical="center"/>
    </xf>
    <xf numFmtId="0" fontId="13" fillId="0" borderId="4" xfId="2" applyNumberFormat="1" applyFont="1" applyBorder="1" applyAlignment="1">
      <alignment horizontal="center" vertical="center"/>
    </xf>
    <xf numFmtId="0" fontId="13" fillId="0" borderId="8" xfId="2" applyNumberFormat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 justifyLastLine="1"/>
    </xf>
    <xf numFmtId="38" fontId="8" fillId="0" borderId="11" xfId="1" applyFont="1" applyBorder="1" applyAlignment="1">
      <alignment horizontal="center" vertical="center" justifyLastLine="1"/>
    </xf>
    <xf numFmtId="38" fontId="8" fillId="0" borderId="3" xfId="1" applyFont="1" applyBorder="1" applyAlignment="1">
      <alignment horizontal="center" vertical="center" justifyLastLine="1"/>
    </xf>
    <xf numFmtId="38" fontId="8" fillId="0" borderId="2" xfId="1" applyFont="1" applyBorder="1" applyAlignment="1">
      <alignment horizontal="distributed" vertical="center" justifyLastLine="1"/>
    </xf>
    <xf numFmtId="38" fontId="8" fillId="0" borderId="11" xfId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2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0" fontId="13" fillId="0" borderId="1" xfId="2" applyNumberFormat="1" applyFont="1" applyBorder="1" applyAlignment="1">
      <alignment horizontal="center" vertical="center"/>
    </xf>
    <xf numFmtId="0" fontId="13" fillId="0" borderId="12" xfId="2" applyNumberFormat="1" applyFont="1" applyBorder="1" applyAlignment="1">
      <alignment horizontal="center" vertical="center"/>
    </xf>
    <xf numFmtId="0" fontId="4" fillId="0" borderId="0" xfId="2" applyFont="1" applyAlignment="1"/>
    <xf numFmtId="0" fontId="1" fillId="0" borderId="0" xfId="2" applyFont="1" applyAlignment="1"/>
    <xf numFmtId="38" fontId="4" fillId="0" borderId="0" xfId="1" applyFont="1" applyBorder="1" applyAlignment="1"/>
    <xf numFmtId="0" fontId="1" fillId="0" borderId="0" xfId="2" applyFont="1" applyBorder="1" applyAlignment="1"/>
    <xf numFmtId="38" fontId="1" fillId="0" borderId="1" xfId="1" applyFont="1" applyFill="1" applyBorder="1" applyAlignment="1">
      <alignment horizontal="center" vertical="center"/>
    </xf>
    <xf numFmtId="49" fontId="5" fillId="0" borderId="0" xfId="1" applyNumberFormat="1" applyFont="1" applyFill="1" applyAlignment="1">
      <alignment horizontal="left"/>
    </xf>
    <xf numFmtId="38" fontId="14" fillId="0" borderId="2" xfId="1" applyFont="1" applyFill="1" applyBorder="1" applyAlignment="1">
      <alignment horizontal="center" vertical="center" justifyLastLine="1"/>
    </xf>
    <xf numFmtId="38" fontId="14" fillId="0" borderId="11" xfId="1" applyFont="1" applyFill="1" applyBorder="1" applyAlignment="1">
      <alignment horizontal="center" vertical="center" justifyLastLine="1"/>
    </xf>
    <xf numFmtId="38" fontId="14" fillId="0" borderId="3" xfId="1" applyFont="1" applyFill="1" applyBorder="1" applyAlignment="1">
      <alignment horizontal="center" vertical="center" justifyLastLine="1"/>
    </xf>
    <xf numFmtId="38" fontId="1" fillId="0" borderId="14" xfId="1" applyFont="1" applyFill="1" applyBorder="1" applyAlignment="1">
      <alignment horizontal="center" vertical="center" wrapText="1"/>
    </xf>
    <xf numFmtId="0" fontId="1" fillId="0" borderId="10" xfId="2" applyFill="1" applyBorder="1" applyAlignment="1"/>
    <xf numFmtId="0" fontId="1" fillId="0" borderId="10" xfId="2" applyFont="1" applyFill="1" applyBorder="1" applyAlignment="1">
      <alignment horizontal="center"/>
    </xf>
    <xf numFmtId="0" fontId="1" fillId="0" borderId="10" xfId="2" applyFont="1" applyFill="1" applyBorder="1" applyAlignment="1"/>
    <xf numFmtId="0" fontId="1" fillId="0" borderId="10" xfId="2" applyFill="1" applyBorder="1" applyAlignment="1">
      <alignment horizontal="center"/>
    </xf>
    <xf numFmtId="38" fontId="1" fillId="0" borderId="2" xfId="1" applyFill="1" applyBorder="1" applyAlignment="1">
      <alignment horizontal="center" vertical="center"/>
    </xf>
    <xf numFmtId="38" fontId="1" fillId="0" borderId="11" xfId="1" applyFill="1" applyBorder="1" applyAlignment="1">
      <alignment horizontal="center" vertical="center"/>
    </xf>
    <xf numFmtId="38" fontId="1" fillId="0" borderId="3" xfId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390650" y="1000125"/>
          <a:ext cx="10382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1390650" y="1000125"/>
          <a:ext cx="10382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16</xdr:row>
      <xdr:rowOff>9525</xdr:rowOff>
    </xdr:from>
    <xdr:to>
      <xdr:col>2</xdr:col>
      <xdr:colOff>0</xdr:colOff>
      <xdr:row>18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 flipH="1" flipV="1">
          <a:off x="1390650" y="1000125"/>
          <a:ext cx="10382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16</xdr:row>
      <xdr:rowOff>9525</xdr:rowOff>
    </xdr:from>
    <xdr:to>
      <xdr:col>2</xdr:col>
      <xdr:colOff>0</xdr:colOff>
      <xdr:row>18</xdr:row>
      <xdr:rowOff>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 flipH="1" flipV="1">
          <a:off x="1390650" y="1000125"/>
          <a:ext cx="10382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H="1" flipV="1">
          <a:off x="657225" y="504825"/>
          <a:ext cx="111442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H="1" flipV="1">
          <a:off x="657225" y="504825"/>
          <a:ext cx="1114425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16</xdr:row>
      <xdr:rowOff>9525</xdr:rowOff>
    </xdr:from>
    <xdr:to>
      <xdr:col>2</xdr:col>
      <xdr:colOff>0</xdr:colOff>
      <xdr:row>18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H="1" flipV="1">
          <a:off x="657225" y="4524375"/>
          <a:ext cx="111442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16</xdr:row>
      <xdr:rowOff>9525</xdr:rowOff>
    </xdr:from>
    <xdr:to>
      <xdr:col>2</xdr:col>
      <xdr:colOff>0</xdr:colOff>
      <xdr:row>18</xdr:row>
      <xdr:rowOff>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 flipH="1" flipV="1">
          <a:off x="657225" y="4524375"/>
          <a:ext cx="111442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342900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63125" y="7981950"/>
          <a:ext cx="133350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0</xdr:colOff>
      <xdr:row>14</xdr:row>
      <xdr:rowOff>0</xdr:rowOff>
    </xdr:from>
    <xdr:ext cx="243465" cy="442044"/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0" y="3933825"/>
          <a:ext cx="243465" cy="442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" wrap="none" lIns="27432" tIns="2286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ＭＳ 明朝"/>
            </a:rPr>
            <a:t>- 16 -</a:t>
          </a:r>
          <a:endParaRPr lang="ja-JP" altLang="en-US" sz="1400" b="0" i="0" u="none" strike="noStrike" baseline="0">
            <a:solidFill>
              <a:srgbClr val="000000"/>
            </a:solidFill>
            <a:latin typeface="Century" panose="02040604050505020304" pitchFamily="18" charset="0"/>
            <a:ea typeface="ＭＳ 明朝"/>
          </a:endParaRPr>
        </a:p>
      </xdr:txBody>
    </xdr:sp>
    <xdr:clientData/>
  </xdr:oneCellAnchor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342900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419100" y="342900"/>
          <a:ext cx="133350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0</xdr:colOff>
      <xdr:row>14</xdr:row>
      <xdr:rowOff>0</xdr:rowOff>
    </xdr:from>
    <xdr:ext cx="243465" cy="442044"/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0" y="3933825"/>
          <a:ext cx="243465" cy="442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" wrap="none" lIns="27432" tIns="2286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ＭＳ 明朝"/>
            </a:rPr>
            <a:t>- 16 -</a:t>
          </a:r>
          <a:endParaRPr lang="ja-JP" altLang="en-US" sz="1400" b="0" i="0" u="none" strike="noStrike" baseline="0">
            <a:solidFill>
              <a:srgbClr val="000000"/>
            </a:solidFill>
            <a:latin typeface="Century" panose="02040604050505020304" pitchFamily="18" charset="0"/>
            <a:ea typeface="ＭＳ 明朝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5154275" y="6953250"/>
          <a:ext cx="87630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0" y="10191750"/>
          <a:ext cx="885825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19050</xdr:colOff>
      <xdr:row>17</xdr:row>
      <xdr:rowOff>76200</xdr:rowOff>
    </xdr:from>
    <xdr:ext cx="218842" cy="407547"/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19050" y="3695700"/>
          <a:ext cx="218842" cy="407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" wrap="none" lIns="18288" tIns="18288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13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ＭＳ 明朝"/>
            </a:rPr>
            <a:t>- 17 -</a:t>
          </a:r>
          <a:endParaRPr lang="ja-JP" altLang="en-US" sz="1300" b="0" i="0" u="none" strike="noStrike" baseline="0">
            <a:solidFill>
              <a:srgbClr val="000000"/>
            </a:solidFill>
            <a:latin typeface="Century" panose="02040604050505020304" pitchFamily="18" charset="0"/>
            <a:ea typeface="ＭＳ 明朝"/>
          </a:endParaRPr>
        </a:p>
      </xdr:txBody>
    </xdr:sp>
    <xdr:clientData/>
  </xdr:oneCellAnchor>
  <xdr:twoCellAnchor>
    <xdr:from>
      <xdr:col>1</xdr:col>
      <xdr:colOff>9525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 flipV="1">
          <a:off x="628650" y="571500"/>
          <a:ext cx="87630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619125" y="3810000"/>
          <a:ext cx="885825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19050</xdr:colOff>
      <xdr:row>17</xdr:row>
      <xdr:rowOff>76200</xdr:rowOff>
    </xdr:from>
    <xdr:ext cx="218842" cy="407547"/>
    <xdr:sp macro="" textlink="">
      <xdr:nvSpPr>
        <xdr:cNvPr id="9" name="Text Box 17"/>
        <xdr:cNvSpPr txBox="1">
          <a:spLocks noChangeArrowheads="1"/>
        </xdr:cNvSpPr>
      </xdr:nvSpPr>
      <xdr:spPr bwMode="auto">
        <a:xfrm>
          <a:off x="19050" y="3695700"/>
          <a:ext cx="218842" cy="407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" wrap="none" lIns="18288" tIns="18288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13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ＭＳ 明朝"/>
            </a:rPr>
            <a:t>- 17 -</a:t>
          </a:r>
          <a:endParaRPr lang="ja-JP" altLang="en-US" sz="1300" b="0" i="0" u="none" strike="noStrike" baseline="0">
            <a:solidFill>
              <a:srgbClr val="000000"/>
            </a:solidFill>
            <a:latin typeface="Century" panose="02040604050505020304" pitchFamily="18" charset="0"/>
            <a:ea typeface="ＭＳ 明朝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9525</xdr:rowOff>
    </xdr:from>
    <xdr:to>
      <xdr:col>3</xdr:col>
      <xdr:colOff>0</xdr:colOff>
      <xdr:row>36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476250" y="13535025"/>
          <a:ext cx="1485900" cy="1419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76250" y="533400"/>
          <a:ext cx="1485900" cy="1428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56697</xdr:colOff>
      <xdr:row>44</xdr:row>
      <xdr:rowOff>320940</xdr:rowOff>
    </xdr:from>
    <xdr:ext cx="335989" cy="621709"/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56697" y="18704190"/>
          <a:ext cx="335989" cy="6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" wrap="none" lIns="27432" tIns="2286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ＭＳ 明朝"/>
            </a:rPr>
            <a:t>- 19 -</a:t>
          </a:r>
          <a:endParaRPr lang="ja-JP" altLang="en-US" sz="2000" b="0" i="0" u="none" strike="noStrike" baseline="0">
            <a:solidFill>
              <a:srgbClr val="000000"/>
            </a:solidFill>
            <a:latin typeface="Century" panose="02040604050505020304" pitchFamily="18" charset="0"/>
            <a:ea typeface="ＭＳ 明朝"/>
          </a:endParaRP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335989" cy="621709"/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0" y="5819775"/>
          <a:ext cx="335989" cy="6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" wrap="none" lIns="27432" tIns="2286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ＭＳ 明朝"/>
            </a:rPr>
            <a:t>- 18 -</a:t>
          </a:r>
          <a:endParaRPr lang="ja-JP" altLang="en-US" sz="2000" b="0" i="0" u="none" strike="noStrike" baseline="0">
            <a:solidFill>
              <a:srgbClr val="000000"/>
            </a:solidFill>
            <a:latin typeface="Century" panose="02040604050505020304" pitchFamily="18" charset="0"/>
            <a:ea typeface="ＭＳ 明朝"/>
          </a:endParaRPr>
        </a:p>
      </xdr:txBody>
    </xdr:sp>
    <xdr:clientData/>
  </xdr:oneCellAnchor>
  <xdr:twoCellAnchor>
    <xdr:from>
      <xdr:col>1</xdr:col>
      <xdr:colOff>0</xdr:colOff>
      <xdr:row>33</xdr:row>
      <xdr:rowOff>9525</xdr:rowOff>
    </xdr:from>
    <xdr:to>
      <xdr:col>3</xdr:col>
      <xdr:colOff>0</xdr:colOff>
      <xdr:row>36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H="1" flipV="1">
          <a:off x="476250" y="13535025"/>
          <a:ext cx="1485900" cy="1419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476250" y="533400"/>
          <a:ext cx="1485900" cy="1428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56697</xdr:colOff>
      <xdr:row>44</xdr:row>
      <xdr:rowOff>320940</xdr:rowOff>
    </xdr:from>
    <xdr:ext cx="335989" cy="621709"/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56697" y="18704190"/>
          <a:ext cx="335989" cy="6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" wrap="none" lIns="27432" tIns="2286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ＭＳ 明朝"/>
            </a:rPr>
            <a:t>- 19 -</a:t>
          </a:r>
          <a:endParaRPr lang="ja-JP" altLang="en-US" sz="2000" b="0" i="0" u="none" strike="noStrike" baseline="0">
            <a:solidFill>
              <a:srgbClr val="000000"/>
            </a:solidFill>
            <a:latin typeface="Century" panose="02040604050505020304" pitchFamily="18" charset="0"/>
            <a:ea typeface="ＭＳ 明朝"/>
          </a:endParaRP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335989" cy="621709"/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0" y="5819775"/>
          <a:ext cx="335989" cy="6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" wrap="none" lIns="27432" tIns="2286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ＭＳ 明朝"/>
            </a:rPr>
            <a:t>- 18 -</a:t>
          </a:r>
          <a:endParaRPr lang="ja-JP" altLang="en-US" sz="2000" b="0" i="0" u="none" strike="noStrike" baseline="0">
            <a:solidFill>
              <a:srgbClr val="000000"/>
            </a:solidFill>
            <a:latin typeface="Century" panose="02040604050505020304" pitchFamily="18" charset="0"/>
            <a:ea typeface="ＭＳ 明朝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39</xdr:row>
      <xdr:rowOff>9525</xdr:rowOff>
    </xdr:from>
    <xdr:to>
      <xdr:col>1</xdr:col>
      <xdr:colOff>19050</xdr:colOff>
      <xdr:row>39</xdr:row>
      <xdr:rowOff>19050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6392525" y="19297650"/>
          <a:ext cx="95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9525</xdr:rowOff>
    </xdr:from>
    <xdr:to>
      <xdr:col>2</xdr:col>
      <xdr:colOff>0</xdr:colOff>
      <xdr:row>41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6383000" y="19297650"/>
          <a:ext cx="96202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6383000" y="10106025"/>
          <a:ext cx="962025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9525</xdr:rowOff>
    </xdr:from>
    <xdr:to>
      <xdr:col>2</xdr:col>
      <xdr:colOff>0</xdr:colOff>
      <xdr:row>41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16383000" y="19297650"/>
          <a:ext cx="96202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152400</xdr:rowOff>
    </xdr:from>
    <xdr:to>
      <xdr:col>0</xdr:col>
      <xdr:colOff>57150</xdr:colOff>
      <xdr:row>18</xdr:row>
      <xdr:rowOff>200025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15078075" y="14097000"/>
          <a:ext cx="57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19050</xdr:colOff>
      <xdr:row>27</xdr:row>
      <xdr:rowOff>0</xdr:rowOff>
    </xdr:to>
    <xdr:sp macro="" textlink="">
      <xdr:nvSpPr>
        <xdr:cNvPr id="10" name="Line 15"/>
        <xdr:cNvSpPr>
          <a:spLocks noChangeShapeType="1"/>
        </xdr:cNvSpPr>
      </xdr:nvSpPr>
      <xdr:spPr bwMode="auto">
        <a:xfrm>
          <a:off x="16392525" y="1642110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264390</xdr:colOff>
      <xdr:row>54</xdr:row>
      <xdr:rowOff>116803</xdr:rowOff>
    </xdr:from>
    <xdr:ext cx="258917" cy="471924"/>
    <xdr:sp macro="" textlink="">
      <xdr:nvSpPr>
        <xdr:cNvPr id="12" name="Text Box 29"/>
        <xdr:cNvSpPr txBox="1">
          <a:spLocks noChangeArrowheads="1"/>
        </xdr:cNvSpPr>
      </xdr:nvSpPr>
      <xdr:spPr bwMode="auto">
        <a:xfrm>
          <a:off x="264390" y="13375603"/>
          <a:ext cx="258917" cy="47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" wrap="none" lIns="27432" tIns="2286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15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ＭＳ 明朝"/>
            </a:rPr>
            <a:t>- 21 -</a:t>
          </a:r>
          <a:endParaRPr lang="ja-JP" altLang="en-US" sz="1500" b="0" i="0" u="none" strike="noStrike" baseline="0">
            <a:solidFill>
              <a:srgbClr val="000000"/>
            </a:solidFill>
            <a:latin typeface="Century" panose="02040604050505020304" pitchFamily="18" charset="0"/>
            <a:ea typeface="ＭＳ 明朝"/>
          </a:endParaRPr>
        </a:p>
      </xdr:txBody>
    </xdr:sp>
    <xdr:clientData/>
  </xdr:oneCellAnchor>
  <xdr:oneCellAnchor>
    <xdr:from>
      <xdr:col>0</xdr:col>
      <xdr:colOff>228600</xdr:colOff>
      <xdr:row>15</xdr:row>
      <xdr:rowOff>238125</xdr:rowOff>
    </xdr:from>
    <xdr:ext cx="258917" cy="471924"/>
    <xdr:sp macro="" textlink="">
      <xdr:nvSpPr>
        <xdr:cNvPr id="9" name="Text Box 28"/>
        <xdr:cNvSpPr txBox="1">
          <a:spLocks noChangeArrowheads="1"/>
        </xdr:cNvSpPr>
      </xdr:nvSpPr>
      <xdr:spPr bwMode="auto">
        <a:xfrm>
          <a:off x="228600" y="3952875"/>
          <a:ext cx="258917" cy="47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" wrap="none" lIns="27432" tIns="2286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15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ＭＳ 明朝"/>
            </a:rPr>
            <a:t>- 20 -</a:t>
          </a:r>
          <a:endParaRPr lang="ja-JP" altLang="en-US" sz="1500" b="0" i="0" u="none" strike="noStrike" baseline="0">
            <a:solidFill>
              <a:srgbClr val="000000"/>
            </a:solidFill>
            <a:latin typeface="Century" panose="02040604050505020304" pitchFamily="18" charset="0"/>
            <a:ea typeface="ＭＳ 明朝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K42"/>
  <sheetViews>
    <sheetView showGridLines="0" tabSelected="1" zoomScaleNormal="100" zoomScaleSheetLayoutView="100" workbookViewId="0">
      <selection activeCell="A10" sqref="A10"/>
    </sheetView>
  </sheetViews>
  <sheetFormatPr defaultRowHeight="13.5"/>
  <cols>
    <col min="1" max="1" width="8.625" style="1" customWidth="1"/>
    <col min="2" max="6" width="14.625" style="1" customWidth="1"/>
    <col min="7" max="7" width="13.625" style="1" customWidth="1"/>
    <col min="8" max="8" width="10.625" style="1" customWidth="1"/>
    <col min="9" max="9" width="13.625" style="1" customWidth="1"/>
    <col min="10" max="10" width="10.625" style="1" customWidth="1"/>
    <col min="11" max="255" width="9" style="1"/>
    <col min="256" max="256" width="5.125" style="1" customWidth="1"/>
    <col min="257" max="257" width="13.125" style="1" customWidth="1"/>
    <col min="258" max="259" width="13.625" style="1" customWidth="1"/>
    <col min="260" max="260" width="10.625" style="1" customWidth="1"/>
    <col min="261" max="261" width="13.625" style="1" customWidth="1"/>
    <col min="262" max="262" width="10.625" style="1" customWidth="1"/>
    <col min="263" max="263" width="13.625" style="1" customWidth="1"/>
    <col min="264" max="264" width="10.625" style="1" customWidth="1"/>
    <col min="265" max="265" width="13.625" style="1" customWidth="1"/>
    <col min="266" max="266" width="10.625" style="1" customWidth="1"/>
    <col min="267" max="511" width="9" style="1"/>
    <col min="512" max="512" width="5.125" style="1" customWidth="1"/>
    <col min="513" max="513" width="13.125" style="1" customWidth="1"/>
    <col min="514" max="515" width="13.625" style="1" customWidth="1"/>
    <col min="516" max="516" width="10.625" style="1" customWidth="1"/>
    <col min="517" max="517" width="13.625" style="1" customWidth="1"/>
    <col min="518" max="518" width="10.625" style="1" customWidth="1"/>
    <col min="519" max="519" width="13.625" style="1" customWidth="1"/>
    <col min="520" max="520" width="10.625" style="1" customWidth="1"/>
    <col min="521" max="521" width="13.625" style="1" customWidth="1"/>
    <col min="522" max="522" width="10.625" style="1" customWidth="1"/>
    <col min="523" max="767" width="9" style="1"/>
    <col min="768" max="768" width="5.125" style="1" customWidth="1"/>
    <col min="769" max="769" width="13.125" style="1" customWidth="1"/>
    <col min="770" max="771" width="13.625" style="1" customWidth="1"/>
    <col min="772" max="772" width="10.625" style="1" customWidth="1"/>
    <col min="773" max="773" width="13.625" style="1" customWidth="1"/>
    <col min="774" max="774" width="10.625" style="1" customWidth="1"/>
    <col min="775" max="775" width="13.625" style="1" customWidth="1"/>
    <col min="776" max="776" width="10.625" style="1" customWidth="1"/>
    <col min="777" max="777" width="13.625" style="1" customWidth="1"/>
    <col min="778" max="778" width="10.625" style="1" customWidth="1"/>
    <col min="779" max="1023" width="9" style="1"/>
    <col min="1024" max="1024" width="5.125" style="1" customWidth="1"/>
    <col min="1025" max="1025" width="13.125" style="1" customWidth="1"/>
    <col min="1026" max="1027" width="13.625" style="1" customWidth="1"/>
    <col min="1028" max="1028" width="10.625" style="1" customWidth="1"/>
    <col min="1029" max="1029" width="13.625" style="1" customWidth="1"/>
    <col min="1030" max="1030" width="10.625" style="1" customWidth="1"/>
    <col min="1031" max="1031" width="13.625" style="1" customWidth="1"/>
    <col min="1032" max="1032" width="10.625" style="1" customWidth="1"/>
    <col min="1033" max="1033" width="13.625" style="1" customWidth="1"/>
    <col min="1034" max="1034" width="10.625" style="1" customWidth="1"/>
    <col min="1035" max="1279" width="9" style="1"/>
    <col min="1280" max="1280" width="5.125" style="1" customWidth="1"/>
    <col min="1281" max="1281" width="13.125" style="1" customWidth="1"/>
    <col min="1282" max="1283" width="13.625" style="1" customWidth="1"/>
    <col min="1284" max="1284" width="10.625" style="1" customWidth="1"/>
    <col min="1285" max="1285" width="13.625" style="1" customWidth="1"/>
    <col min="1286" max="1286" width="10.625" style="1" customWidth="1"/>
    <col min="1287" max="1287" width="13.625" style="1" customWidth="1"/>
    <col min="1288" max="1288" width="10.625" style="1" customWidth="1"/>
    <col min="1289" max="1289" width="13.625" style="1" customWidth="1"/>
    <col min="1290" max="1290" width="10.625" style="1" customWidth="1"/>
    <col min="1291" max="1535" width="9" style="1"/>
    <col min="1536" max="1536" width="5.125" style="1" customWidth="1"/>
    <col min="1537" max="1537" width="13.125" style="1" customWidth="1"/>
    <col min="1538" max="1539" width="13.625" style="1" customWidth="1"/>
    <col min="1540" max="1540" width="10.625" style="1" customWidth="1"/>
    <col min="1541" max="1541" width="13.625" style="1" customWidth="1"/>
    <col min="1542" max="1542" width="10.625" style="1" customWidth="1"/>
    <col min="1543" max="1543" width="13.625" style="1" customWidth="1"/>
    <col min="1544" max="1544" width="10.625" style="1" customWidth="1"/>
    <col min="1545" max="1545" width="13.625" style="1" customWidth="1"/>
    <col min="1546" max="1546" width="10.625" style="1" customWidth="1"/>
    <col min="1547" max="1791" width="9" style="1"/>
    <col min="1792" max="1792" width="5.125" style="1" customWidth="1"/>
    <col min="1793" max="1793" width="13.125" style="1" customWidth="1"/>
    <col min="1794" max="1795" width="13.625" style="1" customWidth="1"/>
    <col min="1796" max="1796" width="10.625" style="1" customWidth="1"/>
    <col min="1797" max="1797" width="13.625" style="1" customWidth="1"/>
    <col min="1798" max="1798" width="10.625" style="1" customWidth="1"/>
    <col min="1799" max="1799" width="13.625" style="1" customWidth="1"/>
    <col min="1800" max="1800" width="10.625" style="1" customWidth="1"/>
    <col min="1801" max="1801" width="13.625" style="1" customWidth="1"/>
    <col min="1802" max="1802" width="10.625" style="1" customWidth="1"/>
    <col min="1803" max="2047" width="9" style="1"/>
    <col min="2048" max="2048" width="5.125" style="1" customWidth="1"/>
    <col min="2049" max="2049" width="13.125" style="1" customWidth="1"/>
    <col min="2050" max="2051" width="13.625" style="1" customWidth="1"/>
    <col min="2052" max="2052" width="10.625" style="1" customWidth="1"/>
    <col min="2053" max="2053" width="13.625" style="1" customWidth="1"/>
    <col min="2054" max="2054" width="10.625" style="1" customWidth="1"/>
    <col min="2055" max="2055" width="13.625" style="1" customWidth="1"/>
    <col min="2056" max="2056" width="10.625" style="1" customWidth="1"/>
    <col min="2057" max="2057" width="13.625" style="1" customWidth="1"/>
    <col min="2058" max="2058" width="10.625" style="1" customWidth="1"/>
    <col min="2059" max="2303" width="9" style="1"/>
    <col min="2304" max="2304" width="5.125" style="1" customWidth="1"/>
    <col min="2305" max="2305" width="13.125" style="1" customWidth="1"/>
    <col min="2306" max="2307" width="13.625" style="1" customWidth="1"/>
    <col min="2308" max="2308" width="10.625" style="1" customWidth="1"/>
    <col min="2309" max="2309" width="13.625" style="1" customWidth="1"/>
    <col min="2310" max="2310" width="10.625" style="1" customWidth="1"/>
    <col min="2311" max="2311" width="13.625" style="1" customWidth="1"/>
    <col min="2312" max="2312" width="10.625" style="1" customWidth="1"/>
    <col min="2313" max="2313" width="13.625" style="1" customWidth="1"/>
    <col min="2314" max="2314" width="10.625" style="1" customWidth="1"/>
    <col min="2315" max="2559" width="9" style="1"/>
    <col min="2560" max="2560" width="5.125" style="1" customWidth="1"/>
    <col min="2561" max="2561" width="13.125" style="1" customWidth="1"/>
    <col min="2562" max="2563" width="13.625" style="1" customWidth="1"/>
    <col min="2564" max="2564" width="10.625" style="1" customWidth="1"/>
    <col min="2565" max="2565" width="13.625" style="1" customWidth="1"/>
    <col min="2566" max="2566" width="10.625" style="1" customWidth="1"/>
    <col min="2567" max="2567" width="13.625" style="1" customWidth="1"/>
    <col min="2568" max="2568" width="10.625" style="1" customWidth="1"/>
    <col min="2569" max="2569" width="13.625" style="1" customWidth="1"/>
    <col min="2570" max="2570" width="10.625" style="1" customWidth="1"/>
    <col min="2571" max="2815" width="9" style="1"/>
    <col min="2816" max="2816" width="5.125" style="1" customWidth="1"/>
    <col min="2817" max="2817" width="13.125" style="1" customWidth="1"/>
    <col min="2818" max="2819" width="13.625" style="1" customWidth="1"/>
    <col min="2820" max="2820" width="10.625" style="1" customWidth="1"/>
    <col min="2821" max="2821" width="13.625" style="1" customWidth="1"/>
    <col min="2822" max="2822" width="10.625" style="1" customWidth="1"/>
    <col min="2823" max="2823" width="13.625" style="1" customWidth="1"/>
    <col min="2824" max="2824" width="10.625" style="1" customWidth="1"/>
    <col min="2825" max="2825" width="13.625" style="1" customWidth="1"/>
    <col min="2826" max="2826" width="10.625" style="1" customWidth="1"/>
    <col min="2827" max="3071" width="9" style="1"/>
    <col min="3072" max="3072" width="5.125" style="1" customWidth="1"/>
    <col min="3073" max="3073" width="13.125" style="1" customWidth="1"/>
    <col min="3074" max="3075" width="13.625" style="1" customWidth="1"/>
    <col min="3076" max="3076" width="10.625" style="1" customWidth="1"/>
    <col min="3077" max="3077" width="13.625" style="1" customWidth="1"/>
    <col min="3078" max="3078" width="10.625" style="1" customWidth="1"/>
    <col min="3079" max="3079" width="13.625" style="1" customWidth="1"/>
    <col min="3080" max="3080" width="10.625" style="1" customWidth="1"/>
    <col min="3081" max="3081" width="13.625" style="1" customWidth="1"/>
    <col min="3082" max="3082" width="10.625" style="1" customWidth="1"/>
    <col min="3083" max="3327" width="9" style="1"/>
    <col min="3328" max="3328" width="5.125" style="1" customWidth="1"/>
    <col min="3329" max="3329" width="13.125" style="1" customWidth="1"/>
    <col min="3330" max="3331" width="13.625" style="1" customWidth="1"/>
    <col min="3332" max="3332" width="10.625" style="1" customWidth="1"/>
    <col min="3333" max="3333" width="13.625" style="1" customWidth="1"/>
    <col min="3334" max="3334" width="10.625" style="1" customWidth="1"/>
    <col min="3335" max="3335" width="13.625" style="1" customWidth="1"/>
    <col min="3336" max="3336" width="10.625" style="1" customWidth="1"/>
    <col min="3337" max="3337" width="13.625" style="1" customWidth="1"/>
    <col min="3338" max="3338" width="10.625" style="1" customWidth="1"/>
    <col min="3339" max="3583" width="9" style="1"/>
    <col min="3584" max="3584" width="5.125" style="1" customWidth="1"/>
    <col min="3585" max="3585" width="13.125" style="1" customWidth="1"/>
    <col min="3586" max="3587" width="13.625" style="1" customWidth="1"/>
    <col min="3588" max="3588" width="10.625" style="1" customWidth="1"/>
    <col min="3589" max="3589" width="13.625" style="1" customWidth="1"/>
    <col min="3590" max="3590" width="10.625" style="1" customWidth="1"/>
    <col min="3591" max="3591" width="13.625" style="1" customWidth="1"/>
    <col min="3592" max="3592" width="10.625" style="1" customWidth="1"/>
    <col min="3593" max="3593" width="13.625" style="1" customWidth="1"/>
    <col min="3594" max="3594" width="10.625" style="1" customWidth="1"/>
    <col min="3595" max="3839" width="9" style="1"/>
    <col min="3840" max="3840" width="5.125" style="1" customWidth="1"/>
    <col min="3841" max="3841" width="13.125" style="1" customWidth="1"/>
    <col min="3842" max="3843" width="13.625" style="1" customWidth="1"/>
    <col min="3844" max="3844" width="10.625" style="1" customWidth="1"/>
    <col min="3845" max="3845" width="13.625" style="1" customWidth="1"/>
    <col min="3846" max="3846" width="10.625" style="1" customWidth="1"/>
    <col min="3847" max="3847" width="13.625" style="1" customWidth="1"/>
    <col min="3848" max="3848" width="10.625" style="1" customWidth="1"/>
    <col min="3849" max="3849" width="13.625" style="1" customWidth="1"/>
    <col min="3850" max="3850" width="10.625" style="1" customWidth="1"/>
    <col min="3851" max="4095" width="9" style="1"/>
    <col min="4096" max="4096" width="5.125" style="1" customWidth="1"/>
    <col min="4097" max="4097" width="13.125" style="1" customWidth="1"/>
    <col min="4098" max="4099" width="13.625" style="1" customWidth="1"/>
    <col min="4100" max="4100" width="10.625" style="1" customWidth="1"/>
    <col min="4101" max="4101" width="13.625" style="1" customWidth="1"/>
    <col min="4102" max="4102" width="10.625" style="1" customWidth="1"/>
    <col min="4103" max="4103" width="13.625" style="1" customWidth="1"/>
    <col min="4104" max="4104" width="10.625" style="1" customWidth="1"/>
    <col min="4105" max="4105" width="13.625" style="1" customWidth="1"/>
    <col min="4106" max="4106" width="10.625" style="1" customWidth="1"/>
    <col min="4107" max="4351" width="9" style="1"/>
    <col min="4352" max="4352" width="5.125" style="1" customWidth="1"/>
    <col min="4353" max="4353" width="13.125" style="1" customWidth="1"/>
    <col min="4354" max="4355" width="13.625" style="1" customWidth="1"/>
    <col min="4356" max="4356" width="10.625" style="1" customWidth="1"/>
    <col min="4357" max="4357" width="13.625" style="1" customWidth="1"/>
    <col min="4358" max="4358" width="10.625" style="1" customWidth="1"/>
    <col min="4359" max="4359" width="13.625" style="1" customWidth="1"/>
    <col min="4360" max="4360" width="10.625" style="1" customWidth="1"/>
    <col min="4361" max="4361" width="13.625" style="1" customWidth="1"/>
    <col min="4362" max="4362" width="10.625" style="1" customWidth="1"/>
    <col min="4363" max="4607" width="9" style="1"/>
    <col min="4608" max="4608" width="5.125" style="1" customWidth="1"/>
    <col min="4609" max="4609" width="13.125" style="1" customWidth="1"/>
    <col min="4610" max="4611" width="13.625" style="1" customWidth="1"/>
    <col min="4612" max="4612" width="10.625" style="1" customWidth="1"/>
    <col min="4613" max="4613" width="13.625" style="1" customWidth="1"/>
    <col min="4614" max="4614" width="10.625" style="1" customWidth="1"/>
    <col min="4615" max="4615" width="13.625" style="1" customWidth="1"/>
    <col min="4616" max="4616" width="10.625" style="1" customWidth="1"/>
    <col min="4617" max="4617" width="13.625" style="1" customWidth="1"/>
    <col min="4618" max="4618" width="10.625" style="1" customWidth="1"/>
    <col min="4619" max="4863" width="9" style="1"/>
    <col min="4864" max="4864" width="5.125" style="1" customWidth="1"/>
    <col min="4865" max="4865" width="13.125" style="1" customWidth="1"/>
    <col min="4866" max="4867" width="13.625" style="1" customWidth="1"/>
    <col min="4868" max="4868" width="10.625" style="1" customWidth="1"/>
    <col min="4869" max="4869" width="13.625" style="1" customWidth="1"/>
    <col min="4870" max="4870" width="10.625" style="1" customWidth="1"/>
    <col min="4871" max="4871" width="13.625" style="1" customWidth="1"/>
    <col min="4872" max="4872" width="10.625" style="1" customWidth="1"/>
    <col min="4873" max="4873" width="13.625" style="1" customWidth="1"/>
    <col min="4874" max="4874" width="10.625" style="1" customWidth="1"/>
    <col min="4875" max="5119" width="9" style="1"/>
    <col min="5120" max="5120" width="5.125" style="1" customWidth="1"/>
    <col min="5121" max="5121" width="13.125" style="1" customWidth="1"/>
    <col min="5122" max="5123" width="13.625" style="1" customWidth="1"/>
    <col min="5124" max="5124" width="10.625" style="1" customWidth="1"/>
    <col min="5125" max="5125" width="13.625" style="1" customWidth="1"/>
    <col min="5126" max="5126" width="10.625" style="1" customWidth="1"/>
    <col min="5127" max="5127" width="13.625" style="1" customWidth="1"/>
    <col min="5128" max="5128" width="10.625" style="1" customWidth="1"/>
    <col min="5129" max="5129" width="13.625" style="1" customWidth="1"/>
    <col min="5130" max="5130" width="10.625" style="1" customWidth="1"/>
    <col min="5131" max="5375" width="9" style="1"/>
    <col min="5376" max="5376" width="5.125" style="1" customWidth="1"/>
    <col min="5377" max="5377" width="13.125" style="1" customWidth="1"/>
    <col min="5378" max="5379" width="13.625" style="1" customWidth="1"/>
    <col min="5380" max="5380" width="10.625" style="1" customWidth="1"/>
    <col min="5381" max="5381" width="13.625" style="1" customWidth="1"/>
    <col min="5382" max="5382" width="10.625" style="1" customWidth="1"/>
    <col min="5383" max="5383" width="13.625" style="1" customWidth="1"/>
    <col min="5384" max="5384" width="10.625" style="1" customWidth="1"/>
    <col min="5385" max="5385" width="13.625" style="1" customWidth="1"/>
    <col min="5386" max="5386" width="10.625" style="1" customWidth="1"/>
    <col min="5387" max="5631" width="9" style="1"/>
    <col min="5632" max="5632" width="5.125" style="1" customWidth="1"/>
    <col min="5633" max="5633" width="13.125" style="1" customWidth="1"/>
    <col min="5634" max="5635" width="13.625" style="1" customWidth="1"/>
    <col min="5636" max="5636" width="10.625" style="1" customWidth="1"/>
    <col min="5637" max="5637" width="13.625" style="1" customWidth="1"/>
    <col min="5638" max="5638" width="10.625" style="1" customWidth="1"/>
    <col min="5639" max="5639" width="13.625" style="1" customWidth="1"/>
    <col min="5640" max="5640" width="10.625" style="1" customWidth="1"/>
    <col min="5641" max="5641" width="13.625" style="1" customWidth="1"/>
    <col min="5642" max="5642" width="10.625" style="1" customWidth="1"/>
    <col min="5643" max="5887" width="9" style="1"/>
    <col min="5888" max="5888" width="5.125" style="1" customWidth="1"/>
    <col min="5889" max="5889" width="13.125" style="1" customWidth="1"/>
    <col min="5890" max="5891" width="13.625" style="1" customWidth="1"/>
    <col min="5892" max="5892" width="10.625" style="1" customWidth="1"/>
    <col min="5893" max="5893" width="13.625" style="1" customWidth="1"/>
    <col min="5894" max="5894" width="10.625" style="1" customWidth="1"/>
    <col min="5895" max="5895" width="13.625" style="1" customWidth="1"/>
    <col min="5896" max="5896" width="10.625" style="1" customWidth="1"/>
    <col min="5897" max="5897" width="13.625" style="1" customWidth="1"/>
    <col min="5898" max="5898" width="10.625" style="1" customWidth="1"/>
    <col min="5899" max="6143" width="9" style="1"/>
    <col min="6144" max="6144" width="5.125" style="1" customWidth="1"/>
    <col min="6145" max="6145" width="13.125" style="1" customWidth="1"/>
    <col min="6146" max="6147" width="13.625" style="1" customWidth="1"/>
    <col min="6148" max="6148" width="10.625" style="1" customWidth="1"/>
    <col min="6149" max="6149" width="13.625" style="1" customWidth="1"/>
    <col min="6150" max="6150" width="10.625" style="1" customWidth="1"/>
    <col min="6151" max="6151" width="13.625" style="1" customWidth="1"/>
    <col min="6152" max="6152" width="10.625" style="1" customWidth="1"/>
    <col min="6153" max="6153" width="13.625" style="1" customWidth="1"/>
    <col min="6154" max="6154" width="10.625" style="1" customWidth="1"/>
    <col min="6155" max="6399" width="9" style="1"/>
    <col min="6400" max="6400" width="5.125" style="1" customWidth="1"/>
    <col min="6401" max="6401" width="13.125" style="1" customWidth="1"/>
    <col min="6402" max="6403" width="13.625" style="1" customWidth="1"/>
    <col min="6404" max="6404" width="10.625" style="1" customWidth="1"/>
    <col min="6405" max="6405" width="13.625" style="1" customWidth="1"/>
    <col min="6406" max="6406" width="10.625" style="1" customWidth="1"/>
    <col min="6407" max="6407" width="13.625" style="1" customWidth="1"/>
    <col min="6408" max="6408" width="10.625" style="1" customWidth="1"/>
    <col min="6409" max="6409" width="13.625" style="1" customWidth="1"/>
    <col min="6410" max="6410" width="10.625" style="1" customWidth="1"/>
    <col min="6411" max="6655" width="9" style="1"/>
    <col min="6656" max="6656" width="5.125" style="1" customWidth="1"/>
    <col min="6657" max="6657" width="13.125" style="1" customWidth="1"/>
    <col min="6658" max="6659" width="13.625" style="1" customWidth="1"/>
    <col min="6660" max="6660" width="10.625" style="1" customWidth="1"/>
    <col min="6661" max="6661" width="13.625" style="1" customWidth="1"/>
    <col min="6662" max="6662" width="10.625" style="1" customWidth="1"/>
    <col min="6663" max="6663" width="13.625" style="1" customWidth="1"/>
    <col min="6664" max="6664" width="10.625" style="1" customWidth="1"/>
    <col min="6665" max="6665" width="13.625" style="1" customWidth="1"/>
    <col min="6666" max="6666" width="10.625" style="1" customWidth="1"/>
    <col min="6667" max="6911" width="9" style="1"/>
    <col min="6912" max="6912" width="5.125" style="1" customWidth="1"/>
    <col min="6913" max="6913" width="13.125" style="1" customWidth="1"/>
    <col min="6914" max="6915" width="13.625" style="1" customWidth="1"/>
    <col min="6916" max="6916" width="10.625" style="1" customWidth="1"/>
    <col min="6917" max="6917" width="13.625" style="1" customWidth="1"/>
    <col min="6918" max="6918" width="10.625" style="1" customWidth="1"/>
    <col min="6919" max="6919" width="13.625" style="1" customWidth="1"/>
    <col min="6920" max="6920" width="10.625" style="1" customWidth="1"/>
    <col min="6921" max="6921" width="13.625" style="1" customWidth="1"/>
    <col min="6922" max="6922" width="10.625" style="1" customWidth="1"/>
    <col min="6923" max="7167" width="9" style="1"/>
    <col min="7168" max="7168" width="5.125" style="1" customWidth="1"/>
    <col min="7169" max="7169" width="13.125" style="1" customWidth="1"/>
    <col min="7170" max="7171" width="13.625" style="1" customWidth="1"/>
    <col min="7172" max="7172" width="10.625" style="1" customWidth="1"/>
    <col min="7173" max="7173" width="13.625" style="1" customWidth="1"/>
    <col min="7174" max="7174" width="10.625" style="1" customWidth="1"/>
    <col min="7175" max="7175" width="13.625" style="1" customWidth="1"/>
    <col min="7176" max="7176" width="10.625" style="1" customWidth="1"/>
    <col min="7177" max="7177" width="13.625" style="1" customWidth="1"/>
    <col min="7178" max="7178" width="10.625" style="1" customWidth="1"/>
    <col min="7179" max="7423" width="9" style="1"/>
    <col min="7424" max="7424" width="5.125" style="1" customWidth="1"/>
    <col min="7425" max="7425" width="13.125" style="1" customWidth="1"/>
    <col min="7426" max="7427" width="13.625" style="1" customWidth="1"/>
    <col min="7428" max="7428" width="10.625" style="1" customWidth="1"/>
    <col min="7429" max="7429" width="13.625" style="1" customWidth="1"/>
    <col min="7430" max="7430" width="10.625" style="1" customWidth="1"/>
    <col min="7431" max="7431" width="13.625" style="1" customWidth="1"/>
    <col min="7432" max="7432" width="10.625" style="1" customWidth="1"/>
    <col min="7433" max="7433" width="13.625" style="1" customWidth="1"/>
    <col min="7434" max="7434" width="10.625" style="1" customWidth="1"/>
    <col min="7435" max="7679" width="9" style="1"/>
    <col min="7680" max="7680" width="5.125" style="1" customWidth="1"/>
    <col min="7681" max="7681" width="13.125" style="1" customWidth="1"/>
    <col min="7682" max="7683" width="13.625" style="1" customWidth="1"/>
    <col min="7684" max="7684" width="10.625" style="1" customWidth="1"/>
    <col min="7685" max="7685" width="13.625" style="1" customWidth="1"/>
    <col min="7686" max="7686" width="10.625" style="1" customWidth="1"/>
    <col min="7687" max="7687" width="13.625" style="1" customWidth="1"/>
    <col min="7688" max="7688" width="10.625" style="1" customWidth="1"/>
    <col min="7689" max="7689" width="13.625" style="1" customWidth="1"/>
    <col min="7690" max="7690" width="10.625" style="1" customWidth="1"/>
    <col min="7691" max="7935" width="9" style="1"/>
    <col min="7936" max="7936" width="5.125" style="1" customWidth="1"/>
    <col min="7937" max="7937" width="13.125" style="1" customWidth="1"/>
    <col min="7938" max="7939" width="13.625" style="1" customWidth="1"/>
    <col min="7940" max="7940" width="10.625" style="1" customWidth="1"/>
    <col min="7941" max="7941" width="13.625" style="1" customWidth="1"/>
    <col min="7942" max="7942" width="10.625" style="1" customWidth="1"/>
    <col min="7943" max="7943" width="13.625" style="1" customWidth="1"/>
    <col min="7944" max="7944" width="10.625" style="1" customWidth="1"/>
    <col min="7945" max="7945" width="13.625" style="1" customWidth="1"/>
    <col min="7946" max="7946" width="10.625" style="1" customWidth="1"/>
    <col min="7947" max="8191" width="9" style="1"/>
    <col min="8192" max="8192" width="5.125" style="1" customWidth="1"/>
    <col min="8193" max="8193" width="13.125" style="1" customWidth="1"/>
    <col min="8194" max="8195" width="13.625" style="1" customWidth="1"/>
    <col min="8196" max="8196" width="10.625" style="1" customWidth="1"/>
    <col min="8197" max="8197" width="13.625" style="1" customWidth="1"/>
    <col min="8198" max="8198" width="10.625" style="1" customWidth="1"/>
    <col min="8199" max="8199" width="13.625" style="1" customWidth="1"/>
    <col min="8200" max="8200" width="10.625" style="1" customWidth="1"/>
    <col min="8201" max="8201" width="13.625" style="1" customWidth="1"/>
    <col min="8202" max="8202" width="10.625" style="1" customWidth="1"/>
    <col min="8203" max="8447" width="9" style="1"/>
    <col min="8448" max="8448" width="5.125" style="1" customWidth="1"/>
    <col min="8449" max="8449" width="13.125" style="1" customWidth="1"/>
    <col min="8450" max="8451" width="13.625" style="1" customWidth="1"/>
    <col min="8452" max="8452" width="10.625" style="1" customWidth="1"/>
    <col min="8453" max="8453" width="13.625" style="1" customWidth="1"/>
    <col min="8454" max="8454" width="10.625" style="1" customWidth="1"/>
    <col min="8455" max="8455" width="13.625" style="1" customWidth="1"/>
    <col min="8456" max="8456" width="10.625" style="1" customWidth="1"/>
    <col min="8457" max="8457" width="13.625" style="1" customWidth="1"/>
    <col min="8458" max="8458" width="10.625" style="1" customWidth="1"/>
    <col min="8459" max="8703" width="9" style="1"/>
    <col min="8704" max="8704" width="5.125" style="1" customWidth="1"/>
    <col min="8705" max="8705" width="13.125" style="1" customWidth="1"/>
    <col min="8706" max="8707" width="13.625" style="1" customWidth="1"/>
    <col min="8708" max="8708" width="10.625" style="1" customWidth="1"/>
    <col min="8709" max="8709" width="13.625" style="1" customWidth="1"/>
    <col min="8710" max="8710" width="10.625" style="1" customWidth="1"/>
    <col min="8711" max="8711" width="13.625" style="1" customWidth="1"/>
    <col min="8712" max="8712" width="10.625" style="1" customWidth="1"/>
    <col min="8713" max="8713" width="13.625" style="1" customWidth="1"/>
    <col min="8714" max="8714" width="10.625" style="1" customWidth="1"/>
    <col min="8715" max="8959" width="9" style="1"/>
    <col min="8960" max="8960" width="5.125" style="1" customWidth="1"/>
    <col min="8961" max="8961" width="13.125" style="1" customWidth="1"/>
    <col min="8962" max="8963" width="13.625" style="1" customWidth="1"/>
    <col min="8964" max="8964" width="10.625" style="1" customWidth="1"/>
    <col min="8965" max="8965" width="13.625" style="1" customWidth="1"/>
    <col min="8966" max="8966" width="10.625" style="1" customWidth="1"/>
    <col min="8967" max="8967" width="13.625" style="1" customWidth="1"/>
    <col min="8968" max="8968" width="10.625" style="1" customWidth="1"/>
    <col min="8969" max="8969" width="13.625" style="1" customWidth="1"/>
    <col min="8970" max="8970" width="10.625" style="1" customWidth="1"/>
    <col min="8971" max="9215" width="9" style="1"/>
    <col min="9216" max="9216" width="5.125" style="1" customWidth="1"/>
    <col min="9217" max="9217" width="13.125" style="1" customWidth="1"/>
    <col min="9218" max="9219" width="13.625" style="1" customWidth="1"/>
    <col min="9220" max="9220" width="10.625" style="1" customWidth="1"/>
    <col min="9221" max="9221" width="13.625" style="1" customWidth="1"/>
    <col min="9222" max="9222" width="10.625" style="1" customWidth="1"/>
    <col min="9223" max="9223" width="13.625" style="1" customWidth="1"/>
    <col min="9224" max="9224" width="10.625" style="1" customWidth="1"/>
    <col min="9225" max="9225" width="13.625" style="1" customWidth="1"/>
    <col min="9226" max="9226" width="10.625" style="1" customWidth="1"/>
    <col min="9227" max="9471" width="9" style="1"/>
    <col min="9472" max="9472" width="5.125" style="1" customWidth="1"/>
    <col min="9473" max="9473" width="13.125" style="1" customWidth="1"/>
    <col min="9474" max="9475" width="13.625" style="1" customWidth="1"/>
    <col min="9476" max="9476" width="10.625" style="1" customWidth="1"/>
    <col min="9477" max="9477" width="13.625" style="1" customWidth="1"/>
    <col min="9478" max="9478" width="10.625" style="1" customWidth="1"/>
    <col min="9479" max="9479" width="13.625" style="1" customWidth="1"/>
    <col min="9480" max="9480" width="10.625" style="1" customWidth="1"/>
    <col min="9481" max="9481" width="13.625" style="1" customWidth="1"/>
    <col min="9482" max="9482" width="10.625" style="1" customWidth="1"/>
    <col min="9483" max="9727" width="9" style="1"/>
    <col min="9728" max="9728" width="5.125" style="1" customWidth="1"/>
    <col min="9729" max="9729" width="13.125" style="1" customWidth="1"/>
    <col min="9730" max="9731" width="13.625" style="1" customWidth="1"/>
    <col min="9732" max="9732" width="10.625" style="1" customWidth="1"/>
    <col min="9733" max="9733" width="13.625" style="1" customWidth="1"/>
    <col min="9734" max="9734" width="10.625" style="1" customWidth="1"/>
    <col min="9735" max="9735" width="13.625" style="1" customWidth="1"/>
    <col min="9736" max="9736" width="10.625" style="1" customWidth="1"/>
    <col min="9737" max="9737" width="13.625" style="1" customWidth="1"/>
    <col min="9738" max="9738" width="10.625" style="1" customWidth="1"/>
    <col min="9739" max="9983" width="9" style="1"/>
    <col min="9984" max="9984" width="5.125" style="1" customWidth="1"/>
    <col min="9985" max="9985" width="13.125" style="1" customWidth="1"/>
    <col min="9986" max="9987" width="13.625" style="1" customWidth="1"/>
    <col min="9988" max="9988" width="10.625" style="1" customWidth="1"/>
    <col min="9989" max="9989" width="13.625" style="1" customWidth="1"/>
    <col min="9990" max="9990" width="10.625" style="1" customWidth="1"/>
    <col min="9991" max="9991" width="13.625" style="1" customWidth="1"/>
    <col min="9992" max="9992" width="10.625" style="1" customWidth="1"/>
    <col min="9993" max="9993" width="13.625" style="1" customWidth="1"/>
    <col min="9994" max="9994" width="10.625" style="1" customWidth="1"/>
    <col min="9995" max="10239" width="9" style="1"/>
    <col min="10240" max="10240" width="5.125" style="1" customWidth="1"/>
    <col min="10241" max="10241" width="13.125" style="1" customWidth="1"/>
    <col min="10242" max="10243" width="13.625" style="1" customWidth="1"/>
    <col min="10244" max="10244" width="10.625" style="1" customWidth="1"/>
    <col min="10245" max="10245" width="13.625" style="1" customWidth="1"/>
    <col min="10246" max="10246" width="10.625" style="1" customWidth="1"/>
    <col min="10247" max="10247" width="13.625" style="1" customWidth="1"/>
    <col min="10248" max="10248" width="10.625" style="1" customWidth="1"/>
    <col min="10249" max="10249" width="13.625" style="1" customWidth="1"/>
    <col min="10250" max="10250" width="10.625" style="1" customWidth="1"/>
    <col min="10251" max="10495" width="9" style="1"/>
    <col min="10496" max="10496" width="5.125" style="1" customWidth="1"/>
    <col min="10497" max="10497" width="13.125" style="1" customWidth="1"/>
    <col min="10498" max="10499" width="13.625" style="1" customWidth="1"/>
    <col min="10500" max="10500" width="10.625" style="1" customWidth="1"/>
    <col min="10501" max="10501" width="13.625" style="1" customWidth="1"/>
    <col min="10502" max="10502" width="10.625" style="1" customWidth="1"/>
    <col min="10503" max="10503" width="13.625" style="1" customWidth="1"/>
    <col min="10504" max="10504" width="10.625" style="1" customWidth="1"/>
    <col min="10505" max="10505" width="13.625" style="1" customWidth="1"/>
    <col min="10506" max="10506" width="10.625" style="1" customWidth="1"/>
    <col min="10507" max="10751" width="9" style="1"/>
    <col min="10752" max="10752" width="5.125" style="1" customWidth="1"/>
    <col min="10753" max="10753" width="13.125" style="1" customWidth="1"/>
    <col min="10754" max="10755" width="13.625" style="1" customWidth="1"/>
    <col min="10756" max="10756" width="10.625" style="1" customWidth="1"/>
    <col min="10757" max="10757" width="13.625" style="1" customWidth="1"/>
    <col min="10758" max="10758" width="10.625" style="1" customWidth="1"/>
    <col min="10759" max="10759" width="13.625" style="1" customWidth="1"/>
    <col min="10760" max="10760" width="10.625" style="1" customWidth="1"/>
    <col min="10761" max="10761" width="13.625" style="1" customWidth="1"/>
    <col min="10762" max="10762" width="10.625" style="1" customWidth="1"/>
    <col min="10763" max="11007" width="9" style="1"/>
    <col min="11008" max="11008" width="5.125" style="1" customWidth="1"/>
    <col min="11009" max="11009" width="13.125" style="1" customWidth="1"/>
    <col min="11010" max="11011" width="13.625" style="1" customWidth="1"/>
    <col min="11012" max="11012" width="10.625" style="1" customWidth="1"/>
    <col min="11013" max="11013" width="13.625" style="1" customWidth="1"/>
    <col min="11014" max="11014" width="10.625" style="1" customWidth="1"/>
    <col min="11015" max="11015" width="13.625" style="1" customWidth="1"/>
    <col min="11016" max="11016" width="10.625" style="1" customWidth="1"/>
    <col min="11017" max="11017" width="13.625" style="1" customWidth="1"/>
    <col min="11018" max="11018" width="10.625" style="1" customWidth="1"/>
    <col min="11019" max="11263" width="9" style="1"/>
    <col min="11264" max="11264" width="5.125" style="1" customWidth="1"/>
    <col min="11265" max="11265" width="13.125" style="1" customWidth="1"/>
    <col min="11266" max="11267" width="13.625" style="1" customWidth="1"/>
    <col min="11268" max="11268" width="10.625" style="1" customWidth="1"/>
    <col min="11269" max="11269" width="13.625" style="1" customWidth="1"/>
    <col min="11270" max="11270" width="10.625" style="1" customWidth="1"/>
    <col min="11271" max="11271" width="13.625" style="1" customWidth="1"/>
    <col min="11272" max="11272" width="10.625" style="1" customWidth="1"/>
    <col min="11273" max="11273" width="13.625" style="1" customWidth="1"/>
    <col min="11274" max="11274" width="10.625" style="1" customWidth="1"/>
    <col min="11275" max="11519" width="9" style="1"/>
    <col min="11520" max="11520" width="5.125" style="1" customWidth="1"/>
    <col min="11521" max="11521" width="13.125" style="1" customWidth="1"/>
    <col min="11522" max="11523" width="13.625" style="1" customWidth="1"/>
    <col min="11524" max="11524" width="10.625" style="1" customWidth="1"/>
    <col min="11525" max="11525" width="13.625" style="1" customWidth="1"/>
    <col min="11526" max="11526" width="10.625" style="1" customWidth="1"/>
    <col min="11527" max="11527" width="13.625" style="1" customWidth="1"/>
    <col min="11528" max="11528" width="10.625" style="1" customWidth="1"/>
    <col min="11529" max="11529" width="13.625" style="1" customWidth="1"/>
    <col min="11530" max="11530" width="10.625" style="1" customWidth="1"/>
    <col min="11531" max="11775" width="9" style="1"/>
    <col min="11776" max="11776" width="5.125" style="1" customWidth="1"/>
    <col min="11777" max="11777" width="13.125" style="1" customWidth="1"/>
    <col min="11778" max="11779" width="13.625" style="1" customWidth="1"/>
    <col min="11780" max="11780" width="10.625" style="1" customWidth="1"/>
    <col min="11781" max="11781" width="13.625" style="1" customWidth="1"/>
    <col min="11782" max="11782" width="10.625" style="1" customWidth="1"/>
    <col min="11783" max="11783" width="13.625" style="1" customWidth="1"/>
    <col min="11784" max="11784" width="10.625" style="1" customWidth="1"/>
    <col min="11785" max="11785" width="13.625" style="1" customWidth="1"/>
    <col min="11786" max="11786" width="10.625" style="1" customWidth="1"/>
    <col min="11787" max="12031" width="9" style="1"/>
    <col min="12032" max="12032" width="5.125" style="1" customWidth="1"/>
    <col min="12033" max="12033" width="13.125" style="1" customWidth="1"/>
    <col min="12034" max="12035" width="13.625" style="1" customWidth="1"/>
    <col min="12036" max="12036" width="10.625" style="1" customWidth="1"/>
    <col min="12037" max="12037" width="13.625" style="1" customWidth="1"/>
    <col min="12038" max="12038" width="10.625" style="1" customWidth="1"/>
    <col min="12039" max="12039" width="13.625" style="1" customWidth="1"/>
    <col min="12040" max="12040" width="10.625" style="1" customWidth="1"/>
    <col min="12041" max="12041" width="13.625" style="1" customWidth="1"/>
    <col min="12042" max="12042" width="10.625" style="1" customWidth="1"/>
    <col min="12043" max="12287" width="9" style="1"/>
    <col min="12288" max="12288" width="5.125" style="1" customWidth="1"/>
    <col min="12289" max="12289" width="13.125" style="1" customWidth="1"/>
    <col min="12290" max="12291" width="13.625" style="1" customWidth="1"/>
    <col min="12292" max="12292" width="10.625" style="1" customWidth="1"/>
    <col min="12293" max="12293" width="13.625" style="1" customWidth="1"/>
    <col min="12294" max="12294" width="10.625" style="1" customWidth="1"/>
    <col min="12295" max="12295" width="13.625" style="1" customWidth="1"/>
    <col min="12296" max="12296" width="10.625" style="1" customWidth="1"/>
    <col min="12297" max="12297" width="13.625" style="1" customWidth="1"/>
    <col min="12298" max="12298" width="10.625" style="1" customWidth="1"/>
    <col min="12299" max="12543" width="9" style="1"/>
    <col min="12544" max="12544" width="5.125" style="1" customWidth="1"/>
    <col min="12545" max="12545" width="13.125" style="1" customWidth="1"/>
    <col min="12546" max="12547" width="13.625" style="1" customWidth="1"/>
    <col min="12548" max="12548" width="10.625" style="1" customWidth="1"/>
    <col min="12549" max="12549" width="13.625" style="1" customWidth="1"/>
    <col min="12550" max="12550" width="10.625" style="1" customWidth="1"/>
    <col min="12551" max="12551" width="13.625" style="1" customWidth="1"/>
    <col min="12552" max="12552" width="10.625" style="1" customWidth="1"/>
    <col min="12553" max="12553" width="13.625" style="1" customWidth="1"/>
    <col min="12554" max="12554" width="10.625" style="1" customWidth="1"/>
    <col min="12555" max="12799" width="9" style="1"/>
    <col min="12800" max="12800" width="5.125" style="1" customWidth="1"/>
    <col min="12801" max="12801" width="13.125" style="1" customWidth="1"/>
    <col min="12802" max="12803" width="13.625" style="1" customWidth="1"/>
    <col min="12804" max="12804" width="10.625" style="1" customWidth="1"/>
    <col min="12805" max="12805" width="13.625" style="1" customWidth="1"/>
    <col min="12806" max="12806" width="10.625" style="1" customWidth="1"/>
    <col min="12807" max="12807" width="13.625" style="1" customWidth="1"/>
    <col min="12808" max="12808" width="10.625" style="1" customWidth="1"/>
    <col min="12809" max="12809" width="13.625" style="1" customWidth="1"/>
    <col min="12810" max="12810" width="10.625" style="1" customWidth="1"/>
    <col min="12811" max="13055" width="9" style="1"/>
    <col min="13056" max="13056" width="5.125" style="1" customWidth="1"/>
    <col min="13057" max="13057" width="13.125" style="1" customWidth="1"/>
    <col min="13058" max="13059" width="13.625" style="1" customWidth="1"/>
    <col min="13060" max="13060" width="10.625" style="1" customWidth="1"/>
    <col min="13061" max="13061" width="13.625" style="1" customWidth="1"/>
    <col min="13062" max="13062" width="10.625" style="1" customWidth="1"/>
    <col min="13063" max="13063" width="13.625" style="1" customWidth="1"/>
    <col min="13064" max="13064" width="10.625" style="1" customWidth="1"/>
    <col min="13065" max="13065" width="13.625" style="1" customWidth="1"/>
    <col min="13066" max="13066" width="10.625" style="1" customWidth="1"/>
    <col min="13067" max="13311" width="9" style="1"/>
    <col min="13312" max="13312" width="5.125" style="1" customWidth="1"/>
    <col min="13313" max="13313" width="13.125" style="1" customWidth="1"/>
    <col min="13314" max="13315" width="13.625" style="1" customWidth="1"/>
    <col min="13316" max="13316" width="10.625" style="1" customWidth="1"/>
    <col min="13317" max="13317" width="13.625" style="1" customWidth="1"/>
    <col min="13318" max="13318" width="10.625" style="1" customWidth="1"/>
    <col min="13319" max="13319" width="13.625" style="1" customWidth="1"/>
    <col min="13320" max="13320" width="10.625" style="1" customWidth="1"/>
    <col min="13321" max="13321" width="13.625" style="1" customWidth="1"/>
    <col min="13322" max="13322" width="10.625" style="1" customWidth="1"/>
    <col min="13323" max="13567" width="9" style="1"/>
    <col min="13568" max="13568" width="5.125" style="1" customWidth="1"/>
    <col min="13569" max="13569" width="13.125" style="1" customWidth="1"/>
    <col min="13570" max="13571" width="13.625" style="1" customWidth="1"/>
    <col min="13572" max="13572" width="10.625" style="1" customWidth="1"/>
    <col min="13573" max="13573" width="13.625" style="1" customWidth="1"/>
    <col min="13574" max="13574" width="10.625" style="1" customWidth="1"/>
    <col min="13575" max="13575" width="13.625" style="1" customWidth="1"/>
    <col min="13576" max="13576" width="10.625" style="1" customWidth="1"/>
    <col min="13577" max="13577" width="13.625" style="1" customWidth="1"/>
    <col min="13578" max="13578" width="10.625" style="1" customWidth="1"/>
    <col min="13579" max="13823" width="9" style="1"/>
    <col min="13824" max="13824" width="5.125" style="1" customWidth="1"/>
    <col min="13825" max="13825" width="13.125" style="1" customWidth="1"/>
    <col min="13826" max="13827" width="13.625" style="1" customWidth="1"/>
    <col min="13828" max="13828" width="10.625" style="1" customWidth="1"/>
    <col min="13829" max="13829" width="13.625" style="1" customWidth="1"/>
    <col min="13830" max="13830" width="10.625" style="1" customWidth="1"/>
    <col min="13831" max="13831" width="13.625" style="1" customWidth="1"/>
    <col min="13832" max="13832" width="10.625" style="1" customWidth="1"/>
    <col min="13833" max="13833" width="13.625" style="1" customWidth="1"/>
    <col min="13834" max="13834" width="10.625" style="1" customWidth="1"/>
    <col min="13835" max="14079" width="9" style="1"/>
    <col min="14080" max="14080" width="5.125" style="1" customWidth="1"/>
    <col min="14081" max="14081" width="13.125" style="1" customWidth="1"/>
    <col min="14082" max="14083" width="13.625" style="1" customWidth="1"/>
    <col min="14084" max="14084" width="10.625" style="1" customWidth="1"/>
    <col min="14085" max="14085" width="13.625" style="1" customWidth="1"/>
    <col min="14086" max="14086" width="10.625" style="1" customWidth="1"/>
    <col min="14087" max="14087" width="13.625" style="1" customWidth="1"/>
    <col min="14088" max="14088" width="10.625" style="1" customWidth="1"/>
    <col min="14089" max="14089" width="13.625" style="1" customWidth="1"/>
    <col min="14090" max="14090" width="10.625" style="1" customWidth="1"/>
    <col min="14091" max="14335" width="9" style="1"/>
    <col min="14336" max="14336" width="5.125" style="1" customWidth="1"/>
    <col min="14337" max="14337" width="13.125" style="1" customWidth="1"/>
    <col min="14338" max="14339" width="13.625" style="1" customWidth="1"/>
    <col min="14340" max="14340" width="10.625" style="1" customWidth="1"/>
    <col min="14341" max="14341" width="13.625" style="1" customWidth="1"/>
    <col min="14342" max="14342" width="10.625" style="1" customWidth="1"/>
    <col min="14343" max="14343" width="13.625" style="1" customWidth="1"/>
    <col min="14344" max="14344" width="10.625" style="1" customWidth="1"/>
    <col min="14345" max="14345" width="13.625" style="1" customWidth="1"/>
    <col min="14346" max="14346" width="10.625" style="1" customWidth="1"/>
    <col min="14347" max="14591" width="9" style="1"/>
    <col min="14592" max="14592" width="5.125" style="1" customWidth="1"/>
    <col min="14593" max="14593" width="13.125" style="1" customWidth="1"/>
    <col min="14594" max="14595" width="13.625" style="1" customWidth="1"/>
    <col min="14596" max="14596" width="10.625" style="1" customWidth="1"/>
    <col min="14597" max="14597" width="13.625" style="1" customWidth="1"/>
    <col min="14598" max="14598" width="10.625" style="1" customWidth="1"/>
    <col min="14599" max="14599" width="13.625" style="1" customWidth="1"/>
    <col min="14600" max="14600" width="10.625" style="1" customWidth="1"/>
    <col min="14601" max="14601" width="13.625" style="1" customWidth="1"/>
    <col min="14602" max="14602" width="10.625" style="1" customWidth="1"/>
    <col min="14603" max="14847" width="9" style="1"/>
    <col min="14848" max="14848" width="5.125" style="1" customWidth="1"/>
    <col min="14849" max="14849" width="13.125" style="1" customWidth="1"/>
    <col min="14850" max="14851" width="13.625" style="1" customWidth="1"/>
    <col min="14852" max="14852" width="10.625" style="1" customWidth="1"/>
    <col min="14853" max="14853" width="13.625" style="1" customWidth="1"/>
    <col min="14854" max="14854" width="10.625" style="1" customWidth="1"/>
    <col min="14855" max="14855" width="13.625" style="1" customWidth="1"/>
    <col min="14856" max="14856" width="10.625" style="1" customWidth="1"/>
    <col min="14857" max="14857" width="13.625" style="1" customWidth="1"/>
    <col min="14858" max="14858" width="10.625" style="1" customWidth="1"/>
    <col min="14859" max="15103" width="9" style="1"/>
    <col min="15104" max="15104" width="5.125" style="1" customWidth="1"/>
    <col min="15105" max="15105" width="13.125" style="1" customWidth="1"/>
    <col min="15106" max="15107" width="13.625" style="1" customWidth="1"/>
    <col min="15108" max="15108" width="10.625" style="1" customWidth="1"/>
    <col min="15109" max="15109" width="13.625" style="1" customWidth="1"/>
    <col min="15110" max="15110" width="10.625" style="1" customWidth="1"/>
    <col min="15111" max="15111" width="13.625" style="1" customWidth="1"/>
    <col min="15112" max="15112" width="10.625" style="1" customWidth="1"/>
    <col min="15113" max="15113" width="13.625" style="1" customWidth="1"/>
    <col min="15114" max="15114" width="10.625" style="1" customWidth="1"/>
    <col min="15115" max="15359" width="9" style="1"/>
    <col min="15360" max="15360" width="5.125" style="1" customWidth="1"/>
    <col min="15361" max="15361" width="13.125" style="1" customWidth="1"/>
    <col min="15362" max="15363" width="13.625" style="1" customWidth="1"/>
    <col min="15364" max="15364" width="10.625" style="1" customWidth="1"/>
    <col min="15365" max="15365" width="13.625" style="1" customWidth="1"/>
    <col min="15366" max="15366" width="10.625" style="1" customWidth="1"/>
    <col min="15367" max="15367" width="13.625" style="1" customWidth="1"/>
    <col min="15368" max="15368" width="10.625" style="1" customWidth="1"/>
    <col min="15369" max="15369" width="13.625" style="1" customWidth="1"/>
    <col min="15370" max="15370" width="10.625" style="1" customWidth="1"/>
    <col min="15371" max="15615" width="9" style="1"/>
    <col min="15616" max="15616" width="5.125" style="1" customWidth="1"/>
    <col min="15617" max="15617" width="13.125" style="1" customWidth="1"/>
    <col min="15618" max="15619" width="13.625" style="1" customWidth="1"/>
    <col min="15620" max="15620" width="10.625" style="1" customWidth="1"/>
    <col min="15621" max="15621" width="13.625" style="1" customWidth="1"/>
    <col min="15622" max="15622" width="10.625" style="1" customWidth="1"/>
    <col min="15623" max="15623" width="13.625" style="1" customWidth="1"/>
    <col min="15624" max="15624" width="10.625" style="1" customWidth="1"/>
    <col min="15625" max="15625" width="13.625" style="1" customWidth="1"/>
    <col min="15626" max="15626" width="10.625" style="1" customWidth="1"/>
    <col min="15627" max="15871" width="9" style="1"/>
    <col min="15872" max="15872" width="5.125" style="1" customWidth="1"/>
    <col min="15873" max="15873" width="13.125" style="1" customWidth="1"/>
    <col min="15874" max="15875" width="13.625" style="1" customWidth="1"/>
    <col min="15876" max="15876" width="10.625" style="1" customWidth="1"/>
    <col min="15877" max="15877" width="13.625" style="1" customWidth="1"/>
    <col min="15878" max="15878" width="10.625" style="1" customWidth="1"/>
    <col min="15879" max="15879" width="13.625" style="1" customWidth="1"/>
    <col min="15880" max="15880" width="10.625" style="1" customWidth="1"/>
    <col min="15881" max="15881" width="13.625" style="1" customWidth="1"/>
    <col min="15882" max="15882" width="10.625" style="1" customWidth="1"/>
    <col min="15883" max="16127" width="9" style="1"/>
    <col min="16128" max="16128" width="5.125" style="1" customWidth="1"/>
    <col min="16129" max="16129" width="13.125" style="1" customWidth="1"/>
    <col min="16130" max="16131" width="13.625" style="1" customWidth="1"/>
    <col min="16132" max="16132" width="10.625" style="1" customWidth="1"/>
    <col min="16133" max="16133" width="13.625" style="1" customWidth="1"/>
    <col min="16134" max="16134" width="10.625" style="1" customWidth="1"/>
    <col min="16135" max="16135" width="13.625" style="1" customWidth="1"/>
    <col min="16136" max="16136" width="10.625" style="1" customWidth="1"/>
    <col min="16137" max="16137" width="13.625" style="1" customWidth="1"/>
    <col min="16138" max="16138" width="10.625" style="1" customWidth="1"/>
    <col min="16139" max="16384" width="9" style="1"/>
  </cols>
  <sheetData>
    <row r="1" spans="2:10" ht="27.95" customHeight="1">
      <c r="B1" s="232" t="s">
        <v>216</v>
      </c>
      <c r="C1" s="232"/>
      <c r="D1" s="232"/>
      <c r="E1" s="232"/>
      <c r="F1" s="232"/>
    </row>
    <row r="2" spans="2:10" ht="11.25" customHeight="1"/>
    <row r="3" spans="2:10" ht="24" customHeight="1">
      <c r="B3" s="3" t="s">
        <v>0</v>
      </c>
      <c r="C3" s="233" t="s">
        <v>217</v>
      </c>
      <c r="D3" s="234"/>
      <c r="E3" s="233" t="s">
        <v>218</v>
      </c>
      <c r="F3" s="234"/>
    </row>
    <row r="4" spans="2:10" ht="26.25" customHeight="1">
      <c r="B4" s="4" t="s">
        <v>1</v>
      </c>
      <c r="C4" s="5" t="s">
        <v>2</v>
      </c>
      <c r="D4" s="6" t="s">
        <v>3</v>
      </c>
      <c r="E4" s="6" t="s">
        <v>4</v>
      </c>
      <c r="F4" s="6" t="s">
        <v>3</v>
      </c>
    </row>
    <row r="5" spans="2:10" ht="23.45" customHeight="1">
      <c r="B5" s="26" t="s">
        <v>169</v>
      </c>
      <c r="C5" s="133">
        <v>11147</v>
      </c>
      <c r="D5" s="134">
        <v>2.5</v>
      </c>
      <c r="E5" s="135">
        <v>385847</v>
      </c>
      <c r="F5" s="136">
        <v>0.7</v>
      </c>
    </row>
    <row r="6" spans="2:10" ht="23.45" customHeight="1">
      <c r="B6" s="26" t="s">
        <v>154</v>
      </c>
      <c r="C6" s="21">
        <v>10138</v>
      </c>
      <c r="D6" s="8">
        <v>-9.0517628061361819</v>
      </c>
      <c r="E6" s="7">
        <v>362847</v>
      </c>
      <c r="F6" s="9">
        <v>-5.9609119676970295</v>
      </c>
    </row>
    <row r="7" spans="2:10" ht="23.45" customHeight="1">
      <c r="B7" s="26" t="s">
        <v>155</v>
      </c>
      <c r="C7" s="21">
        <v>9555</v>
      </c>
      <c r="D7" s="8">
        <v>-5.8</v>
      </c>
      <c r="E7" s="7">
        <v>359236</v>
      </c>
      <c r="F7" s="9">
        <v>-1</v>
      </c>
    </row>
    <row r="8" spans="2:10" ht="23.45" customHeight="1">
      <c r="B8" s="132" t="s">
        <v>156</v>
      </c>
      <c r="C8" s="21">
        <v>9658</v>
      </c>
      <c r="D8" s="8">
        <v>1.1000000000000001</v>
      </c>
      <c r="E8" s="7">
        <v>350732</v>
      </c>
      <c r="F8" s="9">
        <v>-2.4</v>
      </c>
    </row>
    <row r="9" spans="2:10" ht="23.45" customHeight="1">
      <c r="B9" s="26" t="s">
        <v>157</v>
      </c>
      <c r="C9" s="21">
        <v>9294</v>
      </c>
      <c r="D9" s="8">
        <v>-3.8</v>
      </c>
      <c r="E9" s="7">
        <v>349687</v>
      </c>
      <c r="F9" s="9">
        <v>-0.3</v>
      </c>
    </row>
    <row r="10" spans="2:10" ht="23.45" customHeight="1">
      <c r="B10" s="26" t="s">
        <v>158</v>
      </c>
      <c r="C10" s="21">
        <v>9017</v>
      </c>
      <c r="D10" s="8">
        <v>-2.9804174736389069</v>
      </c>
      <c r="E10" s="7">
        <v>352318</v>
      </c>
      <c r="F10" s="9">
        <v>0.75238713478053232</v>
      </c>
    </row>
    <row r="11" spans="2:10" s="2" customFormat="1" ht="23.45" customHeight="1">
      <c r="B11" s="26" t="s">
        <v>6</v>
      </c>
      <c r="C11" s="22">
        <v>8710</v>
      </c>
      <c r="D11" s="8">
        <v>-3.4046800487967177</v>
      </c>
      <c r="E11" s="12">
        <v>350429</v>
      </c>
      <c r="F11" s="9">
        <v>-0.53616335242593338</v>
      </c>
    </row>
    <row r="12" spans="2:10" s="2" customFormat="1" ht="23.45" customHeight="1">
      <c r="B12" s="30" t="s">
        <v>12</v>
      </c>
      <c r="C12" s="23">
        <v>9032</v>
      </c>
      <c r="D12" s="14">
        <v>3.6969001148105627</v>
      </c>
      <c r="E12" s="13">
        <v>348097</v>
      </c>
      <c r="F12" s="9">
        <v>-0.66547003815323502</v>
      </c>
    </row>
    <row r="13" spans="2:10" s="2" customFormat="1" ht="23.45" customHeight="1">
      <c r="B13" s="26" t="s">
        <v>159</v>
      </c>
      <c r="C13" s="23">
        <v>7996</v>
      </c>
      <c r="D13" s="8">
        <v>-11.470327723649243</v>
      </c>
      <c r="E13" s="13">
        <v>356782</v>
      </c>
      <c r="F13" s="9">
        <v>2.4949942113836165</v>
      </c>
      <c r="G13" s="19"/>
    </row>
    <row r="14" spans="2:10" s="2" customFormat="1" ht="23.45" customHeight="1">
      <c r="B14" s="129" t="s">
        <v>160</v>
      </c>
      <c r="C14" s="23">
        <v>7798</v>
      </c>
      <c r="D14" s="8">
        <v>-2.4762381190595262</v>
      </c>
      <c r="E14" s="13">
        <v>361956</v>
      </c>
      <c r="F14" s="9">
        <v>1.4501852671939819</v>
      </c>
    </row>
    <row r="15" spans="2:10" s="2" customFormat="1" ht="23.45" customHeight="1">
      <c r="B15" s="29" t="s">
        <v>170</v>
      </c>
      <c r="C15" s="24">
        <v>7603</v>
      </c>
      <c r="D15" s="16">
        <v>-2.5006411900487358</v>
      </c>
      <c r="E15" s="15">
        <v>363448</v>
      </c>
      <c r="F15" s="17">
        <v>0.4122047983732724</v>
      </c>
    </row>
    <row r="16" spans="2:10" s="2" customFormat="1" ht="10.5" customHeight="1">
      <c r="B16" s="20"/>
      <c r="C16" s="13"/>
      <c r="D16" s="8"/>
      <c r="E16" s="13"/>
      <c r="F16" s="8"/>
      <c r="G16" s="12"/>
      <c r="H16" s="8"/>
      <c r="I16" s="7"/>
      <c r="J16" s="8"/>
    </row>
    <row r="17" spans="2:11" ht="24.95" customHeight="1">
      <c r="B17" s="3" t="s">
        <v>0</v>
      </c>
      <c r="C17" s="233" t="s">
        <v>219</v>
      </c>
      <c r="D17" s="234"/>
      <c r="E17" s="233" t="s">
        <v>220</v>
      </c>
      <c r="F17" s="234"/>
    </row>
    <row r="18" spans="2:11" ht="27" customHeight="1">
      <c r="B18" s="4" t="s">
        <v>1</v>
      </c>
      <c r="C18" s="6" t="s">
        <v>221</v>
      </c>
      <c r="D18" s="6" t="s">
        <v>3</v>
      </c>
      <c r="E18" s="6" t="s">
        <v>221</v>
      </c>
      <c r="F18" s="6" t="s">
        <v>3</v>
      </c>
    </row>
    <row r="19" spans="2:11" ht="23.45" customHeight="1">
      <c r="B19" s="26" t="s">
        <v>169</v>
      </c>
      <c r="C19" s="21">
        <v>16512792</v>
      </c>
      <c r="D19" s="10">
        <v>4.5999999999999996</v>
      </c>
      <c r="E19" s="7">
        <v>5313275</v>
      </c>
      <c r="F19" s="11">
        <v>0.8</v>
      </c>
    </row>
    <row r="20" spans="2:11" ht="23.45" customHeight="1">
      <c r="B20" s="26" t="s">
        <v>154</v>
      </c>
      <c r="C20" s="21">
        <v>13423028</v>
      </c>
      <c r="D20" s="8">
        <v>-18.711336035723093</v>
      </c>
      <c r="E20" s="7">
        <v>4065873</v>
      </c>
      <c r="F20" s="9">
        <v>-23.477083343135831</v>
      </c>
    </row>
    <row r="21" spans="2:11" ht="23.45" customHeight="1">
      <c r="B21" s="26" t="s">
        <v>155</v>
      </c>
      <c r="C21" s="21">
        <v>14183783</v>
      </c>
      <c r="D21" s="10">
        <v>5.7</v>
      </c>
      <c r="E21" s="7">
        <v>4667460</v>
      </c>
      <c r="F21" s="11">
        <v>14.8</v>
      </c>
    </row>
    <row r="22" spans="2:11" ht="23.45" customHeight="1">
      <c r="B22" s="132" t="s">
        <v>156</v>
      </c>
      <c r="C22" s="21">
        <v>14357443</v>
      </c>
      <c r="D22" s="10">
        <v>1.2</v>
      </c>
      <c r="E22" s="7">
        <v>4576554</v>
      </c>
      <c r="F22" s="11">
        <v>-1.9</v>
      </c>
    </row>
    <row r="23" spans="2:11" ht="23.45" customHeight="1">
      <c r="B23" s="26" t="s">
        <v>157</v>
      </c>
      <c r="C23" s="21">
        <v>14347022</v>
      </c>
      <c r="D23" s="8">
        <v>-0.1</v>
      </c>
      <c r="E23" s="7">
        <v>4351897</v>
      </c>
      <c r="F23" s="9">
        <v>-4.9000000000000004</v>
      </c>
    </row>
    <row r="24" spans="2:11" ht="23.45" customHeight="1">
      <c r="B24" s="26" t="s">
        <v>158</v>
      </c>
      <c r="C24" s="22">
        <v>14026866</v>
      </c>
      <c r="D24" s="10">
        <v>-2.231515362560955</v>
      </c>
      <c r="E24" s="12">
        <v>4439352</v>
      </c>
      <c r="F24" s="11">
        <v>2.0095834069602287</v>
      </c>
    </row>
    <row r="25" spans="2:11" s="2" customFormat="1" ht="23.45" customHeight="1">
      <c r="B25" s="26" t="s">
        <v>6</v>
      </c>
      <c r="C25" s="22">
        <v>14888356</v>
      </c>
      <c r="D25" s="10">
        <v>6.1417140507366366</v>
      </c>
      <c r="E25" s="7">
        <v>4674608</v>
      </c>
      <c r="F25" s="11">
        <v>5.2993319745764698</v>
      </c>
    </row>
    <row r="26" spans="2:11" s="2" customFormat="1" ht="23.45" customHeight="1">
      <c r="B26" s="30" t="s">
        <v>7</v>
      </c>
      <c r="C26" s="22">
        <v>15445672</v>
      </c>
      <c r="D26" s="8">
        <v>3.7433011408378465</v>
      </c>
      <c r="E26" s="7">
        <v>4872277</v>
      </c>
      <c r="F26" s="9">
        <v>4.2285684703401865</v>
      </c>
    </row>
    <row r="27" spans="2:11" s="2" customFormat="1" ht="23.45" customHeight="1">
      <c r="B27" s="132" t="s">
        <v>12</v>
      </c>
      <c r="C27" s="22">
        <v>15105350</v>
      </c>
      <c r="D27" s="8">
        <v>-2.2033486144209191</v>
      </c>
      <c r="E27" s="7">
        <v>4882005</v>
      </c>
      <c r="F27" s="9">
        <v>0.19966024099205004</v>
      </c>
      <c r="G27" s="19"/>
    </row>
    <row r="28" spans="2:11" s="2" customFormat="1" ht="23.45" customHeight="1">
      <c r="B28" s="130" t="s">
        <v>161</v>
      </c>
      <c r="C28" s="131">
        <v>15665881</v>
      </c>
      <c r="D28" s="8">
        <v>3.710811070249953</v>
      </c>
      <c r="E28" s="131">
        <v>4977699</v>
      </c>
      <c r="F28" s="9">
        <v>1.9601372796627548</v>
      </c>
    </row>
    <row r="29" spans="2:11" s="2" customFormat="1" ht="23.45" customHeight="1">
      <c r="B29" s="27" t="s">
        <v>160</v>
      </c>
      <c r="C29" s="28">
        <v>16486978</v>
      </c>
      <c r="D29" s="16">
        <v>5.2413075268476828</v>
      </c>
      <c r="E29" s="28">
        <v>5089872</v>
      </c>
      <c r="F29" s="17">
        <v>2.2535111102539584</v>
      </c>
    </row>
    <row r="30" spans="2:11" ht="111.75" customHeight="1">
      <c r="B30" s="230" t="s">
        <v>226</v>
      </c>
      <c r="C30" s="231"/>
      <c r="D30" s="231"/>
      <c r="E30" s="231"/>
      <c r="F30" s="231"/>
      <c r="G30" s="25"/>
      <c r="H30" s="25"/>
      <c r="I30" s="25"/>
      <c r="J30" s="25"/>
      <c r="K30" s="25"/>
    </row>
    <row r="42" spans="4:5">
      <c r="D42" s="18"/>
      <c r="E42" s="18"/>
    </row>
  </sheetData>
  <mergeCells count="6">
    <mergeCell ref="B30:F30"/>
    <mergeCell ref="B1:F1"/>
    <mergeCell ref="C3:D3"/>
    <mergeCell ref="E3:F3"/>
    <mergeCell ref="C17:D17"/>
    <mergeCell ref="E17:F17"/>
  </mergeCells>
  <phoneticPr fontId="2"/>
  <printOptions horizontalCentered="1" verticalCentered="1"/>
  <pageMargins left="0.7" right="0.7" top="0.75" bottom="0.75" header="0.3" footer="0.3"/>
  <pageSetup paperSize="9" orientation="portrait" r:id="rId1"/>
  <headerFooter scaleWithDoc="0" alignWithMargins="0">
    <oddFooter>&amp;C-15-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E42"/>
  <sheetViews>
    <sheetView showGridLines="0" zoomScaleNormal="100" zoomScaleSheetLayoutView="100" workbookViewId="0">
      <selection activeCell="I12" sqref="I12"/>
    </sheetView>
  </sheetViews>
  <sheetFormatPr defaultRowHeight="13.5"/>
  <cols>
    <col min="1" max="1" width="5.5" style="1" customWidth="1"/>
    <col min="2" max="2" width="3.25" style="31" customWidth="1"/>
    <col min="3" max="3" width="14.25" style="1" customWidth="1"/>
    <col min="4" max="4" width="9.125" style="1" bestFit="1" customWidth="1"/>
    <col min="5" max="5" width="7" style="1" customWidth="1"/>
    <col min="6" max="6" width="8.75" style="2" customWidth="1"/>
    <col min="7" max="7" width="7" style="2" customWidth="1"/>
    <col min="8" max="8" width="7.75" style="2" customWidth="1"/>
    <col min="9" max="9" width="9.25" style="2" bestFit="1" customWidth="1"/>
    <col min="10" max="10" width="8" style="2" customWidth="1"/>
    <col min="11" max="11" width="8.75" style="2" customWidth="1"/>
    <col min="12" max="13" width="7" style="2" customWidth="1"/>
    <col min="14" max="15" width="11" style="2" customWidth="1"/>
    <col min="16" max="16" width="8.75" style="2" customWidth="1"/>
    <col min="17" max="17" width="7" style="2" customWidth="1"/>
    <col min="18" max="18" width="8.625" style="2" bestFit="1" customWidth="1"/>
    <col min="19" max="20" width="11" style="2" customWidth="1"/>
    <col min="21" max="21" width="8.75" style="2" customWidth="1"/>
    <col min="22" max="22" width="7" style="2" customWidth="1"/>
    <col min="23" max="23" width="8.375" style="2" customWidth="1"/>
    <col min="24" max="24" width="9" style="1"/>
    <col min="25" max="25" width="12.375" style="1" customWidth="1"/>
    <col min="26" max="26" width="12.125" style="1" customWidth="1"/>
    <col min="27" max="27" width="14.375" style="1" customWidth="1"/>
    <col min="28" max="30" width="13.25" style="1" customWidth="1"/>
    <col min="31" max="31" width="14" style="1" customWidth="1"/>
    <col min="32" max="16384" width="9" style="1"/>
  </cols>
  <sheetData>
    <row r="1" spans="2:25" ht="18.399999999999999" customHeight="1">
      <c r="B1" s="32" t="s">
        <v>186</v>
      </c>
      <c r="O1" s="33"/>
      <c r="U1" s="35"/>
      <c r="X1" s="36"/>
    </row>
    <row r="2" spans="2:25" ht="9" customHeight="1">
      <c r="Y2" s="37"/>
    </row>
    <row r="3" spans="2:25" ht="20.100000000000001" customHeight="1">
      <c r="B3" s="38"/>
      <c r="C3" s="39" t="s">
        <v>0</v>
      </c>
      <c r="D3" s="237" t="s">
        <v>60</v>
      </c>
      <c r="E3" s="238"/>
      <c r="F3" s="238"/>
      <c r="G3" s="238"/>
      <c r="H3" s="239"/>
      <c r="I3" s="237" t="s">
        <v>62</v>
      </c>
      <c r="J3" s="238"/>
      <c r="K3" s="238"/>
      <c r="L3" s="238"/>
      <c r="M3" s="239"/>
      <c r="N3" s="240" t="s">
        <v>63</v>
      </c>
      <c r="O3" s="241"/>
      <c r="P3" s="241"/>
      <c r="Q3" s="241"/>
      <c r="R3" s="242"/>
      <c r="S3" s="243" t="s">
        <v>61</v>
      </c>
      <c r="T3" s="244"/>
      <c r="U3" s="244"/>
      <c r="V3" s="244"/>
      <c r="W3" s="245"/>
      <c r="Y3" s="37"/>
    </row>
    <row r="4" spans="2:25" ht="20.100000000000001" customHeight="1">
      <c r="B4" s="40"/>
      <c r="C4" s="36"/>
      <c r="D4" s="41" t="s">
        <v>187</v>
      </c>
      <c r="E4" s="246" t="s">
        <v>171</v>
      </c>
      <c r="F4" s="247"/>
      <c r="G4" s="247"/>
      <c r="H4" s="248"/>
      <c r="I4" s="41" t="s">
        <v>187</v>
      </c>
      <c r="J4" s="249" t="s">
        <v>171</v>
      </c>
      <c r="K4" s="250"/>
      <c r="L4" s="250"/>
      <c r="M4" s="251"/>
      <c r="N4" s="127" t="s">
        <v>188</v>
      </c>
      <c r="O4" s="249" t="s">
        <v>187</v>
      </c>
      <c r="P4" s="250"/>
      <c r="Q4" s="250"/>
      <c r="R4" s="251"/>
      <c r="S4" s="127" t="s">
        <v>188</v>
      </c>
      <c r="T4" s="249" t="s">
        <v>187</v>
      </c>
      <c r="U4" s="252"/>
      <c r="V4" s="252"/>
      <c r="W4" s="253"/>
      <c r="Y4" s="36"/>
    </row>
    <row r="5" spans="2:25" s="42" customFormat="1" ht="27.95" customHeight="1">
      <c r="B5" s="44" t="s">
        <v>64</v>
      </c>
      <c r="C5" s="45"/>
      <c r="D5" s="46" t="s">
        <v>2</v>
      </c>
      <c r="E5" s="46" t="s">
        <v>2</v>
      </c>
      <c r="F5" s="47" t="s">
        <v>3</v>
      </c>
      <c r="G5" s="48" t="s">
        <v>65</v>
      </c>
      <c r="H5" s="49" t="s">
        <v>66</v>
      </c>
      <c r="I5" s="50" t="s">
        <v>189</v>
      </c>
      <c r="J5" s="49" t="s">
        <v>67</v>
      </c>
      <c r="K5" s="51" t="s">
        <v>3</v>
      </c>
      <c r="L5" s="52" t="s">
        <v>65</v>
      </c>
      <c r="M5" s="53" t="s">
        <v>66</v>
      </c>
      <c r="N5" s="54" t="s">
        <v>190</v>
      </c>
      <c r="O5" s="54" t="s">
        <v>190</v>
      </c>
      <c r="P5" s="51" t="s">
        <v>3</v>
      </c>
      <c r="Q5" s="52" t="s">
        <v>65</v>
      </c>
      <c r="R5" s="55" t="s">
        <v>66</v>
      </c>
      <c r="S5" s="56" t="s">
        <v>68</v>
      </c>
      <c r="T5" s="47" t="s">
        <v>68</v>
      </c>
      <c r="U5" s="51" t="s">
        <v>3</v>
      </c>
      <c r="V5" s="52" t="s">
        <v>65</v>
      </c>
      <c r="W5" s="57" t="s">
        <v>66</v>
      </c>
      <c r="Y5" s="43"/>
    </row>
    <row r="6" spans="2:25" ht="24" customHeight="1">
      <c r="B6" s="235" t="s">
        <v>69</v>
      </c>
      <c r="C6" s="236"/>
      <c r="D6" s="13">
        <f>SUM(D7:D30)</f>
        <v>7798</v>
      </c>
      <c r="E6" s="13">
        <f>SUM(E7:E30)</f>
        <v>7603</v>
      </c>
      <c r="F6" s="138">
        <f>(+E6-D6)/D6*100</f>
        <v>-2.5006411900487304</v>
      </c>
      <c r="G6" s="139">
        <v>100</v>
      </c>
      <c r="H6" s="140">
        <f>+(E6-D6)/D6*100</f>
        <v>-2.5006411900487304</v>
      </c>
      <c r="I6" s="141">
        <f>SUM(I7:I30)</f>
        <v>361956</v>
      </c>
      <c r="J6" s="13">
        <f>SUM(J7:J30)</f>
        <v>363448</v>
      </c>
      <c r="K6" s="138">
        <f>(+J6-I6)/I6*100</f>
        <v>0.412204798373283</v>
      </c>
      <c r="L6" s="139">
        <v>100</v>
      </c>
      <c r="M6" s="140">
        <f>+(J6-I6)/I6*100</f>
        <v>0.412204798373283</v>
      </c>
      <c r="N6" s="142">
        <f>SUM(N7:N30)</f>
        <v>15665881</v>
      </c>
      <c r="O6" s="13">
        <v>16486978</v>
      </c>
      <c r="P6" s="138">
        <f>(+O6-N6)/N6*100</f>
        <v>5.2413075268476765</v>
      </c>
      <c r="Q6" s="143">
        <v>100</v>
      </c>
      <c r="R6" s="140">
        <f>+(O6-N6)/N6*100</f>
        <v>5.2413075268476765</v>
      </c>
      <c r="S6" s="144">
        <f>SUM(S7:S30)</f>
        <v>4977699</v>
      </c>
      <c r="T6" s="13">
        <v>5089872</v>
      </c>
      <c r="U6" s="138">
        <f>(+T6-S6)/S6*100</f>
        <v>2.2535111102539545</v>
      </c>
      <c r="V6" s="143">
        <v>100</v>
      </c>
      <c r="W6" s="140">
        <f>+(T6-S6)/S6*100</f>
        <v>2.2535111102539545</v>
      </c>
      <c r="X6" s="137"/>
      <c r="Y6" s="58"/>
    </row>
    <row r="7" spans="2:25" ht="24" customHeight="1">
      <c r="B7" s="63" t="s">
        <v>191</v>
      </c>
      <c r="C7" s="64" t="s">
        <v>14</v>
      </c>
      <c r="D7" s="23">
        <v>1093</v>
      </c>
      <c r="E7" s="13">
        <v>1069</v>
      </c>
      <c r="F7" s="145">
        <f t="shared" ref="F7:F30" si="0">(+E7-D7)/D7*100</f>
        <v>-2.1957913998170175</v>
      </c>
      <c r="G7" s="139">
        <f>+E7/$E$6*100</f>
        <v>14.060239379192424</v>
      </c>
      <c r="H7" s="146">
        <f>+(E7-D7)/$D$6*100</f>
        <v>-0.30777122339061297</v>
      </c>
      <c r="I7" s="147">
        <v>55627</v>
      </c>
      <c r="J7" s="148">
        <v>55456</v>
      </c>
      <c r="K7" s="145">
        <f t="shared" ref="K7:K30" si="1">(+J7-I7)/I7*100</f>
        <v>-0.3074046775846262</v>
      </c>
      <c r="L7" s="139">
        <f>+J7/$J$6*100</f>
        <v>15.258303801369108</v>
      </c>
      <c r="M7" s="146">
        <f>+(J7-I7)/$I$6*100</f>
        <v>-4.7243311341710045E-2</v>
      </c>
      <c r="N7" s="148">
        <v>1662752</v>
      </c>
      <c r="O7" s="148">
        <v>1708821</v>
      </c>
      <c r="P7" s="145">
        <f t="shared" ref="P7:P30" si="2">(+O7-N7)/N7*100</f>
        <v>2.7706476973114449</v>
      </c>
      <c r="Q7" s="139">
        <f>+O7/$O$6*100</f>
        <v>10.364670832944643</v>
      </c>
      <c r="R7" s="149">
        <f>+(O7-N7)/$N$6*100</f>
        <v>0.29407219421620784</v>
      </c>
      <c r="S7" s="150">
        <v>579489</v>
      </c>
      <c r="T7" s="148">
        <v>569632</v>
      </c>
      <c r="U7" s="145">
        <f t="shared" ref="U7:U30" si="3">(+T7-S7)/S7*100</f>
        <v>-1.7009813818726498</v>
      </c>
      <c r="V7" s="139">
        <f>+T7/$T$6*100</f>
        <v>11.191479864326649</v>
      </c>
      <c r="W7" s="146">
        <f>+(T7-S7)/$S$6*100</f>
        <v>-0.19802322318002757</v>
      </c>
      <c r="Y7" s="58"/>
    </row>
    <row r="8" spans="2:25" ht="24" customHeight="1">
      <c r="B8" s="63" t="s">
        <v>192</v>
      </c>
      <c r="C8" s="64" t="s">
        <v>15</v>
      </c>
      <c r="D8" s="23">
        <v>127</v>
      </c>
      <c r="E8" s="13">
        <v>125</v>
      </c>
      <c r="F8" s="145">
        <f t="shared" si="0"/>
        <v>-1.5748031496062991</v>
      </c>
      <c r="G8" s="139">
        <f t="shared" ref="G8:G30" si="4">+E8/$E$6*100</f>
        <v>1.6440878600552413</v>
      </c>
      <c r="H8" s="146">
        <f t="shared" ref="H8:H30" si="5">+(E8-D8)/$D$6*100</f>
        <v>-2.5647601949217745E-2</v>
      </c>
      <c r="I8" s="147">
        <v>6272</v>
      </c>
      <c r="J8" s="148">
        <v>5761</v>
      </c>
      <c r="K8" s="145">
        <f t="shared" si="1"/>
        <v>-8.1473214285714288</v>
      </c>
      <c r="L8" s="139">
        <f t="shared" ref="L8:L30" si="6">+J8/$J$6*100</f>
        <v>1.5850960797693203</v>
      </c>
      <c r="M8" s="146">
        <f t="shared" ref="M8:M30" si="7">+(J8-I8)/$I$6*100</f>
        <v>-0.14117738067610427</v>
      </c>
      <c r="N8" s="148">
        <v>439563</v>
      </c>
      <c r="O8" s="148">
        <v>478923</v>
      </c>
      <c r="P8" s="145">
        <f t="shared" si="2"/>
        <v>8.9543478409238269</v>
      </c>
      <c r="Q8" s="139">
        <f t="shared" ref="Q8:Q30" si="8">+O8/$O$6*100</f>
        <v>2.904856184074486</v>
      </c>
      <c r="R8" s="149">
        <f t="shared" ref="R8:R30" si="9">+(O8-N8)/$N$6*100</f>
        <v>0.25124664230501942</v>
      </c>
      <c r="S8" s="150">
        <v>145061</v>
      </c>
      <c r="T8" s="148">
        <v>162411</v>
      </c>
      <c r="U8" s="145">
        <f t="shared" si="3"/>
        <v>11.960485588821253</v>
      </c>
      <c r="V8" s="139">
        <f t="shared" ref="V8:V30" si="10">+T8/$T$6*100</f>
        <v>3.190866096436217</v>
      </c>
      <c r="W8" s="146">
        <f t="shared" ref="W8:W30" si="11">+(T8-S8)/$S$6*100</f>
        <v>0.34855462333098086</v>
      </c>
      <c r="Y8" s="58"/>
    </row>
    <row r="9" spans="2:25" s="2" customFormat="1" ht="24" customHeight="1">
      <c r="B9" s="68" t="s">
        <v>193</v>
      </c>
      <c r="C9" s="34" t="s">
        <v>17</v>
      </c>
      <c r="D9" s="23">
        <v>329</v>
      </c>
      <c r="E9" s="148">
        <v>314</v>
      </c>
      <c r="F9" s="151">
        <f t="shared" si="0"/>
        <v>-4.5592705167173255</v>
      </c>
      <c r="G9" s="139">
        <f t="shared" si="4"/>
        <v>4.1299487044587666</v>
      </c>
      <c r="H9" s="152">
        <f t="shared" si="5"/>
        <v>-0.1923570146191331</v>
      </c>
      <c r="I9" s="147">
        <v>7245</v>
      </c>
      <c r="J9" s="148">
        <v>7157</v>
      </c>
      <c r="K9" s="151">
        <f t="shared" si="1"/>
        <v>-1.2146307798481712</v>
      </c>
      <c r="L9" s="139">
        <f t="shared" si="6"/>
        <v>1.9691950430322909</v>
      </c>
      <c r="M9" s="146">
        <f t="shared" si="7"/>
        <v>-2.4312347357137332E-2</v>
      </c>
      <c r="N9" s="148">
        <v>127424</v>
      </c>
      <c r="O9" s="148">
        <v>124387</v>
      </c>
      <c r="P9" s="151">
        <f t="shared" si="2"/>
        <v>-2.3833814665996984</v>
      </c>
      <c r="Q9" s="139">
        <f t="shared" si="8"/>
        <v>0.75445603190590782</v>
      </c>
      <c r="R9" s="149">
        <f t="shared" si="9"/>
        <v>-1.938607857419573E-2</v>
      </c>
      <c r="S9" s="150">
        <v>45530</v>
      </c>
      <c r="T9" s="148">
        <v>44391</v>
      </c>
      <c r="U9" s="151">
        <f t="shared" si="3"/>
        <v>-2.5016472655392046</v>
      </c>
      <c r="V9" s="139">
        <f t="shared" si="10"/>
        <v>0.87214373956751767</v>
      </c>
      <c r="W9" s="146">
        <f t="shared" si="11"/>
        <v>-2.2882058557578511E-2</v>
      </c>
      <c r="Y9" s="59"/>
    </row>
    <row r="10" spans="2:25" s="2" customFormat="1" ht="24" customHeight="1">
      <c r="B10" s="68" t="s">
        <v>194</v>
      </c>
      <c r="C10" s="34" t="s">
        <v>19</v>
      </c>
      <c r="D10" s="23">
        <v>150</v>
      </c>
      <c r="E10" s="148">
        <v>144</v>
      </c>
      <c r="F10" s="151">
        <f t="shared" si="0"/>
        <v>-4</v>
      </c>
      <c r="G10" s="139">
        <f t="shared" si="4"/>
        <v>1.8939892147836381</v>
      </c>
      <c r="H10" s="152">
        <f t="shared" si="5"/>
        <v>-7.6942805847653242E-2</v>
      </c>
      <c r="I10" s="147">
        <v>2396</v>
      </c>
      <c r="J10" s="148">
        <v>2342</v>
      </c>
      <c r="K10" s="151">
        <f t="shared" si="1"/>
        <v>-2.2537562604340566</v>
      </c>
      <c r="L10" s="139">
        <f t="shared" si="6"/>
        <v>0.64438379080363628</v>
      </c>
      <c r="M10" s="146">
        <f t="shared" si="7"/>
        <v>-1.4918940423697909E-2</v>
      </c>
      <c r="N10" s="148">
        <v>55138</v>
      </c>
      <c r="O10" s="148">
        <v>54476</v>
      </c>
      <c r="P10" s="151">
        <f t="shared" si="2"/>
        <v>-1.2006238891508578</v>
      </c>
      <c r="Q10" s="139">
        <f t="shared" si="8"/>
        <v>0.33041834592124769</v>
      </c>
      <c r="R10" s="149">
        <f t="shared" si="9"/>
        <v>-4.2257438314512921E-3</v>
      </c>
      <c r="S10" s="150">
        <v>19162</v>
      </c>
      <c r="T10" s="148">
        <v>20221</v>
      </c>
      <c r="U10" s="151">
        <f t="shared" si="3"/>
        <v>5.5265629892495571</v>
      </c>
      <c r="V10" s="139">
        <f t="shared" si="10"/>
        <v>0.3972791457231144</v>
      </c>
      <c r="W10" s="146">
        <f t="shared" si="11"/>
        <v>2.1274890265562462E-2</v>
      </c>
      <c r="Y10" s="59"/>
    </row>
    <row r="11" spans="2:25" s="2" customFormat="1" ht="24" customHeight="1">
      <c r="B11" s="68" t="s">
        <v>195</v>
      </c>
      <c r="C11" s="34" t="s">
        <v>21</v>
      </c>
      <c r="D11" s="23">
        <v>110</v>
      </c>
      <c r="E11" s="148">
        <v>104</v>
      </c>
      <c r="F11" s="145">
        <f t="shared" si="0"/>
        <v>-5.4545454545454541</v>
      </c>
      <c r="G11" s="139">
        <f t="shared" si="4"/>
        <v>1.3678810995659607</v>
      </c>
      <c r="H11" s="146">
        <f t="shared" si="5"/>
        <v>-7.6942805847653242E-2</v>
      </c>
      <c r="I11" s="147">
        <v>1990</v>
      </c>
      <c r="J11" s="148">
        <v>2139</v>
      </c>
      <c r="K11" s="145">
        <f t="shared" si="1"/>
        <v>7.4874371859296476</v>
      </c>
      <c r="L11" s="139">
        <f t="shared" si="6"/>
        <v>0.58852985846668571</v>
      </c>
      <c r="M11" s="146">
        <f t="shared" si="7"/>
        <v>4.1165224502425712E-2</v>
      </c>
      <c r="N11" s="148">
        <v>71344</v>
      </c>
      <c r="O11" s="148">
        <v>65481</v>
      </c>
      <c r="P11" s="145">
        <f t="shared" si="2"/>
        <v>-8.2179300291545196</v>
      </c>
      <c r="Q11" s="139">
        <f t="shared" si="8"/>
        <v>0.39716799525055474</v>
      </c>
      <c r="R11" s="149">
        <f t="shared" si="9"/>
        <v>-3.7425281093351852E-2</v>
      </c>
      <c r="S11" s="150">
        <v>26354</v>
      </c>
      <c r="T11" s="148">
        <v>20475</v>
      </c>
      <c r="U11" s="145">
        <f t="shared" si="3"/>
        <v>-22.307809061243074</v>
      </c>
      <c r="V11" s="139">
        <f t="shared" si="10"/>
        <v>0.4022694480332708</v>
      </c>
      <c r="W11" s="146">
        <f t="shared" si="11"/>
        <v>-0.11810677985952947</v>
      </c>
      <c r="Y11" s="59"/>
    </row>
    <row r="12" spans="2:25" s="2" customFormat="1" ht="24" customHeight="1">
      <c r="B12" s="68" t="s">
        <v>196</v>
      </c>
      <c r="C12" s="34" t="s">
        <v>23</v>
      </c>
      <c r="D12" s="23">
        <v>191</v>
      </c>
      <c r="E12" s="148">
        <v>189</v>
      </c>
      <c r="F12" s="151">
        <f t="shared" si="0"/>
        <v>-1.0471204188481675</v>
      </c>
      <c r="G12" s="139">
        <f t="shared" si="4"/>
        <v>2.4858608444035251</v>
      </c>
      <c r="H12" s="152">
        <f t="shared" si="5"/>
        <v>-2.5647601949217745E-2</v>
      </c>
      <c r="I12" s="147">
        <v>7067</v>
      </c>
      <c r="J12" s="148">
        <v>7104</v>
      </c>
      <c r="K12" s="151">
        <f t="shared" si="1"/>
        <v>0.52356020942408377</v>
      </c>
      <c r="L12" s="139">
        <f t="shared" si="6"/>
        <v>1.9546124892694416</v>
      </c>
      <c r="M12" s="146">
        <f t="shared" si="7"/>
        <v>1.0222236956978195E-2</v>
      </c>
      <c r="N12" s="148">
        <v>286923</v>
      </c>
      <c r="O12" s="148">
        <v>293856</v>
      </c>
      <c r="P12" s="151">
        <f t="shared" si="2"/>
        <v>2.4163277255570308</v>
      </c>
      <c r="Q12" s="139">
        <f t="shared" si="8"/>
        <v>1.7823521084336984</v>
      </c>
      <c r="R12" s="149">
        <f t="shared" si="9"/>
        <v>4.4255410851135664E-2</v>
      </c>
      <c r="S12" s="150">
        <v>99510</v>
      </c>
      <c r="T12" s="148">
        <v>101985</v>
      </c>
      <c r="U12" s="151">
        <f t="shared" si="3"/>
        <v>2.4871872173650891</v>
      </c>
      <c r="V12" s="139">
        <f t="shared" si="10"/>
        <v>2.00368496496572</v>
      </c>
      <c r="W12" s="146">
        <f t="shared" si="11"/>
        <v>4.9721769034246549E-2</v>
      </c>
      <c r="Y12" s="59"/>
    </row>
    <row r="13" spans="2:25" s="2" customFormat="1" ht="24" customHeight="1">
      <c r="B13" s="68" t="s">
        <v>197</v>
      </c>
      <c r="C13" s="34" t="s">
        <v>25</v>
      </c>
      <c r="D13" s="23">
        <v>275</v>
      </c>
      <c r="E13" s="148">
        <v>263</v>
      </c>
      <c r="F13" s="145">
        <f t="shared" si="0"/>
        <v>-4.3636363636363642</v>
      </c>
      <c r="G13" s="139">
        <f t="shared" si="4"/>
        <v>3.459160857556228</v>
      </c>
      <c r="H13" s="146">
        <f t="shared" si="5"/>
        <v>-0.15388561169530648</v>
      </c>
      <c r="I13" s="147">
        <v>6335</v>
      </c>
      <c r="J13" s="148">
        <v>6542</v>
      </c>
      <c r="K13" s="145">
        <f t="shared" si="1"/>
        <v>3.2675611681136543</v>
      </c>
      <c r="L13" s="139">
        <f t="shared" si="6"/>
        <v>1.7999823908784751</v>
      </c>
      <c r="M13" s="146">
        <f t="shared" si="7"/>
        <v>5.7189271624175315E-2</v>
      </c>
      <c r="N13" s="148">
        <v>124012</v>
      </c>
      <c r="O13" s="148">
        <v>129349</v>
      </c>
      <c r="P13" s="145">
        <f t="shared" si="2"/>
        <v>4.3036157791181502</v>
      </c>
      <c r="Q13" s="139">
        <f t="shared" si="8"/>
        <v>0.78455251168528284</v>
      </c>
      <c r="R13" s="149">
        <f t="shared" si="9"/>
        <v>3.4067665904011397E-2</v>
      </c>
      <c r="S13" s="150">
        <v>52180</v>
      </c>
      <c r="T13" s="148">
        <v>56869</v>
      </c>
      <c r="U13" s="145">
        <f t="shared" si="3"/>
        <v>8.9862016098121895</v>
      </c>
      <c r="V13" s="139">
        <f t="shared" si="10"/>
        <v>1.1172972522688194</v>
      </c>
      <c r="W13" s="146">
        <f t="shared" si="11"/>
        <v>9.4200151515790725E-2</v>
      </c>
      <c r="Y13" s="59"/>
    </row>
    <row r="14" spans="2:25" s="2" customFormat="1" ht="24" customHeight="1">
      <c r="B14" s="68" t="s">
        <v>198</v>
      </c>
      <c r="C14" s="69" t="s">
        <v>27</v>
      </c>
      <c r="D14" s="23">
        <v>289</v>
      </c>
      <c r="E14" s="148">
        <v>280</v>
      </c>
      <c r="F14" s="151">
        <f t="shared" si="0"/>
        <v>-3.1141868512110724</v>
      </c>
      <c r="G14" s="139">
        <f t="shared" si="4"/>
        <v>3.6827568065237406</v>
      </c>
      <c r="H14" s="152">
        <f t="shared" si="5"/>
        <v>-0.11541420877147987</v>
      </c>
      <c r="I14" s="147">
        <v>23104</v>
      </c>
      <c r="J14" s="148">
        <v>23681</v>
      </c>
      <c r="K14" s="151">
        <f t="shared" si="1"/>
        <v>2.4974030470914128</v>
      </c>
      <c r="L14" s="139">
        <f t="shared" si="6"/>
        <v>6.5156501067552997</v>
      </c>
      <c r="M14" s="146">
        <f t="shared" si="7"/>
        <v>0.15941164119395729</v>
      </c>
      <c r="N14" s="148">
        <v>2053171</v>
      </c>
      <c r="O14" s="148">
        <v>2221180</v>
      </c>
      <c r="P14" s="151">
        <f t="shared" si="2"/>
        <v>8.1829034210983895</v>
      </c>
      <c r="Q14" s="139">
        <f t="shared" si="8"/>
        <v>13.47232949543573</v>
      </c>
      <c r="R14" s="149">
        <f t="shared" si="9"/>
        <v>1.07245165465</v>
      </c>
      <c r="S14" s="150">
        <v>710602</v>
      </c>
      <c r="T14" s="148">
        <v>763285</v>
      </c>
      <c r="U14" s="151">
        <f t="shared" si="3"/>
        <v>7.4138547316219201</v>
      </c>
      <c r="V14" s="139">
        <f t="shared" si="10"/>
        <v>14.996153144912091</v>
      </c>
      <c r="W14" s="146">
        <f t="shared" si="11"/>
        <v>1.0583805891035196</v>
      </c>
      <c r="Y14" s="59"/>
    </row>
    <row r="15" spans="2:25" s="2" customFormat="1" ht="24" customHeight="1">
      <c r="B15" s="68" t="s">
        <v>199</v>
      </c>
      <c r="C15" s="69" t="s">
        <v>29</v>
      </c>
      <c r="D15" s="23">
        <v>34</v>
      </c>
      <c r="E15" s="148">
        <v>32</v>
      </c>
      <c r="F15" s="145">
        <f t="shared" si="0"/>
        <v>-5.8823529411764701</v>
      </c>
      <c r="G15" s="139">
        <f t="shared" si="4"/>
        <v>0.42088649217414181</v>
      </c>
      <c r="H15" s="146">
        <f t="shared" si="5"/>
        <v>-2.5647601949217745E-2</v>
      </c>
      <c r="I15" s="147">
        <v>1087</v>
      </c>
      <c r="J15" s="148">
        <v>1202</v>
      </c>
      <c r="K15" s="145">
        <f t="shared" si="1"/>
        <v>10.579576816927323</v>
      </c>
      <c r="L15" s="139">
        <f t="shared" si="6"/>
        <v>0.33072131364046575</v>
      </c>
      <c r="M15" s="146">
        <f t="shared" si="7"/>
        <v>3.1771817568986289E-2</v>
      </c>
      <c r="N15" s="148">
        <v>168978</v>
      </c>
      <c r="O15" s="148">
        <v>168974</v>
      </c>
      <c r="P15" s="145">
        <f t="shared" si="2"/>
        <v>-2.3671720579010284E-3</v>
      </c>
      <c r="Q15" s="139">
        <f t="shared" si="8"/>
        <v>1.0248937070213837</v>
      </c>
      <c r="R15" s="149">
        <f t="shared" si="9"/>
        <v>-2.553319535620116E-5</v>
      </c>
      <c r="S15" s="150">
        <v>33009</v>
      </c>
      <c r="T15" s="148">
        <v>32442</v>
      </c>
      <c r="U15" s="145">
        <f t="shared" si="3"/>
        <v>-1.717713350904299</v>
      </c>
      <c r="V15" s="139">
        <f t="shared" si="10"/>
        <v>0.63738341553579336</v>
      </c>
      <c r="W15" s="146">
        <f t="shared" si="11"/>
        <v>-1.1390805269663755E-2</v>
      </c>
      <c r="Y15" s="59"/>
    </row>
    <row r="16" spans="2:25" s="2" customFormat="1" ht="24" customHeight="1">
      <c r="B16" s="68" t="s">
        <v>200</v>
      </c>
      <c r="C16" s="70" t="s">
        <v>31</v>
      </c>
      <c r="D16" s="23">
        <v>384</v>
      </c>
      <c r="E16" s="148">
        <v>385</v>
      </c>
      <c r="F16" s="145">
        <f t="shared" si="0"/>
        <v>0.26041666666666663</v>
      </c>
      <c r="G16" s="139">
        <f t="shared" si="4"/>
        <v>5.0637906089701428</v>
      </c>
      <c r="H16" s="146">
        <f t="shared" si="5"/>
        <v>1.2823800974608873E-2</v>
      </c>
      <c r="I16" s="147">
        <v>14372</v>
      </c>
      <c r="J16" s="148">
        <v>14236</v>
      </c>
      <c r="K16" s="145">
        <f t="shared" si="1"/>
        <v>-0.94628444197049821</v>
      </c>
      <c r="L16" s="139">
        <f t="shared" si="6"/>
        <v>3.9169289692060487</v>
      </c>
      <c r="M16" s="146">
        <f t="shared" si="7"/>
        <v>-3.7573627733757692E-2</v>
      </c>
      <c r="N16" s="148">
        <v>484853</v>
      </c>
      <c r="O16" s="148">
        <v>493158</v>
      </c>
      <c r="P16" s="145">
        <f t="shared" si="2"/>
        <v>1.712890298709093</v>
      </c>
      <c r="Q16" s="139">
        <f t="shared" si="8"/>
        <v>2.9911970526072151</v>
      </c>
      <c r="R16" s="149">
        <f t="shared" si="9"/>
        <v>5.3013296858312658E-2</v>
      </c>
      <c r="S16" s="150">
        <v>179743</v>
      </c>
      <c r="T16" s="148">
        <v>179395</v>
      </c>
      <c r="U16" s="145">
        <f t="shared" si="3"/>
        <v>-0.19360976505343741</v>
      </c>
      <c r="V16" s="139">
        <f t="shared" si="10"/>
        <v>3.5245483579940715</v>
      </c>
      <c r="W16" s="146">
        <f t="shared" si="11"/>
        <v>-6.9911820702698172E-3</v>
      </c>
      <c r="Y16" s="59"/>
    </row>
    <row r="17" spans="2:25" s="2" customFormat="1" ht="24" customHeight="1">
      <c r="B17" s="68" t="s">
        <v>201</v>
      </c>
      <c r="C17" s="34" t="s">
        <v>33</v>
      </c>
      <c r="D17" s="23">
        <v>207</v>
      </c>
      <c r="E17" s="148">
        <v>190</v>
      </c>
      <c r="F17" s="145">
        <f t="shared" si="0"/>
        <v>-8.2125603864734309</v>
      </c>
      <c r="G17" s="139">
        <f t="shared" si="4"/>
        <v>2.4990135472839667</v>
      </c>
      <c r="H17" s="146">
        <f t="shared" si="5"/>
        <v>-0.21800461656835088</v>
      </c>
      <c r="I17" s="147">
        <v>5788</v>
      </c>
      <c r="J17" s="148">
        <v>5667</v>
      </c>
      <c r="K17" s="145">
        <f t="shared" si="1"/>
        <v>-2.0905321354526607</v>
      </c>
      <c r="L17" s="139">
        <f t="shared" si="6"/>
        <v>1.5592326825295504</v>
      </c>
      <c r="M17" s="146">
        <f t="shared" si="7"/>
        <v>-3.3429477616063831E-2</v>
      </c>
      <c r="N17" s="148">
        <v>130320</v>
      </c>
      <c r="O17" s="148">
        <v>133029</v>
      </c>
      <c r="P17" s="145">
        <f t="shared" si="2"/>
        <v>2.0787292817679557</v>
      </c>
      <c r="Q17" s="139">
        <f t="shared" si="8"/>
        <v>0.80687315771271129</v>
      </c>
      <c r="R17" s="149">
        <f t="shared" si="9"/>
        <v>1.7292356554987235E-2</v>
      </c>
      <c r="S17" s="150">
        <v>42835</v>
      </c>
      <c r="T17" s="148">
        <v>44973</v>
      </c>
      <c r="U17" s="145">
        <f t="shared" si="3"/>
        <v>4.9912454768296959</v>
      </c>
      <c r="V17" s="139">
        <f t="shared" si="10"/>
        <v>0.88357821179000184</v>
      </c>
      <c r="W17" s="146">
        <f t="shared" si="11"/>
        <v>4.2951572604128935E-2</v>
      </c>
      <c r="Y17" s="59"/>
    </row>
    <row r="18" spans="2:25" s="2" customFormat="1" ht="24" customHeight="1">
      <c r="B18" s="68" t="s">
        <v>202</v>
      </c>
      <c r="C18" s="70" t="s">
        <v>35</v>
      </c>
      <c r="D18" s="23">
        <v>258</v>
      </c>
      <c r="E18" s="148">
        <v>249</v>
      </c>
      <c r="F18" s="145">
        <f t="shared" si="0"/>
        <v>-3.4883720930232558</v>
      </c>
      <c r="G18" s="139">
        <f t="shared" si="4"/>
        <v>3.275023017230041</v>
      </c>
      <c r="H18" s="146">
        <f t="shared" si="5"/>
        <v>-0.11541420877147987</v>
      </c>
      <c r="I18" s="147">
        <v>3762</v>
      </c>
      <c r="J18" s="148">
        <v>3814</v>
      </c>
      <c r="K18" s="145">
        <f t="shared" si="1"/>
        <v>1.3822434875066454</v>
      </c>
      <c r="L18" s="139">
        <f t="shared" si="6"/>
        <v>1.0493935858774845</v>
      </c>
      <c r="M18" s="146">
        <f t="shared" si="7"/>
        <v>1.4366387074672058E-2</v>
      </c>
      <c r="N18" s="148">
        <v>65563</v>
      </c>
      <c r="O18" s="148">
        <v>62674</v>
      </c>
      <c r="P18" s="145">
        <f t="shared" si="2"/>
        <v>-4.4064487592086996</v>
      </c>
      <c r="Q18" s="139">
        <f t="shared" si="8"/>
        <v>0.38014243726169833</v>
      </c>
      <c r="R18" s="149">
        <f t="shared" si="9"/>
        <v>-1.8441350346016287E-2</v>
      </c>
      <c r="S18" s="150">
        <v>21216</v>
      </c>
      <c r="T18" s="148">
        <v>21234</v>
      </c>
      <c r="U18" s="145">
        <f t="shared" si="3"/>
        <v>8.4841628959276022E-2</v>
      </c>
      <c r="V18" s="139">
        <f t="shared" si="10"/>
        <v>0.4171814143852734</v>
      </c>
      <c r="W18" s="146">
        <f t="shared" si="11"/>
        <v>3.6161286570361126E-4</v>
      </c>
      <c r="Y18" s="59"/>
    </row>
    <row r="19" spans="2:25" s="2" customFormat="1" ht="25.5" customHeight="1">
      <c r="B19" s="68" t="s">
        <v>203</v>
      </c>
      <c r="C19" s="71" t="s">
        <v>37</v>
      </c>
      <c r="D19" s="23">
        <v>309</v>
      </c>
      <c r="E19" s="148">
        <v>309</v>
      </c>
      <c r="F19" s="151">
        <f t="shared" si="0"/>
        <v>0</v>
      </c>
      <c r="G19" s="139">
        <f t="shared" si="4"/>
        <v>4.0641851900565564</v>
      </c>
      <c r="H19" s="152">
        <f t="shared" si="5"/>
        <v>0</v>
      </c>
      <c r="I19" s="147">
        <v>8025</v>
      </c>
      <c r="J19" s="148">
        <v>8074</v>
      </c>
      <c r="K19" s="151">
        <f t="shared" si="1"/>
        <v>0.61059190031152644</v>
      </c>
      <c r="L19" s="139">
        <f t="shared" si="6"/>
        <v>2.2215007373819637</v>
      </c>
      <c r="M19" s="146">
        <f t="shared" si="7"/>
        <v>1.3537557051133286E-2</v>
      </c>
      <c r="N19" s="148">
        <v>300184</v>
      </c>
      <c r="O19" s="148">
        <v>316117</v>
      </c>
      <c r="P19" s="151">
        <f t="shared" si="2"/>
        <v>5.3077445833222292</v>
      </c>
      <c r="Q19" s="139">
        <f t="shared" si="8"/>
        <v>1.917373820720814</v>
      </c>
      <c r="R19" s="149">
        <f t="shared" si="9"/>
        <v>0.10170510040258826</v>
      </c>
      <c r="S19" s="150">
        <v>120369</v>
      </c>
      <c r="T19" s="148">
        <v>116402</v>
      </c>
      <c r="U19" s="151">
        <f t="shared" si="3"/>
        <v>-3.2956990587277453</v>
      </c>
      <c r="V19" s="139">
        <f t="shared" si="10"/>
        <v>2.2869337382158137</v>
      </c>
      <c r="W19" s="146">
        <f t="shared" si="11"/>
        <v>-7.9695457680345888E-2</v>
      </c>
      <c r="Y19" s="59"/>
    </row>
    <row r="20" spans="2:25" s="2" customFormat="1" ht="24" customHeight="1">
      <c r="B20" s="68" t="s">
        <v>204</v>
      </c>
      <c r="C20" s="69" t="s">
        <v>39</v>
      </c>
      <c r="D20" s="23">
        <v>259</v>
      </c>
      <c r="E20" s="148">
        <v>250</v>
      </c>
      <c r="F20" s="145">
        <f t="shared" si="0"/>
        <v>-3.4749034749034751</v>
      </c>
      <c r="G20" s="139">
        <f t="shared" si="4"/>
        <v>3.2881757201104826</v>
      </c>
      <c r="H20" s="146">
        <f t="shared" si="5"/>
        <v>-0.11541420877147987</v>
      </c>
      <c r="I20" s="147">
        <v>19660</v>
      </c>
      <c r="J20" s="148">
        <v>18592</v>
      </c>
      <c r="K20" s="145">
        <f t="shared" si="1"/>
        <v>-5.4323499491353004</v>
      </c>
      <c r="L20" s="139">
        <f t="shared" si="6"/>
        <v>5.1154498029979534</v>
      </c>
      <c r="M20" s="146">
        <f t="shared" si="7"/>
        <v>-0.29506348837980306</v>
      </c>
      <c r="N20" s="148">
        <v>1954786</v>
      </c>
      <c r="O20" s="148">
        <v>1918692</v>
      </c>
      <c r="P20" s="145">
        <f t="shared" si="2"/>
        <v>-1.8464425261895674</v>
      </c>
      <c r="Q20" s="139">
        <f t="shared" si="8"/>
        <v>11.637620915124652</v>
      </c>
      <c r="R20" s="149">
        <f t="shared" si="9"/>
        <v>-0.23039878829668117</v>
      </c>
      <c r="S20" s="150">
        <v>397798</v>
      </c>
      <c r="T20" s="148">
        <v>310878</v>
      </c>
      <c r="U20" s="145">
        <f t="shared" si="3"/>
        <v>-21.850285823458137</v>
      </c>
      <c r="V20" s="139">
        <f t="shared" si="10"/>
        <v>6.1077763841605446</v>
      </c>
      <c r="W20" s="146">
        <f t="shared" si="11"/>
        <v>-1.7461883492754384</v>
      </c>
      <c r="Y20" s="59"/>
    </row>
    <row r="21" spans="2:25" s="2" customFormat="1" ht="24" customHeight="1">
      <c r="B21" s="68" t="s">
        <v>205</v>
      </c>
      <c r="C21" s="34" t="s">
        <v>41</v>
      </c>
      <c r="D21" s="23">
        <v>133</v>
      </c>
      <c r="E21" s="148">
        <v>135</v>
      </c>
      <c r="F21" s="145">
        <f t="shared" si="0"/>
        <v>1.5037593984962405</v>
      </c>
      <c r="G21" s="139">
        <f t="shared" si="4"/>
        <v>1.7756148888596606</v>
      </c>
      <c r="H21" s="146">
        <f t="shared" si="5"/>
        <v>2.5647601949217745E-2</v>
      </c>
      <c r="I21" s="147">
        <v>6892</v>
      </c>
      <c r="J21" s="148">
        <v>7040</v>
      </c>
      <c r="K21" s="145">
        <f t="shared" si="1"/>
        <v>2.1474172954149737</v>
      </c>
      <c r="L21" s="139">
        <f t="shared" si="6"/>
        <v>1.9370033677444918</v>
      </c>
      <c r="M21" s="146">
        <f t="shared" si="7"/>
        <v>4.0888947827912782E-2</v>
      </c>
      <c r="N21" s="148">
        <v>294379</v>
      </c>
      <c r="O21" s="148">
        <v>325195</v>
      </c>
      <c r="P21" s="145">
        <f t="shared" si="2"/>
        <v>10.468138012562038</v>
      </c>
      <c r="Q21" s="139">
        <f t="shared" si="8"/>
        <v>1.972435457850432</v>
      </c>
      <c r="R21" s="149">
        <f t="shared" si="9"/>
        <v>0.19670773702417371</v>
      </c>
      <c r="S21" s="150">
        <v>104805</v>
      </c>
      <c r="T21" s="148">
        <v>113672</v>
      </c>
      <c r="U21" s="145">
        <f t="shared" si="3"/>
        <v>8.4604742140165072</v>
      </c>
      <c r="V21" s="139">
        <f t="shared" si="10"/>
        <v>2.2332978118113775</v>
      </c>
      <c r="W21" s="146">
        <f t="shared" si="11"/>
        <v>0.17813451556632895</v>
      </c>
      <c r="Y21" s="59"/>
    </row>
    <row r="22" spans="2:25" s="2" customFormat="1" ht="24" customHeight="1">
      <c r="B22" s="68" t="s">
        <v>206</v>
      </c>
      <c r="C22" s="34" t="s">
        <v>43</v>
      </c>
      <c r="D22" s="23">
        <v>1168</v>
      </c>
      <c r="E22" s="148">
        <v>1133</v>
      </c>
      <c r="F22" s="145">
        <f t="shared" si="0"/>
        <v>-2.9965753424657531</v>
      </c>
      <c r="G22" s="139">
        <f t="shared" si="4"/>
        <v>14.902012363540706</v>
      </c>
      <c r="H22" s="146">
        <f t="shared" si="5"/>
        <v>-0.44883303411131059</v>
      </c>
      <c r="I22" s="147">
        <v>29856</v>
      </c>
      <c r="J22" s="148">
        <v>30273</v>
      </c>
      <c r="K22" s="145">
        <f t="shared" si="1"/>
        <v>1.3967041800643085</v>
      </c>
      <c r="L22" s="139">
        <f t="shared" si="6"/>
        <v>8.3293896238251417</v>
      </c>
      <c r="M22" s="146">
        <f t="shared" si="7"/>
        <v>0.1152073732718894</v>
      </c>
      <c r="N22" s="148">
        <v>824305</v>
      </c>
      <c r="O22" s="148">
        <v>860060</v>
      </c>
      <c r="P22" s="145">
        <f t="shared" si="2"/>
        <v>4.3375934878473386</v>
      </c>
      <c r="Q22" s="139">
        <f t="shared" si="8"/>
        <v>5.2166018538994834</v>
      </c>
      <c r="R22" s="149">
        <f t="shared" si="9"/>
        <v>0.2282348499902431</v>
      </c>
      <c r="S22" s="150">
        <v>312162</v>
      </c>
      <c r="T22" s="148">
        <v>309337</v>
      </c>
      <c r="U22" s="145">
        <f t="shared" si="3"/>
        <v>-0.90497882509722516</v>
      </c>
      <c r="V22" s="139">
        <f t="shared" si="10"/>
        <v>6.0775005736882974</v>
      </c>
      <c r="W22" s="146">
        <f t="shared" si="11"/>
        <v>-5.6753130311816766E-2</v>
      </c>
    </row>
    <row r="23" spans="2:25" s="2" customFormat="1" ht="24" customHeight="1">
      <c r="B23" s="68" t="s">
        <v>207</v>
      </c>
      <c r="C23" s="34" t="s">
        <v>45</v>
      </c>
      <c r="D23" s="23">
        <v>415</v>
      </c>
      <c r="E23" s="148">
        <v>409</v>
      </c>
      <c r="F23" s="151">
        <f t="shared" si="0"/>
        <v>-1.4457831325301205</v>
      </c>
      <c r="G23" s="139">
        <f t="shared" si="4"/>
        <v>5.3794554781007493</v>
      </c>
      <c r="H23" s="152">
        <f t="shared" si="5"/>
        <v>-7.6942805847653242E-2</v>
      </c>
      <c r="I23" s="147">
        <v>26794</v>
      </c>
      <c r="J23" s="148">
        <v>27338</v>
      </c>
      <c r="K23" s="151">
        <f t="shared" si="1"/>
        <v>2.0303052922296039</v>
      </c>
      <c r="L23" s="139">
        <f t="shared" si="6"/>
        <v>7.5218463163918905</v>
      </c>
      <c r="M23" s="146">
        <f t="shared" si="7"/>
        <v>0.15029451093503077</v>
      </c>
      <c r="N23" s="148">
        <v>1141904</v>
      </c>
      <c r="O23" s="148">
        <v>1264801</v>
      </c>
      <c r="P23" s="151">
        <f t="shared" si="2"/>
        <v>10.76246339447099</v>
      </c>
      <c r="Q23" s="139">
        <f t="shared" si="8"/>
        <v>7.6715150587330196</v>
      </c>
      <c r="R23" s="149">
        <f t="shared" si="9"/>
        <v>0.78448827742276361</v>
      </c>
      <c r="S23" s="150">
        <v>417464</v>
      </c>
      <c r="T23" s="148">
        <v>443815</v>
      </c>
      <c r="U23" s="151">
        <f t="shared" si="3"/>
        <v>6.3121610486173649</v>
      </c>
      <c r="V23" s="139">
        <f t="shared" si="10"/>
        <v>8.7195709440237401</v>
      </c>
      <c r="W23" s="146">
        <f t="shared" si="11"/>
        <v>0.52938114578643669</v>
      </c>
      <c r="Y23" s="59"/>
    </row>
    <row r="24" spans="2:25" s="2" customFormat="1" ht="24" customHeight="1">
      <c r="B24" s="68" t="s">
        <v>208</v>
      </c>
      <c r="C24" s="34" t="s">
        <v>47</v>
      </c>
      <c r="D24" s="23">
        <v>735</v>
      </c>
      <c r="E24" s="148">
        <v>741</v>
      </c>
      <c r="F24" s="151">
        <f t="shared" si="0"/>
        <v>0.81632653061224492</v>
      </c>
      <c r="G24" s="139">
        <f t="shared" si="4"/>
        <v>9.7461528344074697</v>
      </c>
      <c r="H24" s="152">
        <f t="shared" si="5"/>
        <v>7.6942805847653242E-2</v>
      </c>
      <c r="I24" s="147">
        <v>28186</v>
      </c>
      <c r="J24" s="148">
        <v>29028</v>
      </c>
      <c r="K24" s="151">
        <f t="shared" si="1"/>
        <v>2.9872986589086779</v>
      </c>
      <c r="L24" s="139">
        <f t="shared" si="6"/>
        <v>7.9868371816600998</v>
      </c>
      <c r="M24" s="146">
        <f t="shared" si="7"/>
        <v>0.23262495993988222</v>
      </c>
      <c r="N24" s="148">
        <v>1093636</v>
      </c>
      <c r="O24" s="148">
        <v>1208738</v>
      </c>
      <c r="P24" s="151">
        <f t="shared" si="2"/>
        <v>10.524708403893069</v>
      </c>
      <c r="Q24" s="139">
        <f t="shared" si="8"/>
        <v>7.3314709342124429</v>
      </c>
      <c r="R24" s="149">
        <f t="shared" si="9"/>
        <v>0.73473046297236655</v>
      </c>
      <c r="S24" s="150">
        <v>337083</v>
      </c>
      <c r="T24" s="148">
        <v>358803</v>
      </c>
      <c r="U24" s="151">
        <f t="shared" si="3"/>
        <v>6.4435168786322663</v>
      </c>
      <c r="V24" s="139">
        <f t="shared" si="10"/>
        <v>7.049352125161497</v>
      </c>
      <c r="W24" s="146">
        <f t="shared" si="11"/>
        <v>0.43634619128235752</v>
      </c>
      <c r="Y24" s="59"/>
    </row>
    <row r="25" spans="2:25" s="2" customFormat="1" ht="24" customHeight="1">
      <c r="B25" s="68" t="s">
        <v>209</v>
      </c>
      <c r="C25" s="34" t="s">
        <v>49</v>
      </c>
      <c r="D25" s="23">
        <v>110</v>
      </c>
      <c r="E25" s="148">
        <v>114</v>
      </c>
      <c r="F25" s="151">
        <f t="shared" si="0"/>
        <v>3.6363636363636362</v>
      </c>
      <c r="G25" s="139">
        <f t="shared" si="4"/>
        <v>1.4994081283703802</v>
      </c>
      <c r="H25" s="152">
        <f t="shared" si="5"/>
        <v>5.129520389843549E-2</v>
      </c>
      <c r="I25" s="147">
        <v>7739</v>
      </c>
      <c r="J25" s="148">
        <v>7542</v>
      </c>
      <c r="K25" s="151">
        <f t="shared" si="1"/>
        <v>-2.5455485204806823</v>
      </c>
      <c r="L25" s="139">
        <f t="shared" si="6"/>
        <v>2.0751249147058179</v>
      </c>
      <c r="M25" s="146">
        <f t="shared" si="7"/>
        <v>-5.4426504879046073E-2</v>
      </c>
      <c r="N25" s="148">
        <v>269622</v>
      </c>
      <c r="O25" s="148">
        <v>292547</v>
      </c>
      <c r="P25" s="151">
        <f t="shared" si="2"/>
        <v>8.5026444429608858</v>
      </c>
      <c r="Q25" s="139">
        <f t="shared" si="8"/>
        <v>1.7744125090723115</v>
      </c>
      <c r="R25" s="149">
        <f t="shared" si="9"/>
        <v>0.1463371258852279</v>
      </c>
      <c r="S25" s="150">
        <v>140349</v>
      </c>
      <c r="T25" s="148">
        <v>145463</v>
      </c>
      <c r="U25" s="151">
        <f t="shared" si="3"/>
        <v>3.6437737354737121</v>
      </c>
      <c r="V25" s="139">
        <f t="shared" si="10"/>
        <v>2.8578911218199594</v>
      </c>
      <c r="W25" s="146">
        <f t="shared" si="11"/>
        <v>0.102738233067126</v>
      </c>
      <c r="Y25" s="59"/>
    </row>
    <row r="26" spans="2:25" s="2" customFormat="1" ht="24" customHeight="1">
      <c r="B26" s="68" t="s">
        <v>210</v>
      </c>
      <c r="C26" s="69" t="s">
        <v>51</v>
      </c>
      <c r="D26" s="23">
        <v>108</v>
      </c>
      <c r="E26" s="148">
        <v>100</v>
      </c>
      <c r="F26" s="151">
        <f t="shared" si="0"/>
        <v>-7.4074074074074066</v>
      </c>
      <c r="G26" s="139">
        <f t="shared" si="4"/>
        <v>1.3152702880441931</v>
      </c>
      <c r="H26" s="152">
        <f t="shared" si="5"/>
        <v>-0.10259040779687098</v>
      </c>
      <c r="I26" s="147">
        <v>10327</v>
      </c>
      <c r="J26" s="148">
        <v>11842</v>
      </c>
      <c r="K26" s="151">
        <f t="shared" si="1"/>
        <v>14.670281785610536</v>
      </c>
      <c r="L26" s="139">
        <f t="shared" si="6"/>
        <v>3.2582377671633904</v>
      </c>
      <c r="M26" s="146">
        <f t="shared" si="7"/>
        <v>0.41855916188708014</v>
      </c>
      <c r="N26" s="148">
        <v>404703</v>
      </c>
      <c r="O26" s="148">
        <v>551884</v>
      </c>
      <c r="P26" s="151">
        <f t="shared" si="2"/>
        <v>36.367657269652064</v>
      </c>
      <c r="Q26" s="139">
        <f t="shared" si="8"/>
        <v>3.3473933185329661</v>
      </c>
      <c r="R26" s="149">
        <f t="shared" si="9"/>
        <v>0.93950030643026072</v>
      </c>
      <c r="S26" s="150">
        <v>110902</v>
      </c>
      <c r="T26" s="148">
        <v>121103</v>
      </c>
      <c r="U26" s="151">
        <f t="shared" si="3"/>
        <v>9.198211033164414</v>
      </c>
      <c r="V26" s="139">
        <f t="shared" si="10"/>
        <v>2.3792936246726835</v>
      </c>
      <c r="W26" s="146">
        <f t="shared" si="11"/>
        <v>0.20493404683569658</v>
      </c>
      <c r="Y26" s="59"/>
    </row>
    <row r="27" spans="2:25" s="2" customFormat="1" ht="26.25" customHeight="1">
      <c r="B27" s="68" t="s">
        <v>211</v>
      </c>
      <c r="C27" s="69" t="s">
        <v>53</v>
      </c>
      <c r="D27" s="23">
        <v>416</v>
      </c>
      <c r="E27" s="148">
        <v>398</v>
      </c>
      <c r="F27" s="151">
        <f t="shared" si="0"/>
        <v>-4.3269230769230766</v>
      </c>
      <c r="G27" s="139">
        <f t="shared" si="4"/>
        <v>5.2347757464158891</v>
      </c>
      <c r="H27" s="152">
        <f t="shared" si="5"/>
        <v>-0.23082841754295974</v>
      </c>
      <c r="I27" s="147">
        <v>38442</v>
      </c>
      <c r="J27" s="148">
        <v>38708</v>
      </c>
      <c r="K27" s="151">
        <f t="shared" si="1"/>
        <v>0.69195151136777477</v>
      </c>
      <c r="L27" s="139">
        <f t="shared" si="6"/>
        <v>10.650216812308775</v>
      </c>
      <c r="M27" s="146">
        <f t="shared" si="7"/>
        <v>7.3489595420437842E-2</v>
      </c>
      <c r="N27" s="148">
        <v>1508215</v>
      </c>
      <c r="O27" s="148">
        <v>1556205</v>
      </c>
      <c r="P27" s="151">
        <f t="shared" si="2"/>
        <v>3.1819070888434338</v>
      </c>
      <c r="Q27" s="139">
        <f t="shared" si="8"/>
        <v>9.4389948236723562</v>
      </c>
      <c r="R27" s="149">
        <f t="shared" si="9"/>
        <v>0.30633451128602346</v>
      </c>
      <c r="S27" s="150">
        <v>417266</v>
      </c>
      <c r="T27" s="148">
        <v>402637</v>
      </c>
      <c r="U27" s="151">
        <f t="shared" si="3"/>
        <v>-3.5059170888593845</v>
      </c>
      <c r="V27" s="139">
        <f t="shared" si="10"/>
        <v>7.9105525639937504</v>
      </c>
      <c r="W27" s="146">
        <f t="shared" si="11"/>
        <v>-0.29389081179878496</v>
      </c>
      <c r="Y27" s="59"/>
    </row>
    <row r="28" spans="2:25" s="2" customFormat="1" ht="24" customHeight="1">
      <c r="B28" s="68" t="s">
        <v>212</v>
      </c>
      <c r="C28" s="69" t="s">
        <v>55</v>
      </c>
      <c r="D28" s="23">
        <v>48</v>
      </c>
      <c r="E28" s="148">
        <v>46</v>
      </c>
      <c r="F28" s="151">
        <f t="shared" si="0"/>
        <v>-4.1666666666666661</v>
      </c>
      <c r="G28" s="139">
        <f t="shared" si="4"/>
        <v>0.60502433250032883</v>
      </c>
      <c r="H28" s="152">
        <f t="shared" si="5"/>
        <v>-2.5647601949217745E-2</v>
      </c>
      <c r="I28" s="147">
        <v>7243</v>
      </c>
      <c r="J28" s="148">
        <v>6252</v>
      </c>
      <c r="K28" s="151">
        <f t="shared" si="1"/>
        <v>-13.682175893966589</v>
      </c>
      <c r="L28" s="139">
        <f t="shared" si="6"/>
        <v>1.7201910589685458</v>
      </c>
      <c r="M28" s="146">
        <f t="shared" si="7"/>
        <v>-0.2737901844423079</v>
      </c>
      <c r="N28" s="148">
        <v>435788</v>
      </c>
      <c r="O28" s="148">
        <v>365643</v>
      </c>
      <c r="P28" s="151">
        <f t="shared" si="2"/>
        <v>-16.09612931058221</v>
      </c>
      <c r="Q28" s="139">
        <f t="shared" si="8"/>
        <v>2.2177684715779931</v>
      </c>
      <c r="R28" s="149">
        <f t="shared" si="9"/>
        <v>-0.44775649706518261</v>
      </c>
      <c r="S28" s="150">
        <v>116899</v>
      </c>
      <c r="T28" s="148">
        <v>106283</v>
      </c>
      <c r="U28" s="151">
        <f t="shared" si="3"/>
        <v>-9.0813437240694963</v>
      </c>
      <c r="V28" s="139">
        <f t="shared" si="10"/>
        <v>2.0881271670486017</v>
      </c>
      <c r="W28" s="146">
        <f t="shared" si="11"/>
        <v>-0.21327123235052983</v>
      </c>
      <c r="Y28" s="59"/>
    </row>
    <row r="29" spans="2:25" s="2" customFormat="1" ht="24" customHeight="1">
      <c r="B29" s="68" t="s">
        <v>213</v>
      </c>
      <c r="C29" s="34" t="s">
        <v>57</v>
      </c>
      <c r="D29" s="23">
        <v>389</v>
      </c>
      <c r="E29" s="148">
        <v>383</v>
      </c>
      <c r="F29" s="151">
        <f t="shared" si="0"/>
        <v>-1.5424164524421593</v>
      </c>
      <c r="G29" s="139">
        <f t="shared" si="4"/>
        <v>5.0374852032092594</v>
      </c>
      <c r="H29" s="152">
        <f t="shared" si="5"/>
        <v>-7.6942805847653242E-2</v>
      </c>
      <c r="I29" s="147">
        <v>36287</v>
      </c>
      <c r="J29" s="148">
        <v>37023</v>
      </c>
      <c r="K29" s="151">
        <f t="shared" si="1"/>
        <v>2.0282745886956763</v>
      </c>
      <c r="L29" s="139">
        <f t="shared" si="6"/>
        <v>10.186601659659704</v>
      </c>
      <c r="M29" s="146">
        <f t="shared" si="7"/>
        <v>0.20333963244151221</v>
      </c>
      <c r="N29" s="148">
        <v>1559425</v>
      </c>
      <c r="O29" s="148">
        <v>1711652</v>
      </c>
      <c r="P29" s="151">
        <f t="shared" si="2"/>
        <v>9.7617391025538272</v>
      </c>
      <c r="Q29" s="139">
        <f t="shared" si="8"/>
        <v>10.381841960364113</v>
      </c>
      <c r="R29" s="149">
        <f t="shared" si="9"/>
        <v>0.97171043237210852</v>
      </c>
      <c r="S29" s="150">
        <v>452970</v>
      </c>
      <c r="T29" s="148">
        <v>573418</v>
      </c>
      <c r="U29" s="151">
        <f t="shared" si="3"/>
        <v>26.590723447468928</v>
      </c>
      <c r="V29" s="139">
        <f t="shared" si="10"/>
        <v>11.26586287435126</v>
      </c>
      <c r="W29" s="146">
        <f t="shared" si="11"/>
        <v>2.4197525804593649</v>
      </c>
      <c r="Y29" s="59"/>
    </row>
    <row r="30" spans="2:25" s="2" customFormat="1" ht="24" customHeight="1">
      <c r="B30" s="72" t="s">
        <v>214</v>
      </c>
      <c r="C30" s="73" t="s">
        <v>215</v>
      </c>
      <c r="D30" s="24">
        <v>261</v>
      </c>
      <c r="E30" s="153">
        <v>241</v>
      </c>
      <c r="F30" s="154">
        <f t="shared" si="0"/>
        <v>-7.6628352490421454</v>
      </c>
      <c r="G30" s="155">
        <f t="shared" si="4"/>
        <v>3.1698013941865053</v>
      </c>
      <c r="H30" s="156">
        <f t="shared" si="5"/>
        <v>-0.25647601949217746</v>
      </c>
      <c r="I30" s="157">
        <v>7460</v>
      </c>
      <c r="J30" s="153">
        <v>6635</v>
      </c>
      <c r="K30" s="154">
        <f t="shared" si="1"/>
        <v>-11.058981233243967</v>
      </c>
      <c r="L30" s="155">
        <f t="shared" si="6"/>
        <v>1.8255706455944178</v>
      </c>
      <c r="M30" s="158">
        <f t="shared" si="7"/>
        <v>-0.22792825647316248</v>
      </c>
      <c r="N30" s="153">
        <v>208893</v>
      </c>
      <c r="O30" s="153">
        <v>181134</v>
      </c>
      <c r="P30" s="154">
        <f t="shared" si="2"/>
        <v>-13.288621447343854</v>
      </c>
      <c r="Q30" s="155">
        <f t="shared" si="8"/>
        <v>1.0986488851989735</v>
      </c>
      <c r="R30" s="159">
        <f t="shared" si="9"/>
        <v>-0.177193992473197</v>
      </c>
      <c r="S30" s="160">
        <v>94941</v>
      </c>
      <c r="T30" s="153">
        <v>70747</v>
      </c>
      <c r="U30" s="154">
        <f t="shared" si="3"/>
        <v>-25.483194826260519</v>
      </c>
      <c r="V30" s="155">
        <f t="shared" si="10"/>
        <v>1.3899563682544473</v>
      </c>
      <c r="W30" s="158">
        <f t="shared" si="11"/>
        <v>-0.48604787071295397</v>
      </c>
      <c r="Y30" s="59"/>
    </row>
    <row r="31" spans="2:25" s="2" customFormat="1">
      <c r="B31" s="75"/>
    </row>
    <row r="32" spans="2:25" s="2" customFormat="1">
      <c r="B32" s="76"/>
    </row>
    <row r="33" spans="2:31" s="2" customFormat="1">
      <c r="B33" s="76"/>
    </row>
    <row r="34" spans="2:31" s="2" customFormat="1">
      <c r="B34" s="76"/>
    </row>
    <row r="35" spans="2:31" s="2" customFormat="1">
      <c r="B35" s="76"/>
    </row>
    <row r="36" spans="2:31" s="2" customFormat="1">
      <c r="B36" s="76"/>
    </row>
    <row r="37" spans="2:31" s="2" customFormat="1">
      <c r="B37" s="76"/>
      <c r="C37" s="1"/>
      <c r="X37" s="1"/>
      <c r="Y37" s="1"/>
      <c r="Z37" s="1"/>
      <c r="AA37" s="1"/>
      <c r="AB37" s="1"/>
      <c r="AC37" s="1"/>
      <c r="AD37" s="1"/>
      <c r="AE37" s="1"/>
    </row>
    <row r="38" spans="2:31" s="2" customFormat="1">
      <c r="B38" s="76"/>
      <c r="X38" s="1"/>
      <c r="Y38" s="1"/>
      <c r="Z38" s="1"/>
      <c r="AA38" s="1"/>
      <c r="AB38" s="1"/>
      <c r="AC38" s="1"/>
      <c r="AD38" s="1"/>
      <c r="AE38" s="1"/>
    </row>
    <row r="39" spans="2:31" s="2" customFormat="1">
      <c r="B39" s="76"/>
      <c r="X39" s="1"/>
      <c r="Y39" s="1"/>
      <c r="Z39" s="1"/>
      <c r="AA39" s="1"/>
      <c r="AB39" s="1"/>
      <c r="AC39" s="1"/>
      <c r="AD39" s="1"/>
      <c r="AE39" s="1"/>
    </row>
    <row r="40" spans="2:31" s="2" customFormat="1">
      <c r="B40" s="76"/>
      <c r="X40" s="1"/>
      <c r="Y40" s="1"/>
      <c r="Z40" s="1"/>
      <c r="AA40" s="1"/>
      <c r="AB40" s="1"/>
      <c r="AC40" s="1"/>
      <c r="AD40" s="1"/>
      <c r="AE40" s="1"/>
    </row>
    <row r="41" spans="2:31" s="2" customFormat="1">
      <c r="B41" s="76"/>
      <c r="X41" s="1"/>
      <c r="Y41" s="1"/>
      <c r="Z41" s="1"/>
      <c r="AA41" s="1"/>
      <c r="AB41" s="1"/>
      <c r="AC41" s="1"/>
      <c r="AD41" s="1"/>
      <c r="AE41" s="1"/>
    </row>
    <row r="42" spans="2:31" s="2" customFormat="1">
      <c r="B42" s="76"/>
      <c r="X42" s="1"/>
      <c r="Y42" s="1"/>
      <c r="Z42" s="1"/>
      <c r="AA42" s="1"/>
      <c r="AB42" s="1"/>
      <c r="AC42" s="1"/>
      <c r="AD42" s="1"/>
      <c r="AE42" s="1"/>
    </row>
  </sheetData>
  <mergeCells count="9">
    <mergeCell ref="B6:C6"/>
    <mergeCell ref="D3:H3"/>
    <mergeCell ref="I3:M3"/>
    <mergeCell ref="N3:R3"/>
    <mergeCell ref="S3:W3"/>
    <mergeCell ref="E4:H4"/>
    <mergeCell ref="J4:M4"/>
    <mergeCell ref="O4:R4"/>
    <mergeCell ref="T4:W4"/>
  </mergeCells>
  <phoneticPr fontId="2"/>
  <printOptions horizontalCentered="1" verticalCentered="1"/>
  <pageMargins left="0.7" right="0.7" top="0.75" bottom="0.75" header="0.3" footer="0.3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X40"/>
  <sheetViews>
    <sheetView showGridLines="0" zoomScaleNormal="100" zoomScaleSheetLayoutView="100" workbookViewId="0">
      <selection activeCell="T12" sqref="T12"/>
    </sheetView>
  </sheetViews>
  <sheetFormatPr defaultRowHeight="12"/>
  <cols>
    <col min="1" max="1" width="8.125" style="77" customWidth="1"/>
    <col min="2" max="2" width="3.5" style="77" customWidth="1"/>
    <col min="3" max="3" width="8.125" style="77" customWidth="1"/>
    <col min="4" max="4" width="7.5" style="77" customWidth="1"/>
    <col min="5" max="5" width="6.75" style="77" customWidth="1"/>
    <col min="6" max="6" width="7.125" style="77" customWidth="1"/>
    <col min="7" max="7" width="6" style="77" customWidth="1"/>
    <col min="8" max="8" width="8" style="77" customWidth="1"/>
    <col min="9" max="9" width="7.5" style="77" customWidth="1"/>
    <col min="10" max="10" width="7.625" style="77" customWidth="1"/>
    <col min="11" max="11" width="7.125" style="77" customWidth="1"/>
    <col min="12" max="12" width="6" style="77" customWidth="1"/>
    <col min="13" max="13" width="6.625" style="77" customWidth="1"/>
    <col min="14" max="15" width="10.125" style="77" customWidth="1"/>
    <col min="16" max="16" width="7.125" style="77" customWidth="1"/>
    <col min="17" max="17" width="6" style="77" customWidth="1"/>
    <col min="18" max="18" width="7.5" style="77" bestFit="1" customWidth="1"/>
    <col min="19" max="19" width="9.625" style="77" customWidth="1"/>
    <col min="20" max="20" width="9.5" style="77" customWidth="1"/>
    <col min="21" max="21" width="7.125" style="77" customWidth="1"/>
    <col min="22" max="22" width="5.875" style="77" customWidth="1"/>
    <col min="23" max="23" width="7.5" style="77" bestFit="1" customWidth="1"/>
    <col min="24" max="24" width="9" style="77"/>
    <col min="25" max="25" width="7.125" style="77" customWidth="1"/>
    <col min="26" max="26" width="10" style="77" customWidth="1"/>
    <col min="27" max="27" width="7.5" style="77" customWidth="1"/>
    <col min="28" max="28" width="7.75" style="77" customWidth="1"/>
    <col min="29" max="30" width="9" style="77"/>
    <col min="31" max="31" width="8.375" style="77" customWidth="1"/>
    <col min="32" max="32" width="8.25" style="77" customWidth="1"/>
    <col min="33" max="34" width="9.125" style="77" customWidth="1"/>
    <col min="35" max="36" width="11.125" style="77" customWidth="1"/>
    <col min="37" max="39" width="8.625" style="77" customWidth="1"/>
    <col min="40" max="41" width="10.625" style="77" customWidth="1"/>
    <col min="42" max="44" width="8.625" style="77" customWidth="1"/>
    <col min="45" max="16384" width="9" style="77"/>
  </cols>
  <sheetData>
    <row r="1" spans="1:24" ht="15" customHeight="1">
      <c r="A1" s="128"/>
      <c r="B1" s="271" t="s">
        <v>85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</row>
    <row r="2" spans="1:24" ht="15" customHeight="1"/>
    <row r="3" spans="1:24" ht="15" customHeight="1"/>
    <row r="4" spans="1:24" ht="15" customHeight="1">
      <c r="B4" s="78"/>
      <c r="C4" s="79" t="s">
        <v>0</v>
      </c>
      <c r="D4" s="258" t="s">
        <v>8</v>
      </c>
      <c r="E4" s="259"/>
      <c r="F4" s="259"/>
      <c r="G4" s="259"/>
      <c r="H4" s="260"/>
      <c r="I4" s="258" t="s">
        <v>9</v>
      </c>
      <c r="J4" s="259"/>
      <c r="K4" s="259"/>
      <c r="L4" s="259"/>
      <c r="M4" s="260"/>
      <c r="N4" s="261" t="s">
        <v>10</v>
      </c>
      <c r="O4" s="262"/>
      <c r="P4" s="262"/>
      <c r="Q4" s="262"/>
      <c r="R4" s="263"/>
      <c r="S4" s="261" t="s">
        <v>11</v>
      </c>
      <c r="T4" s="262"/>
      <c r="U4" s="262"/>
      <c r="V4" s="262"/>
      <c r="W4" s="263"/>
    </row>
    <row r="5" spans="1:24" ht="15" customHeight="1">
      <c r="B5" s="80"/>
      <c r="C5" s="81"/>
      <c r="D5" s="208" t="s">
        <v>172</v>
      </c>
      <c r="E5" s="264" t="s">
        <v>171</v>
      </c>
      <c r="F5" s="265"/>
      <c r="G5" s="265"/>
      <c r="H5" s="265"/>
      <c r="I5" s="208" t="s">
        <v>172</v>
      </c>
      <c r="J5" s="264" t="s">
        <v>171</v>
      </c>
      <c r="K5" s="265"/>
      <c r="L5" s="265"/>
      <c r="M5" s="265"/>
      <c r="N5" s="209" t="s">
        <v>162</v>
      </c>
      <c r="O5" s="264" t="s">
        <v>163</v>
      </c>
      <c r="P5" s="265"/>
      <c r="Q5" s="265"/>
      <c r="R5" s="266"/>
      <c r="S5" s="209" t="s">
        <v>162</v>
      </c>
      <c r="T5" s="264" t="s">
        <v>163</v>
      </c>
      <c r="U5" s="265"/>
      <c r="V5" s="265"/>
      <c r="W5" s="266"/>
    </row>
    <row r="6" spans="1:24" ht="27.6" customHeight="1">
      <c r="B6" s="82" t="s">
        <v>86</v>
      </c>
      <c r="C6" s="83"/>
      <c r="D6" s="84" t="s">
        <v>164</v>
      </c>
      <c r="E6" s="85" t="s">
        <v>164</v>
      </c>
      <c r="F6" s="86" t="s">
        <v>87</v>
      </c>
      <c r="G6" s="85" t="s">
        <v>165</v>
      </c>
      <c r="H6" s="87" t="s">
        <v>66</v>
      </c>
      <c r="I6" s="84" t="s">
        <v>164</v>
      </c>
      <c r="J6" s="85" t="s">
        <v>164</v>
      </c>
      <c r="K6" s="86" t="s">
        <v>87</v>
      </c>
      <c r="L6" s="85" t="s">
        <v>165</v>
      </c>
      <c r="M6" s="85" t="s">
        <v>66</v>
      </c>
      <c r="N6" s="88" t="s">
        <v>166</v>
      </c>
      <c r="O6" s="85" t="s">
        <v>167</v>
      </c>
      <c r="P6" s="86" t="s">
        <v>87</v>
      </c>
      <c r="Q6" s="85" t="s">
        <v>165</v>
      </c>
      <c r="R6" s="85" t="s">
        <v>66</v>
      </c>
      <c r="S6" s="84" t="s">
        <v>166</v>
      </c>
      <c r="T6" s="85" t="s">
        <v>168</v>
      </c>
      <c r="U6" s="86" t="s">
        <v>87</v>
      </c>
      <c r="V6" s="85" t="s">
        <v>165</v>
      </c>
      <c r="W6" s="85" t="s">
        <v>66</v>
      </c>
    </row>
    <row r="7" spans="1:24" ht="15" customHeight="1">
      <c r="B7" s="89" t="s">
        <v>88</v>
      </c>
      <c r="C7" s="90" t="s">
        <v>89</v>
      </c>
      <c r="D7" s="210">
        <v>7798</v>
      </c>
      <c r="E7" s="211">
        <v>7603</v>
      </c>
      <c r="F7" s="138">
        <v>-2.5</v>
      </c>
      <c r="G7" s="212">
        <v>100</v>
      </c>
      <c r="H7" s="213">
        <v>-2.5</v>
      </c>
      <c r="I7" s="214">
        <v>361956</v>
      </c>
      <c r="J7" s="215">
        <v>363448</v>
      </c>
      <c r="K7" s="216">
        <v>0.4</v>
      </c>
      <c r="L7" s="212">
        <v>100</v>
      </c>
      <c r="M7" s="213">
        <v>0.41</v>
      </c>
      <c r="N7" s="210">
        <v>15665881</v>
      </c>
      <c r="O7" s="211">
        <v>16486978</v>
      </c>
      <c r="P7" s="216">
        <v>5.2</v>
      </c>
      <c r="Q7" s="212">
        <v>100</v>
      </c>
      <c r="R7" s="213">
        <v>5.24</v>
      </c>
      <c r="S7" s="210">
        <v>4977699</v>
      </c>
      <c r="T7" s="211">
        <v>5089872</v>
      </c>
      <c r="U7" s="216">
        <v>2.2999999999999998</v>
      </c>
      <c r="V7" s="212">
        <v>100</v>
      </c>
      <c r="W7" s="217">
        <v>2.25</v>
      </c>
      <c r="X7" s="91"/>
    </row>
    <row r="8" spans="1:24" ht="15" customHeight="1">
      <c r="B8" s="92" t="s">
        <v>90</v>
      </c>
      <c r="C8" s="93" t="s">
        <v>91</v>
      </c>
      <c r="D8" s="210">
        <v>5736</v>
      </c>
      <c r="E8" s="211">
        <v>5538</v>
      </c>
      <c r="F8" s="216">
        <v>-3.5</v>
      </c>
      <c r="G8" s="212">
        <v>72.839668551887414</v>
      </c>
      <c r="H8" s="213">
        <v>-2.54</v>
      </c>
      <c r="I8" s="210">
        <v>69429</v>
      </c>
      <c r="J8" s="211">
        <v>67777</v>
      </c>
      <c r="K8" s="216">
        <v>-2.4</v>
      </c>
      <c r="L8" s="212">
        <v>18.648334837445795</v>
      </c>
      <c r="M8" s="213">
        <v>-0.46</v>
      </c>
      <c r="N8" s="210">
        <v>1426304</v>
      </c>
      <c r="O8" s="211">
        <v>1491064</v>
      </c>
      <c r="P8" s="216">
        <v>4.5</v>
      </c>
      <c r="Q8" s="212">
        <v>9.0438890620221599</v>
      </c>
      <c r="R8" s="213">
        <v>0.41</v>
      </c>
      <c r="S8" s="210">
        <v>561854</v>
      </c>
      <c r="T8" s="211">
        <v>577541</v>
      </c>
      <c r="U8" s="216">
        <v>2.8</v>
      </c>
      <c r="V8" s="212">
        <v>11.346866876023601</v>
      </c>
      <c r="W8" s="217">
        <v>0.32</v>
      </c>
      <c r="X8" s="91"/>
    </row>
    <row r="9" spans="1:24" ht="15" customHeight="1">
      <c r="B9" s="94"/>
      <c r="C9" s="93" t="s">
        <v>70</v>
      </c>
      <c r="D9" s="210">
        <v>2753</v>
      </c>
      <c r="E9" s="211">
        <v>2596</v>
      </c>
      <c r="F9" s="216">
        <v>-5.7</v>
      </c>
      <c r="G9" s="212">
        <v>34.144416677627255</v>
      </c>
      <c r="H9" s="213">
        <v>-2.0099999999999998</v>
      </c>
      <c r="I9" s="210">
        <v>17324</v>
      </c>
      <c r="J9" s="211">
        <v>16332</v>
      </c>
      <c r="K9" s="216">
        <v>-5.7</v>
      </c>
      <c r="L9" s="212">
        <v>4.493627699148159</v>
      </c>
      <c r="M9" s="213">
        <v>-0.27</v>
      </c>
      <c r="N9" s="210">
        <v>249734</v>
      </c>
      <c r="O9" s="211">
        <v>242510</v>
      </c>
      <c r="P9" s="216">
        <v>-2.9</v>
      </c>
      <c r="Q9" s="212">
        <v>1.4709184424216493</v>
      </c>
      <c r="R9" s="213">
        <v>-0.05</v>
      </c>
      <c r="S9" s="210">
        <v>109673</v>
      </c>
      <c r="T9" s="211">
        <v>104894</v>
      </c>
      <c r="U9" s="216">
        <v>-4.4000000000000004</v>
      </c>
      <c r="V9" s="212">
        <v>2.0608376792186522</v>
      </c>
      <c r="W9" s="217">
        <v>-0.1</v>
      </c>
      <c r="X9" s="91"/>
    </row>
    <row r="10" spans="1:24" ht="15" customHeight="1">
      <c r="B10" s="94"/>
      <c r="C10" s="93" t="s">
        <v>71</v>
      </c>
      <c r="D10" s="210">
        <v>1962</v>
      </c>
      <c r="E10" s="211">
        <v>1918</v>
      </c>
      <c r="F10" s="216">
        <v>-2.2000000000000002</v>
      </c>
      <c r="G10" s="212">
        <v>25.226884124687622</v>
      </c>
      <c r="H10" s="213">
        <v>-0.56000000000000005</v>
      </c>
      <c r="I10" s="210">
        <v>26907</v>
      </c>
      <c r="J10" s="211">
        <v>26278</v>
      </c>
      <c r="K10" s="216">
        <v>-2.2999999999999998</v>
      </c>
      <c r="L10" s="212">
        <v>7.2301952411349086</v>
      </c>
      <c r="M10" s="213">
        <v>-0.17</v>
      </c>
      <c r="N10" s="210">
        <v>563995</v>
      </c>
      <c r="O10" s="211">
        <v>610480</v>
      </c>
      <c r="P10" s="216">
        <v>8.1999999999999993</v>
      </c>
      <c r="Q10" s="212">
        <v>3.7028010833762259</v>
      </c>
      <c r="R10" s="213">
        <v>0.3</v>
      </c>
      <c r="S10" s="210">
        <v>219278</v>
      </c>
      <c r="T10" s="211">
        <v>235296</v>
      </c>
      <c r="U10" s="216">
        <v>7.3</v>
      </c>
      <c r="V10" s="212">
        <v>4.622827450277728</v>
      </c>
      <c r="W10" s="217">
        <v>0.32</v>
      </c>
      <c r="X10" s="91"/>
    </row>
    <row r="11" spans="1:24" ht="15" customHeight="1">
      <c r="B11" s="94"/>
      <c r="C11" s="93" t="s">
        <v>72</v>
      </c>
      <c r="D11" s="210">
        <v>1021</v>
      </c>
      <c r="E11" s="211">
        <v>1024</v>
      </c>
      <c r="F11" s="216">
        <v>0.3</v>
      </c>
      <c r="G11" s="212">
        <v>13.468367749572538</v>
      </c>
      <c r="H11" s="213">
        <v>0.04</v>
      </c>
      <c r="I11" s="210">
        <v>25198</v>
      </c>
      <c r="J11" s="211">
        <v>25167</v>
      </c>
      <c r="K11" s="216">
        <v>-0.1</v>
      </c>
      <c r="L11" s="212">
        <v>6.9245118971627297</v>
      </c>
      <c r="M11" s="213">
        <v>-0.01</v>
      </c>
      <c r="N11" s="210">
        <v>612574</v>
      </c>
      <c r="O11" s="211">
        <v>638074</v>
      </c>
      <c r="P11" s="216">
        <v>4.2</v>
      </c>
      <c r="Q11" s="212">
        <v>3.8701695362242856</v>
      </c>
      <c r="R11" s="213">
        <v>0.16</v>
      </c>
      <c r="S11" s="210">
        <v>232902</v>
      </c>
      <c r="T11" s="211">
        <v>237351</v>
      </c>
      <c r="U11" s="216">
        <v>1.9</v>
      </c>
      <c r="V11" s="212">
        <v>4.6632017465272213</v>
      </c>
      <c r="W11" s="217">
        <v>0.09</v>
      </c>
      <c r="X11" s="91"/>
    </row>
    <row r="12" spans="1:24" ht="15" customHeight="1">
      <c r="B12" s="95" t="s">
        <v>90</v>
      </c>
      <c r="C12" s="93" t="s">
        <v>92</v>
      </c>
      <c r="D12" s="210">
        <v>2062</v>
      </c>
      <c r="E12" s="211">
        <v>2065</v>
      </c>
      <c r="F12" s="216">
        <v>0.1</v>
      </c>
      <c r="G12" s="212">
        <v>27.160331448112586</v>
      </c>
      <c r="H12" s="213">
        <v>0.04</v>
      </c>
      <c r="I12" s="210">
        <v>292527</v>
      </c>
      <c r="J12" s="211">
        <v>295671</v>
      </c>
      <c r="K12" s="216">
        <v>1.1000000000000001</v>
      </c>
      <c r="L12" s="212">
        <v>81.351665162554198</v>
      </c>
      <c r="M12" s="213">
        <v>0.87</v>
      </c>
      <c r="N12" s="210">
        <v>14239577</v>
      </c>
      <c r="O12" s="211">
        <v>14995914</v>
      </c>
      <c r="P12" s="216">
        <v>5.3</v>
      </c>
      <c r="Q12" s="212">
        <v>90.95611093797784</v>
      </c>
      <c r="R12" s="213">
        <v>4.83</v>
      </c>
      <c r="S12" s="210">
        <v>4415845</v>
      </c>
      <c r="T12" s="210">
        <v>4512331</v>
      </c>
      <c r="U12" s="216">
        <v>2.2000000000000002</v>
      </c>
      <c r="V12" s="212">
        <v>88.653113477116904</v>
      </c>
      <c r="W12" s="217">
        <v>1.94</v>
      </c>
      <c r="X12" s="91"/>
    </row>
    <row r="13" spans="1:24" ht="15" customHeight="1">
      <c r="B13" s="94"/>
      <c r="C13" s="93" t="s">
        <v>73</v>
      </c>
      <c r="D13" s="210">
        <v>1354</v>
      </c>
      <c r="E13" s="211">
        <v>1350</v>
      </c>
      <c r="F13" s="216">
        <v>-0.3</v>
      </c>
      <c r="G13" s="212">
        <v>17.756148888596606</v>
      </c>
      <c r="H13" s="213">
        <v>-0.05</v>
      </c>
      <c r="I13" s="210">
        <v>73900</v>
      </c>
      <c r="J13" s="211">
        <v>74150</v>
      </c>
      <c r="K13" s="216">
        <v>0.3</v>
      </c>
      <c r="L13" s="212">
        <v>20.401818141797452</v>
      </c>
      <c r="M13" s="213">
        <v>7.0000000000000007E-2</v>
      </c>
      <c r="N13" s="210">
        <v>2488035</v>
      </c>
      <c r="O13" s="211">
        <v>2609378</v>
      </c>
      <c r="P13" s="216">
        <v>4.9000000000000004</v>
      </c>
      <c r="Q13" s="212">
        <v>15.826902904825857</v>
      </c>
      <c r="R13" s="213">
        <v>0.77</v>
      </c>
      <c r="S13" s="210">
        <v>874503</v>
      </c>
      <c r="T13" s="211">
        <v>890529</v>
      </c>
      <c r="U13" s="216">
        <v>1.8</v>
      </c>
      <c r="V13" s="212">
        <v>17.496098133705523</v>
      </c>
      <c r="W13" s="217">
        <v>0.32</v>
      </c>
      <c r="X13" s="91"/>
    </row>
    <row r="14" spans="1:24" ht="15" customHeight="1">
      <c r="B14" s="94"/>
      <c r="C14" s="93" t="s">
        <v>74</v>
      </c>
      <c r="D14" s="210">
        <v>530</v>
      </c>
      <c r="E14" s="211">
        <v>532</v>
      </c>
      <c r="F14" s="216">
        <v>0.4</v>
      </c>
      <c r="G14" s="212">
        <v>6.9972379323951079</v>
      </c>
      <c r="H14" s="213">
        <v>0.03</v>
      </c>
      <c r="I14" s="210">
        <v>85049</v>
      </c>
      <c r="J14" s="211">
        <v>85252</v>
      </c>
      <c r="K14" s="216">
        <v>0.2</v>
      </c>
      <c r="L14" s="212">
        <v>23.456450441328609</v>
      </c>
      <c r="M14" s="213">
        <v>0.06</v>
      </c>
      <c r="N14" s="210">
        <v>3938711</v>
      </c>
      <c r="O14" s="211">
        <v>3873560</v>
      </c>
      <c r="P14" s="216">
        <v>-1.7</v>
      </c>
      <c r="Q14" s="212">
        <v>23.494663485327631</v>
      </c>
      <c r="R14" s="213">
        <v>-0.42</v>
      </c>
      <c r="S14" s="210">
        <v>1383339</v>
      </c>
      <c r="T14" s="211">
        <v>1325099</v>
      </c>
      <c r="U14" s="216">
        <v>-4.2</v>
      </c>
      <c r="V14" s="212">
        <v>26.034033861755269</v>
      </c>
      <c r="W14" s="217">
        <v>-1.17</v>
      </c>
      <c r="X14" s="91"/>
    </row>
    <row r="15" spans="1:24" ht="15" customHeight="1">
      <c r="B15" s="96"/>
      <c r="C15" s="97" t="s">
        <v>75</v>
      </c>
      <c r="D15" s="218">
        <v>178</v>
      </c>
      <c r="E15" s="219">
        <v>183</v>
      </c>
      <c r="F15" s="220">
        <v>2.8</v>
      </c>
      <c r="G15" s="221">
        <v>2.4069446271208732</v>
      </c>
      <c r="H15" s="222">
        <v>0.06</v>
      </c>
      <c r="I15" s="218">
        <v>133578</v>
      </c>
      <c r="J15" s="219">
        <v>136269</v>
      </c>
      <c r="K15" s="220">
        <v>2</v>
      </c>
      <c r="L15" s="221">
        <v>37.493396579428143</v>
      </c>
      <c r="M15" s="222">
        <v>0.74</v>
      </c>
      <c r="N15" s="218">
        <v>7812832</v>
      </c>
      <c r="O15" s="219">
        <v>8512976</v>
      </c>
      <c r="P15" s="220">
        <v>9</v>
      </c>
      <c r="Q15" s="221">
        <v>51.634544547824348</v>
      </c>
      <c r="R15" s="222">
        <v>4.47</v>
      </c>
      <c r="S15" s="218">
        <v>2158004</v>
      </c>
      <c r="T15" s="219">
        <v>2296703</v>
      </c>
      <c r="U15" s="220">
        <v>6.4</v>
      </c>
      <c r="V15" s="221">
        <v>45.123001128515611</v>
      </c>
      <c r="W15" s="223">
        <v>2.79</v>
      </c>
      <c r="X15" s="91"/>
    </row>
    <row r="16" spans="1:24" ht="33" customHeight="1">
      <c r="B16" s="269" t="s">
        <v>93</v>
      </c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</row>
    <row r="17" spans="2:23" ht="15" customHeight="1">
      <c r="T17" s="98"/>
      <c r="U17" s="98"/>
      <c r="V17" s="98"/>
    </row>
    <row r="18" spans="2:23" ht="15" customHeight="1"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O18" s="98"/>
      <c r="P18" s="98"/>
      <c r="Q18" s="98"/>
      <c r="R18" s="98"/>
      <c r="S18" s="98"/>
      <c r="T18" s="98"/>
      <c r="U18" s="98"/>
      <c r="V18" s="98"/>
    </row>
    <row r="19" spans="2:23" ht="15" customHeight="1">
      <c r="B19" s="78"/>
      <c r="C19" s="99" t="s">
        <v>0</v>
      </c>
      <c r="D19" s="258" t="s">
        <v>8</v>
      </c>
      <c r="E19" s="259"/>
      <c r="F19" s="259"/>
      <c r="G19" s="259"/>
      <c r="H19" s="260"/>
      <c r="I19" s="258" t="s">
        <v>9</v>
      </c>
      <c r="J19" s="259"/>
      <c r="K19" s="259"/>
      <c r="L19" s="259"/>
      <c r="M19" s="260"/>
      <c r="N19" s="261" t="s">
        <v>10</v>
      </c>
      <c r="O19" s="262"/>
      <c r="P19" s="262"/>
      <c r="Q19" s="262"/>
      <c r="R19" s="263"/>
      <c r="S19" s="261" t="s">
        <v>11</v>
      </c>
      <c r="T19" s="262"/>
      <c r="U19" s="262"/>
      <c r="V19" s="262"/>
      <c r="W19" s="263"/>
    </row>
    <row r="20" spans="2:23" ht="15" customHeight="1">
      <c r="B20" s="80"/>
      <c r="C20" s="100"/>
      <c r="D20" s="208" t="s">
        <v>172</v>
      </c>
      <c r="E20" s="264" t="s">
        <v>171</v>
      </c>
      <c r="F20" s="265"/>
      <c r="G20" s="265"/>
      <c r="H20" s="265"/>
      <c r="I20" s="208" t="s">
        <v>172</v>
      </c>
      <c r="J20" s="264" t="s">
        <v>171</v>
      </c>
      <c r="K20" s="265"/>
      <c r="L20" s="265"/>
      <c r="M20" s="265"/>
      <c r="N20" s="209" t="s">
        <v>162</v>
      </c>
      <c r="O20" s="264" t="s">
        <v>163</v>
      </c>
      <c r="P20" s="265"/>
      <c r="Q20" s="265"/>
      <c r="R20" s="266"/>
      <c r="S20" s="209" t="s">
        <v>162</v>
      </c>
      <c r="T20" s="264" t="s">
        <v>163</v>
      </c>
      <c r="U20" s="265"/>
      <c r="V20" s="265"/>
      <c r="W20" s="266"/>
    </row>
    <row r="21" spans="2:23" ht="27.6" customHeight="1">
      <c r="B21" s="101" t="s">
        <v>94</v>
      </c>
      <c r="C21" s="102"/>
      <c r="D21" s="84" t="s">
        <v>164</v>
      </c>
      <c r="E21" s="85" t="s">
        <v>164</v>
      </c>
      <c r="F21" s="86" t="s">
        <v>87</v>
      </c>
      <c r="G21" s="85" t="s">
        <v>165</v>
      </c>
      <c r="H21" s="87" t="s">
        <v>66</v>
      </c>
      <c r="I21" s="84" t="s">
        <v>164</v>
      </c>
      <c r="J21" s="85" t="s">
        <v>164</v>
      </c>
      <c r="K21" s="86" t="s">
        <v>87</v>
      </c>
      <c r="L21" s="85" t="s">
        <v>165</v>
      </c>
      <c r="M21" s="85" t="s">
        <v>66</v>
      </c>
      <c r="N21" s="88" t="s">
        <v>166</v>
      </c>
      <c r="O21" s="85" t="s">
        <v>167</v>
      </c>
      <c r="P21" s="86" t="s">
        <v>87</v>
      </c>
      <c r="Q21" s="85" t="s">
        <v>165</v>
      </c>
      <c r="R21" s="85" t="s">
        <v>66</v>
      </c>
      <c r="S21" s="84" t="s">
        <v>166</v>
      </c>
      <c r="T21" s="85" t="s">
        <v>168</v>
      </c>
      <c r="U21" s="86" t="s">
        <v>87</v>
      </c>
      <c r="V21" s="85" t="s">
        <v>165</v>
      </c>
      <c r="W21" s="85" t="s">
        <v>66</v>
      </c>
    </row>
    <row r="22" spans="2:23" ht="15" customHeight="1">
      <c r="B22" s="267" t="s">
        <v>95</v>
      </c>
      <c r="C22" s="268"/>
      <c r="D22" s="210">
        <v>7798</v>
      </c>
      <c r="E22" s="211">
        <v>7603</v>
      </c>
      <c r="F22" s="138">
        <v>-2.5</v>
      </c>
      <c r="G22" s="212">
        <v>100</v>
      </c>
      <c r="H22" s="213">
        <v>-2.5</v>
      </c>
      <c r="I22" s="214">
        <v>361956</v>
      </c>
      <c r="J22" s="215">
        <v>363448</v>
      </c>
      <c r="K22" s="216">
        <v>0.4</v>
      </c>
      <c r="L22" s="212">
        <v>100</v>
      </c>
      <c r="M22" s="213">
        <v>0.41</v>
      </c>
      <c r="N22" s="210">
        <v>15665881</v>
      </c>
      <c r="O22" s="211">
        <v>16486978</v>
      </c>
      <c r="P22" s="224">
        <v>5.2</v>
      </c>
      <c r="Q22" s="225">
        <v>100</v>
      </c>
      <c r="R22" s="213">
        <v>5.24</v>
      </c>
      <c r="S22" s="210">
        <v>4977699</v>
      </c>
      <c r="T22" s="211">
        <v>5089872</v>
      </c>
      <c r="U22" s="224">
        <v>2.2999999999999998</v>
      </c>
      <c r="V22" s="225">
        <v>100</v>
      </c>
      <c r="W22" s="217">
        <v>2.25</v>
      </c>
    </row>
    <row r="23" spans="2:23" ht="15" customHeight="1">
      <c r="B23" s="254" t="s">
        <v>96</v>
      </c>
      <c r="C23" s="255"/>
      <c r="D23" s="210">
        <v>1491</v>
      </c>
      <c r="E23" s="211">
        <v>1441</v>
      </c>
      <c r="F23" s="216">
        <v>-3.4</v>
      </c>
      <c r="G23" s="225">
        <v>18.953044850716822</v>
      </c>
      <c r="H23" s="213">
        <v>-0.64</v>
      </c>
      <c r="I23" s="210">
        <v>68952</v>
      </c>
      <c r="J23" s="211">
        <v>67900</v>
      </c>
      <c r="K23" s="216">
        <v>-1.5</v>
      </c>
      <c r="L23" s="225">
        <v>18.682177367876559</v>
      </c>
      <c r="M23" s="213">
        <v>-0.28999999999999998</v>
      </c>
      <c r="N23" s="210">
        <v>3255637</v>
      </c>
      <c r="O23" s="211">
        <v>3436256</v>
      </c>
      <c r="P23" s="216">
        <v>5.5</v>
      </c>
      <c r="Q23" s="225">
        <v>20.842242890116065</v>
      </c>
      <c r="R23" s="213">
        <v>1.1499999999999999</v>
      </c>
      <c r="S23" s="210">
        <v>1121460</v>
      </c>
      <c r="T23" s="211">
        <v>1190022</v>
      </c>
      <c r="U23" s="216">
        <v>6.1</v>
      </c>
      <c r="V23" s="225">
        <v>23.38019502258603</v>
      </c>
      <c r="W23" s="217">
        <v>1.38</v>
      </c>
    </row>
    <row r="24" spans="2:23" ht="15" customHeight="1">
      <c r="B24" s="254" t="s">
        <v>79</v>
      </c>
      <c r="C24" s="255"/>
      <c r="D24" s="210">
        <v>901</v>
      </c>
      <c r="E24" s="211">
        <v>876</v>
      </c>
      <c r="F24" s="216">
        <v>-2.8</v>
      </c>
      <c r="G24" s="225">
        <v>11.521767723267132</v>
      </c>
      <c r="H24" s="213">
        <v>-0.32</v>
      </c>
      <c r="I24" s="210">
        <v>42053</v>
      </c>
      <c r="J24" s="211">
        <v>42235</v>
      </c>
      <c r="K24" s="216">
        <v>0.4</v>
      </c>
      <c r="L24" s="225">
        <v>11.620644493847813</v>
      </c>
      <c r="M24" s="213">
        <v>0.05</v>
      </c>
      <c r="N24" s="210">
        <v>1660610</v>
      </c>
      <c r="O24" s="211">
        <v>1744158</v>
      </c>
      <c r="P24" s="216">
        <v>5</v>
      </c>
      <c r="Q24" s="225">
        <v>10.579003623344436</v>
      </c>
      <c r="R24" s="213">
        <v>0.53</v>
      </c>
      <c r="S24" s="210">
        <v>669077</v>
      </c>
      <c r="T24" s="211">
        <v>689992</v>
      </c>
      <c r="U24" s="216">
        <v>3.1</v>
      </c>
      <c r="V24" s="225">
        <v>13.556175872399148</v>
      </c>
      <c r="W24" s="217">
        <v>0.42</v>
      </c>
    </row>
    <row r="25" spans="2:23" ht="15" customHeight="1">
      <c r="B25" s="254" t="s">
        <v>80</v>
      </c>
      <c r="C25" s="255"/>
      <c r="D25" s="210">
        <v>527</v>
      </c>
      <c r="E25" s="211">
        <v>508</v>
      </c>
      <c r="F25" s="216">
        <v>-3.6</v>
      </c>
      <c r="G25" s="225">
        <v>6.6815730632645014</v>
      </c>
      <c r="H25" s="213">
        <v>-0.24</v>
      </c>
      <c r="I25" s="210">
        <v>32821</v>
      </c>
      <c r="J25" s="211">
        <v>32858</v>
      </c>
      <c r="K25" s="216">
        <v>0.1</v>
      </c>
      <c r="L25" s="225">
        <v>9.0406330479188224</v>
      </c>
      <c r="M25" s="213">
        <v>0.01</v>
      </c>
      <c r="N25" s="210">
        <v>1433541</v>
      </c>
      <c r="O25" s="211">
        <v>1476637</v>
      </c>
      <c r="P25" s="216">
        <v>3</v>
      </c>
      <c r="Q25" s="225">
        <v>8.9563836380445228</v>
      </c>
      <c r="R25" s="213">
        <v>0.28000000000000003</v>
      </c>
      <c r="S25" s="210">
        <v>402352</v>
      </c>
      <c r="T25" s="211">
        <v>369036</v>
      </c>
      <c r="U25" s="216">
        <v>-8.3000000000000007</v>
      </c>
      <c r="V25" s="225">
        <v>7.250398438310433</v>
      </c>
      <c r="W25" s="217">
        <v>-0.67</v>
      </c>
    </row>
    <row r="26" spans="2:23" ht="15" customHeight="1">
      <c r="B26" s="254" t="s">
        <v>81</v>
      </c>
      <c r="C26" s="255"/>
      <c r="D26" s="210">
        <v>953</v>
      </c>
      <c r="E26" s="211">
        <v>942</v>
      </c>
      <c r="F26" s="216">
        <v>-1.2</v>
      </c>
      <c r="G26" s="225">
        <v>12.389846113376299</v>
      </c>
      <c r="H26" s="213">
        <v>-0.14000000000000001</v>
      </c>
      <c r="I26" s="210">
        <v>64971</v>
      </c>
      <c r="J26" s="211">
        <v>66224</v>
      </c>
      <c r="K26" s="216">
        <v>1.9</v>
      </c>
      <c r="L26" s="225">
        <v>18.221038497941933</v>
      </c>
      <c r="M26" s="213">
        <v>0.35</v>
      </c>
      <c r="N26" s="210">
        <v>3342349</v>
      </c>
      <c r="O26" s="211">
        <v>3618326</v>
      </c>
      <c r="P26" s="216">
        <v>8.3000000000000007</v>
      </c>
      <c r="Q26" s="225">
        <v>21.946568983108971</v>
      </c>
      <c r="R26" s="213">
        <v>1.76</v>
      </c>
      <c r="S26" s="210">
        <v>949538</v>
      </c>
      <c r="T26" s="211">
        <v>1005418</v>
      </c>
      <c r="U26" s="216">
        <v>5.9</v>
      </c>
      <c r="V26" s="225">
        <v>19.753306173514776</v>
      </c>
      <c r="W26" s="217">
        <v>1.1200000000000001</v>
      </c>
    </row>
    <row r="27" spans="2:23" ht="15" customHeight="1">
      <c r="B27" s="254" t="s">
        <v>97</v>
      </c>
      <c r="C27" s="255"/>
      <c r="D27" s="210">
        <v>1018</v>
      </c>
      <c r="E27" s="211">
        <v>1004</v>
      </c>
      <c r="F27" s="216">
        <v>-1.4</v>
      </c>
      <c r="G27" s="225">
        <v>13.205313691963699</v>
      </c>
      <c r="H27" s="213">
        <v>-0.18</v>
      </c>
      <c r="I27" s="210">
        <v>38573</v>
      </c>
      <c r="J27" s="211">
        <v>39092</v>
      </c>
      <c r="K27" s="216">
        <v>1.3</v>
      </c>
      <c r="L27" s="225">
        <v>10.755871541458475</v>
      </c>
      <c r="M27" s="213">
        <v>0.14000000000000001</v>
      </c>
      <c r="N27" s="210">
        <v>1261392</v>
      </c>
      <c r="O27" s="211">
        <v>1261144</v>
      </c>
      <c r="P27" s="226">
        <v>0</v>
      </c>
      <c r="Q27" s="225">
        <v>7.649333916743263</v>
      </c>
      <c r="R27" s="213">
        <v>0</v>
      </c>
      <c r="S27" s="210">
        <v>456256</v>
      </c>
      <c r="T27" s="211">
        <v>442320</v>
      </c>
      <c r="U27" s="216">
        <v>-3.1</v>
      </c>
      <c r="V27" s="225">
        <v>8.6901988890879771</v>
      </c>
      <c r="W27" s="217">
        <v>-0.28000000000000003</v>
      </c>
    </row>
    <row r="28" spans="2:23" ht="15" customHeight="1">
      <c r="B28" s="254" t="s">
        <v>98</v>
      </c>
      <c r="C28" s="255"/>
      <c r="D28" s="210">
        <v>1101</v>
      </c>
      <c r="E28" s="211">
        <v>1057</v>
      </c>
      <c r="F28" s="216">
        <v>-4</v>
      </c>
      <c r="G28" s="225">
        <v>13.902406944627121</v>
      </c>
      <c r="H28" s="213">
        <v>-0.56000000000000005</v>
      </c>
      <c r="I28" s="210">
        <v>54760</v>
      </c>
      <c r="J28" s="211">
        <v>55251</v>
      </c>
      <c r="K28" s="216">
        <v>0.9</v>
      </c>
      <c r="L28" s="225">
        <v>15.201899583984504</v>
      </c>
      <c r="M28" s="213">
        <v>0.14000000000000001</v>
      </c>
      <c r="N28" s="210">
        <v>2634665</v>
      </c>
      <c r="O28" s="211">
        <v>2772564</v>
      </c>
      <c r="P28" s="216">
        <v>5.2</v>
      </c>
      <c r="Q28" s="225">
        <v>16.816690117497579</v>
      </c>
      <c r="R28" s="213">
        <v>0.88</v>
      </c>
      <c r="S28" s="210">
        <v>726600</v>
      </c>
      <c r="T28" s="211">
        <v>709736</v>
      </c>
      <c r="U28" s="216">
        <v>-2.2999999999999998</v>
      </c>
      <c r="V28" s="225">
        <v>13.944083466146104</v>
      </c>
      <c r="W28" s="217">
        <v>-0.34</v>
      </c>
    </row>
    <row r="29" spans="2:23" ht="15" customHeight="1">
      <c r="B29" s="254" t="s">
        <v>82</v>
      </c>
      <c r="C29" s="255"/>
      <c r="D29" s="210">
        <v>759</v>
      </c>
      <c r="E29" s="211">
        <v>731</v>
      </c>
      <c r="F29" s="216">
        <v>-3.7</v>
      </c>
      <c r="G29" s="225">
        <v>9.6146258056030511</v>
      </c>
      <c r="H29" s="213">
        <v>-0.36</v>
      </c>
      <c r="I29" s="210">
        <v>26069</v>
      </c>
      <c r="J29" s="211">
        <v>26438</v>
      </c>
      <c r="K29" s="216">
        <v>1.4</v>
      </c>
      <c r="L29" s="225">
        <v>7.2742180449472826</v>
      </c>
      <c r="M29" s="213">
        <v>0.1</v>
      </c>
      <c r="N29" s="210">
        <v>1115516</v>
      </c>
      <c r="O29" s="211">
        <v>1183464</v>
      </c>
      <c r="P29" s="216">
        <v>6.1</v>
      </c>
      <c r="Q29" s="225">
        <v>7.1781741929903706</v>
      </c>
      <c r="R29" s="213">
        <v>0.43</v>
      </c>
      <c r="S29" s="210">
        <v>339819</v>
      </c>
      <c r="T29" s="211">
        <v>366920</v>
      </c>
      <c r="U29" s="216">
        <v>8</v>
      </c>
      <c r="V29" s="225">
        <v>7.2088256836321225</v>
      </c>
      <c r="W29" s="217">
        <v>0.54</v>
      </c>
    </row>
    <row r="30" spans="2:23" ht="15" customHeight="1">
      <c r="B30" s="254" t="s">
        <v>99</v>
      </c>
      <c r="C30" s="255"/>
      <c r="D30" s="210">
        <v>431</v>
      </c>
      <c r="E30" s="211">
        <v>430</v>
      </c>
      <c r="F30" s="216">
        <v>-0.2</v>
      </c>
      <c r="G30" s="225">
        <v>5.6556622385900308</v>
      </c>
      <c r="H30" s="213">
        <v>-0.01</v>
      </c>
      <c r="I30" s="210">
        <v>13291</v>
      </c>
      <c r="J30" s="211">
        <v>13252</v>
      </c>
      <c r="K30" s="216">
        <v>-0.3</v>
      </c>
      <c r="L30" s="225">
        <v>3.6461887257599432</v>
      </c>
      <c r="M30" s="213">
        <v>-0.01</v>
      </c>
      <c r="N30" s="210">
        <v>307158</v>
      </c>
      <c r="O30" s="211">
        <v>313651</v>
      </c>
      <c r="P30" s="216">
        <v>2.1</v>
      </c>
      <c r="Q30" s="225">
        <v>1.90241656172526</v>
      </c>
      <c r="R30" s="213">
        <v>0.04</v>
      </c>
      <c r="S30" s="210">
        <v>121131</v>
      </c>
      <c r="T30" s="211">
        <v>116070</v>
      </c>
      <c r="U30" s="216">
        <v>-4.2</v>
      </c>
      <c r="V30" s="225">
        <v>2.2804109808655304</v>
      </c>
      <c r="W30" s="217">
        <v>-0.1</v>
      </c>
    </row>
    <row r="31" spans="2:23" ht="15" customHeight="1">
      <c r="B31" s="254" t="s">
        <v>100</v>
      </c>
      <c r="C31" s="255"/>
      <c r="D31" s="210">
        <v>302</v>
      </c>
      <c r="E31" s="211">
        <v>303</v>
      </c>
      <c r="F31" s="216">
        <v>0.3</v>
      </c>
      <c r="G31" s="225">
        <v>3.9852689727739055</v>
      </c>
      <c r="H31" s="213">
        <v>0.01</v>
      </c>
      <c r="I31" s="210">
        <v>11956</v>
      </c>
      <c r="J31" s="211">
        <v>12007</v>
      </c>
      <c r="K31" s="216">
        <v>0.4</v>
      </c>
      <c r="L31" s="225">
        <v>3.3036362835949027</v>
      </c>
      <c r="M31" s="213">
        <v>0.01</v>
      </c>
      <c r="N31" s="210">
        <v>494090</v>
      </c>
      <c r="O31" s="211">
        <v>520939</v>
      </c>
      <c r="P31" s="216">
        <v>5.4</v>
      </c>
      <c r="Q31" s="225">
        <v>3.1596997339354735</v>
      </c>
      <c r="R31" s="213">
        <v>0.17</v>
      </c>
      <c r="S31" s="210">
        <v>123976</v>
      </c>
      <c r="T31" s="211">
        <v>131100</v>
      </c>
      <c r="U31" s="216">
        <v>5.7</v>
      </c>
      <c r="V31" s="225">
        <v>2.5757032789822611</v>
      </c>
      <c r="W31" s="217">
        <v>0.14000000000000001</v>
      </c>
    </row>
    <row r="32" spans="2:23" ht="15" customHeight="1">
      <c r="B32" s="256" t="s">
        <v>101</v>
      </c>
      <c r="C32" s="257"/>
      <c r="D32" s="218">
        <v>315</v>
      </c>
      <c r="E32" s="219">
        <v>311</v>
      </c>
      <c r="F32" s="220">
        <v>-1.3</v>
      </c>
      <c r="G32" s="227">
        <v>4.0904905958174407</v>
      </c>
      <c r="H32" s="222">
        <v>-0.05</v>
      </c>
      <c r="I32" s="218">
        <v>8510</v>
      </c>
      <c r="J32" s="219">
        <v>8191</v>
      </c>
      <c r="K32" s="220">
        <v>-3.7</v>
      </c>
      <c r="L32" s="227">
        <v>2.2536924126697628</v>
      </c>
      <c r="M32" s="222">
        <v>-0.09</v>
      </c>
      <c r="N32" s="218">
        <v>160924</v>
      </c>
      <c r="O32" s="219">
        <v>159839</v>
      </c>
      <c r="P32" s="220">
        <v>-0.7</v>
      </c>
      <c r="Q32" s="227">
        <v>0.96948634249405807</v>
      </c>
      <c r="R32" s="222">
        <v>-0.01</v>
      </c>
      <c r="S32" s="218">
        <v>67490</v>
      </c>
      <c r="T32" s="219">
        <v>69258</v>
      </c>
      <c r="U32" s="220">
        <v>2.6</v>
      </c>
      <c r="V32" s="227">
        <v>1.3607021944756175</v>
      </c>
      <c r="W32" s="223">
        <v>0.04</v>
      </c>
    </row>
    <row r="33" spans="2:22"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O33" s="98"/>
      <c r="P33" s="98"/>
      <c r="Q33" s="98"/>
      <c r="R33" s="98"/>
      <c r="S33" s="98"/>
      <c r="T33" s="98"/>
      <c r="U33" s="98"/>
      <c r="V33" s="98"/>
    </row>
    <row r="34" spans="2:22"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O34" s="98"/>
      <c r="P34" s="98"/>
      <c r="Q34" s="98"/>
      <c r="R34" s="98"/>
      <c r="S34" s="98"/>
      <c r="T34" s="98"/>
      <c r="U34" s="98"/>
      <c r="V34" s="98"/>
    </row>
    <row r="40" spans="2:22" ht="13.5">
      <c r="B40" s="37"/>
    </row>
  </sheetData>
  <mergeCells count="29">
    <mergeCell ref="B16:S16"/>
    <mergeCell ref="B1:Q1"/>
    <mergeCell ref="D4:H4"/>
    <mergeCell ref="I4:M4"/>
    <mergeCell ref="N4:R4"/>
    <mergeCell ref="S4:W4"/>
    <mergeCell ref="E5:H5"/>
    <mergeCell ref="J5:M5"/>
    <mergeCell ref="O5:R5"/>
    <mergeCell ref="T5:W5"/>
    <mergeCell ref="B27:C27"/>
    <mergeCell ref="D19:H19"/>
    <mergeCell ref="I19:M19"/>
    <mergeCell ref="N19:R19"/>
    <mergeCell ref="S19:W19"/>
    <mergeCell ref="E20:H20"/>
    <mergeCell ref="J20:M20"/>
    <mergeCell ref="O20:R20"/>
    <mergeCell ref="T20:W20"/>
    <mergeCell ref="B22:C22"/>
    <mergeCell ref="B23:C23"/>
    <mergeCell ref="B24:C24"/>
    <mergeCell ref="B25:C25"/>
    <mergeCell ref="B26:C26"/>
    <mergeCell ref="B28:C28"/>
    <mergeCell ref="B29:C29"/>
    <mergeCell ref="B30:C30"/>
    <mergeCell ref="B31:C31"/>
    <mergeCell ref="B32:C32"/>
  </mergeCells>
  <phoneticPr fontId="2"/>
  <pageMargins left="0.7" right="0.7" top="0.75" bottom="0.75" header="0.3" footer="0.3"/>
  <pageSetup paperSize="9" scale="7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G66"/>
  <sheetViews>
    <sheetView showGridLines="0" zoomScale="50" zoomScaleNormal="50" zoomScaleSheetLayoutView="50" workbookViewId="0">
      <selection activeCell="N11" sqref="N11"/>
    </sheetView>
  </sheetViews>
  <sheetFormatPr defaultColWidth="12.5" defaultRowHeight="14.25"/>
  <cols>
    <col min="1" max="1" width="6.25" style="104" customWidth="1"/>
    <col min="2" max="2" width="3.25" style="105" customWidth="1"/>
    <col min="3" max="3" width="16.25" style="104" customWidth="1"/>
    <col min="4" max="5" width="7.5" style="104" customWidth="1"/>
    <col min="6" max="6" width="10.625" style="104" customWidth="1"/>
    <col min="7" max="8" width="8.25" style="104" customWidth="1"/>
    <col min="9" max="10" width="7.5" style="104" customWidth="1"/>
    <col min="11" max="11" width="10.5" style="104" customWidth="1"/>
    <col min="12" max="13" width="8.25" style="104" customWidth="1"/>
    <col min="14" max="15" width="7.5" style="104" customWidth="1"/>
    <col min="16" max="16" width="10.625" style="104" customWidth="1"/>
    <col min="17" max="18" width="8.25" style="104" customWidth="1"/>
    <col min="19" max="20" width="7.5" style="104" customWidth="1"/>
    <col min="21" max="21" width="10.625" style="104" customWidth="1"/>
    <col min="22" max="23" width="8.25" style="104" customWidth="1"/>
    <col min="24" max="25" width="7.5" style="104" customWidth="1"/>
    <col min="26" max="26" width="10.625" style="104" customWidth="1"/>
    <col min="27" max="28" width="8.25" style="104" customWidth="1"/>
    <col min="29" max="30" width="7.5" style="104" customWidth="1"/>
    <col min="31" max="31" width="10.625" style="104" customWidth="1"/>
    <col min="32" max="32" width="8.125" style="104" customWidth="1"/>
    <col min="33" max="33" width="7.5" style="104" customWidth="1"/>
    <col min="34" max="16384" width="12.5" style="104"/>
  </cols>
  <sheetData>
    <row r="1" spans="2:33" ht="25.15" customHeight="1">
      <c r="B1" s="274" t="s">
        <v>177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162"/>
    </row>
    <row r="2" spans="2:33" ht="17.25">
      <c r="B2" s="163"/>
      <c r="C2" s="164"/>
      <c r="D2" s="164"/>
      <c r="E2" s="164"/>
      <c r="F2" s="164"/>
      <c r="G2" s="164"/>
      <c r="H2" s="164"/>
      <c r="I2" s="162"/>
      <c r="J2" s="164"/>
      <c r="K2" s="162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2"/>
    </row>
    <row r="3" spans="2:33" ht="37.9" customHeight="1">
      <c r="B3" s="165"/>
      <c r="C3" s="166" t="s">
        <v>0</v>
      </c>
      <c r="D3" s="275" t="s">
        <v>13</v>
      </c>
      <c r="E3" s="276"/>
      <c r="F3" s="276"/>
      <c r="G3" s="276"/>
      <c r="H3" s="277"/>
      <c r="I3" s="275" t="s">
        <v>78</v>
      </c>
      <c r="J3" s="276"/>
      <c r="K3" s="276"/>
      <c r="L3" s="276"/>
      <c r="M3" s="277"/>
      <c r="N3" s="275" t="s">
        <v>79</v>
      </c>
      <c r="O3" s="276"/>
      <c r="P3" s="276"/>
      <c r="Q3" s="276"/>
      <c r="R3" s="277"/>
      <c r="S3" s="275" t="s">
        <v>103</v>
      </c>
      <c r="T3" s="276"/>
      <c r="U3" s="276"/>
      <c r="V3" s="276"/>
      <c r="W3" s="277"/>
      <c r="X3" s="275" t="s">
        <v>81</v>
      </c>
      <c r="Y3" s="276"/>
      <c r="Z3" s="276"/>
      <c r="AA3" s="276"/>
      <c r="AB3" s="277"/>
      <c r="AC3" s="275" t="s">
        <v>104</v>
      </c>
      <c r="AD3" s="276"/>
      <c r="AE3" s="276"/>
      <c r="AF3" s="276"/>
      <c r="AG3" s="277"/>
    </row>
    <row r="4" spans="2:33" ht="37.9" customHeight="1">
      <c r="B4" s="167"/>
      <c r="C4" s="168"/>
      <c r="D4" s="278" t="s">
        <v>178</v>
      </c>
      <c r="E4" s="278" t="s">
        <v>179</v>
      </c>
      <c r="F4" s="273" t="s">
        <v>102</v>
      </c>
      <c r="G4" s="247"/>
      <c r="H4" s="248"/>
      <c r="I4" s="278" t="s">
        <v>178</v>
      </c>
      <c r="J4" s="278" t="s">
        <v>179</v>
      </c>
      <c r="K4" s="273" t="s">
        <v>102</v>
      </c>
      <c r="L4" s="247"/>
      <c r="M4" s="248"/>
      <c r="N4" s="278" t="s">
        <v>178</v>
      </c>
      <c r="O4" s="278" t="s">
        <v>179</v>
      </c>
      <c r="P4" s="273" t="s">
        <v>102</v>
      </c>
      <c r="Q4" s="247"/>
      <c r="R4" s="248"/>
      <c r="S4" s="278" t="s">
        <v>178</v>
      </c>
      <c r="T4" s="278" t="s">
        <v>179</v>
      </c>
      <c r="U4" s="273" t="s">
        <v>102</v>
      </c>
      <c r="V4" s="247"/>
      <c r="W4" s="248"/>
      <c r="X4" s="278" t="s">
        <v>178</v>
      </c>
      <c r="Y4" s="278" t="s">
        <v>179</v>
      </c>
      <c r="Z4" s="273" t="s">
        <v>102</v>
      </c>
      <c r="AA4" s="247"/>
      <c r="AB4" s="248"/>
      <c r="AC4" s="278" t="s">
        <v>178</v>
      </c>
      <c r="AD4" s="278" t="s">
        <v>179</v>
      </c>
      <c r="AE4" s="273" t="s">
        <v>102</v>
      </c>
      <c r="AF4" s="247"/>
      <c r="AG4" s="248"/>
    </row>
    <row r="5" spans="2:33" s="107" customFormat="1" ht="37.9" customHeight="1">
      <c r="B5" s="72" t="s">
        <v>64</v>
      </c>
      <c r="C5" s="169"/>
      <c r="D5" s="279"/>
      <c r="E5" s="280"/>
      <c r="F5" s="50" t="s">
        <v>180</v>
      </c>
      <c r="G5" s="170" t="s">
        <v>105</v>
      </c>
      <c r="H5" s="171" t="s">
        <v>66</v>
      </c>
      <c r="I5" s="281"/>
      <c r="J5" s="280"/>
      <c r="K5" s="50" t="s">
        <v>180</v>
      </c>
      <c r="L5" s="170" t="s">
        <v>105</v>
      </c>
      <c r="M5" s="171" t="s">
        <v>66</v>
      </c>
      <c r="N5" s="281"/>
      <c r="O5" s="280"/>
      <c r="P5" s="50" t="s">
        <v>180</v>
      </c>
      <c r="Q5" s="170" t="s">
        <v>105</v>
      </c>
      <c r="R5" s="171" t="s">
        <v>66</v>
      </c>
      <c r="S5" s="281"/>
      <c r="T5" s="280"/>
      <c r="U5" s="50" t="s">
        <v>180</v>
      </c>
      <c r="V5" s="170" t="s">
        <v>105</v>
      </c>
      <c r="W5" s="171" t="s">
        <v>66</v>
      </c>
      <c r="X5" s="281"/>
      <c r="Y5" s="280"/>
      <c r="Z5" s="50" t="s">
        <v>180</v>
      </c>
      <c r="AA5" s="170" t="s">
        <v>105</v>
      </c>
      <c r="AB5" s="171" t="s">
        <v>66</v>
      </c>
      <c r="AC5" s="281"/>
      <c r="AD5" s="280"/>
      <c r="AE5" s="50" t="s">
        <v>180</v>
      </c>
      <c r="AF5" s="172" t="s">
        <v>105</v>
      </c>
      <c r="AG5" s="50" t="s">
        <v>66</v>
      </c>
    </row>
    <row r="6" spans="2:33" ht="33.950000000000003" customHeight="1">
      <c r="B6" s="165"/>
      <c r="C6" s="173" t="s">
        <v>13</v>
      </c>
      <c r="D6" s="174">
        <v>7603</v>
      </c>
      <c r="E6" s="174">
        <v>363448</v>
      </c>
      <c r="F6" s="174">
        <v>16486978</v>
      </c>
      <c r="G6" s="151">
        <v>5.24</v>
      </c>
      <c r="H6" s="175">
        <v>5.2413075268476765</v>
      </c>
      <c r="I6" s="174">
        <v>1441</v>
      </c>
      <c r="J6" s="174">
        <v>67900</v>
      </c>
      <c r="K6" s="174">
        <v>3436256</v>
      </c>
      <c r="L6" s="151">
        <v>5.5478850989837012</v>
      </c>
      <c r="M6" s="175">
        <v>5.5478850989837012</v>
      </c>
      <c r="N6" s="174">
        <v>876</v>
      </c>
      <c r="O6" s="174">
        <v>42235</v>
      </c>
      <c r="P6" s="174">
        <v>1744158</v>
      </c>
      <c r="Q6" s="151">
        <v>5.0311632472404719</v>
      </c>
      <c r="R6" s="175">
        <v>5.0311632472404719</v>
      </c>
      <c r="S6" s="174">
        <v>508</v>
      </c>
      <c r="T6" s="174">
        <v>32858</v>
      </c>
      <c r="U6" s="174">
        <v>1476637</v>
      </c>
      <c r="V6" s="151">
        <v>3.0062621159771501</v>
      </c>
      <c r="W6" s="175">
        <v>3.0062621159771501</v>
      </c>
      <c r="X6" s="174">
        <v>942</v>
      </c>
      <c r="Y6" s="174">
        <v>66224</v>
      </c>
      <c r="Z6" s="174">
        <v>3618326</v>
      </c>
      <c r="AA6" s="176">
        <v>8.2569773533523882</v>
      </c>
      <c r="AB6" s="175">
        <v>8.2569773533523882</v>
      </c>
      <c r="AC6" s="174">
        <v>1004</v>
      </c>
      <c r="AD6" s="174">
        <v>39092</v>
      </c>
      <c r="AE6" s="174">
        <v>1261144</v>
      </c>
      <c r="AF6" s="151">
        <v>-1.9660819158516942E-2</v>
      </c>
      <c r="AG6" s="140">
        <v>-1.9660819158516942E-2</v>
      </c>
    </row>
    <row r="7" spans="2:33" ht="33.950000000000003" customHeight="1">
      <c r="B7" s="177" t="s">
        <v>181</v>
      </c>
      <c r="C7" s="178" t="s">
        <v>14</v>
      </c>
      <c r="D7" s="174">
        <v>1069</v>
      </c>
      <c r="E7" s="174">
        <v>55456</v>
      </c>
      <c r="F7" s="174">
        <v>1708821</v>
      </c>
      <c r="G7" s="151">
        <v>2.77</v>
      </c>
      <c r="H7" s="149">
        <v>0.29407219421620784</v>
      </c>
      <c r="I7" s="174">
        <v>233</v>
      </c>
      <c r="J7" s="174">
        <v>17115</v>
      </c>
      <c r="K7" s="174">
        <v>693493</v>
      </c>
      <c r="L7" s="151">
        <v>1.7314321759157387</v>
      </c>
      <c r="M7" s="149">
        <v>0.36254041835745204</v>
      </c>
      <c r="N7" s="174">
        <v>77</v>
      </c>
      <c r="O7" s="174">
        <v>6014</v>
      </c>
      <c r="P7" s="174">
        <v>191803</v>
      </c>
      <c r="Q7" s="151">
        <v>4.51682160489118</v>
      </c>
      <c r="R7" s="149">
        <v>0.4991539253647756</v>
      </c>
      <c r="S7" s="174">
        <v>46</v>
      </c>
      <c r="T7" s="174">
        <v>5665</v>
      </c>
      <c r="U7" s="174">
        <v>146801</v>
      </c>
      <c r="V7" s="151">
        <v>-1.1680670005924489</v>
      </c>
      <c r="W7" s="179">
        <v>-0.12102897649945135</v>
      </c>
      <c r="X7" s="174">
        <v>103</v>
      </c>
      <c r="Y7" s="174">
        <v>6885</v>
      </c>
      <c r="Z7" s="174">
        <v>171626</v>
      </c>
      <c r="AA7" s="151">
        <v>22.419487142908093</v>
      </c>
      <c r="AB7" s="179">
        <v>0.94038653653463478</v>
      </c>
      <c r="AC7" s="174">
        <v>51</v>
      </c>
      <c r="AD7" s="174">
        <v>5351</v>
      </c>
      <c r="AE7" s="174">
        <v>152711</v>
      </c>
      <c r="AF7" s="151">
        <v>-1.5536258791524036</v>
      </c>
      <c r="AG7" s="146">
        <v>-0.19105876682268477</v>
      </c>
    </row>
    <row r="8" spans="2:33" ht="33.950000000000003" customHeight="1">
      <c r="B8" s="177" t="s">
        <v>182</v>
      </c>
      <c r="C8" s="178" t="s">
        <v>15</v>
      </c>
      <c r="D8" s="174">
        <v>125</v>
      </c>
      <c r="E8" s="174">
        <v>5761</v>
      </c>
      <c r="F8" s="174">
        <v>478923</v>
      </c>
      <c r="G8" s="151">
        <v>8.9499999999999993</v>
      </c>
      <c r="H8" s="149">
        <v>0.25124664230501942</v>
      </c>
      <c r="I8" s="174">
        <v>34</v>
      </c>
      <c r="J8" s="174">
        <v>1783</v>
      </c>
      <c r="K8" s="174">
        <v>215264</v>
      </c>
      <c r="L8" s="151">
        <v>8.0344282452134195</v>
      </c>
      <c r="M8" s="149">
        <v>0.49173172561928741</v>
      </c>
      <c r="N8" s="174">
        <v>7</v>
      </c>
      <c r="O8" s="174">
        <v>772</v>
      </c>
      <c r="P8" s="174">
        <v>36936</v>
      </c>
      <c r="Q8" s="151">
        <v>-5.8667618125286713</v>
      </c>
      <c r="R8" s="149">
        <v>-0.13862375873925847</v>
      </c>
      <c r="S8" s="174">
        <v>10</v>
      </c>
      <c r="T8" s="174">
        <v>647</v>
      </c>
      <c r="U8" s="174">
        <v>31215</v>
      </c>
      <c r="V8" s="151">
        <v>4.1923962749090427</v>
      </c>
      <c r="W8" s="179">
        <v>8.7615212958680633E-2</v>
      </c>
      <c r="X8" s="174">
        <v>14</v>
      </c>
      <c r="Y8" s="174">
        <v>860</v>
      </c>
      <c r="Z8" s="174">
        <v>101998</v>
      </c>
      <c r="AA8" s="151">
        <v>29.458800832614102</v>
      </c>
      <c r="AB8" s="179">
        <v>0.6944217973646678</v>
      </c>
      <c r="AC8" s="174">
        <v>9</v>
      </c>
      <c r="AD8" s="174">
        <v>173</v>
      </c>
      <c r="AE8" s="174">
        <v>5448</v>
      </c>
      <c r="AF8" s="151">
        <v>10.821806346623271</v>
      </c>
      <c r="AG8" s="146">
        <v>4.2175628194883109E-2</v>
      </c>
    </row>
    <row r="9" spans="2:33" ht="33.950000000000003" customHeight="1">
      <c r="B9" s="177" t="s">
        <v>16</v>
      </c>
      <c r="C9" s="178" t="s">
        <v>17</v>
      </c>
      <c r="D9" s="174">
        <v>314</v>
      </c>
      <c r="E9" s="174">
        <v>7157</v>
      </c>
      <c r="F9" s="174">
        <v>124387</v>
      </c>
      <c r="G9" s="151">
        <v>-2.38</v>
      </c>
      <c r="H9" s="149">
        <v>-1.938607857419573E-2</v>
      </c>
      <c r="I9" s="174">
        <v>23</v>
      </c>
      <c r="J9" s="174">
        <v>360</v>
      </c>
      <c r="K9" s="174">
        <v>3543</v>
      </c>
      <c r="L9" s="151">
        <v>-3.302401746724891</v>
      </c>
      <c r="M9" s="149">
        <v>-3.716630570300067E-3</v>
      </c>
      <c r="N9" s="174">
        <v>19</v>
      </c>
      <c r="O9" s="174">
        <v>308</v>
      </c>
      <c r="P9" s="174">
        <v>4489</v>
      </c>
      <c r="Q9" s="151">
        <v>6.1480255379522353</v>
      </c>
      <c r="R9" s="149">
        <v>1.5656897164295046E-2</v>
      </c>
      <c r="S9" s="174">
        <v>10</v>
      </c>
      <c r="T9" s="174">
        <v>410</v>
      </c>
      <c r="U9" s="174">
        <v>9767</v>
      </c>
      <c r="V9" s="151">
        <v>1.9839198078730291</v>
      </c>
      <c r="W9" s="179">
        <v>1.3253893680055192E-2</v>
      </c>
      <c r="X9" s="174">
        <v>45</v>
      </c>
      <c r="Y9" s="174">
        <v>1544</v>
      </c>
      <c r="Z9" s="174">
        <v>30371</v>
      </c>
      <c r="AA9" s="151">
        <v>-6.8459957672606819</v>
      </c>
      <c r="AB9" s="179">
        <v>-6.6779381806029228E-2</v>
      </c>
      <c r="AC9" s="174">
        <v>96</v>
      </c>
      <c r="AD9" s="174">
        <v>2004</v>
      </c>
      <c r="AE9" s="174">
        <v>38062</v>
      </c>
      <c r="AF9" s="151">
        <v>4.3280431982019021</v>
      </c>
      <c r="AG9" s="146">
        <v>0.12517916714233163</v>
      </c>
    </row>
    <row r="10" spans="2:33" ht="33.950000000000003" customHeight="1">
      <c r="B10" s="177" t="s">
        <v>18</v>
      </c>
      <c r="C10" s="178" t="s">
        <v>19</v>
      </c>
      <c r="D10" s="174">
        <v>144</v>
      </c>
      <c r="E10" s="174">
        <v>2342</v>
      </c>
      <c r="F10" s="174">
        <v>54476</v>
      </c>
      <c r="G10" s="151">
        <v>-1.2</v>
      </c>
      <c r="H10" s="149">
        <v>-4.2257438314512921E-3</v>
      </c>
      <c r="I10" s="174">
        <v>15</v>
      </c>
      <c r="J10" s="174">
        <v>176</v>
      </c>
      <c r="K10" s="174">
        <v>2324</v>
      </c>
      <c r="L10" s="151">
        <v>-4.6368485843249898</v>
      </c>
      <c r="M10" s="149">
        <v>-3.4709029292884926E-3</v>
      </c>
      <c r="N10" s="174">
        <v>9</v>
      </c>
      <c r="O10" s="174">
        <v>133</v>
      </c>
      <c r="P10" s="180">
        <v>2515</v>
      </c>
      <c r="Q10" s="180" t="s">
        <v>222</v>
      </c>
      <c r="R10" s="180" t="s">
        <v>223</v>
      </c>
      <c r="S10" s="174">
        <v>8</v>
      </c>
      <c r="T10" s="174">
        <v>150</v>
      </c>
      <c r="U10" s="180" t="s">
        <v>223</v>
      </c>
      <c r="V10" s="180" t="s">
        <v>224</v>
      </c>
      <c r="W10" s="180" t="s">
        <v>224</v>
      </c>
      <c r="X10" s="174">
        <v>10</v>
      </c>
      <c r="Y10" s="174">
        <v>296</v>
      </c>
      <c r="Z10" s="174">
        <v>6803</v>
      </c>
      <c r="AA10" s="151">
        <v>-25.413880057011291</v>
      </c>
      <c r="AB10" s="179">
        <v>-6.9352422502856531E-2</v>
      </c>
      <c r="AC10" s="174">
        <v>25</v>
      </c>
      <c r="AD10" s="174">
        <v>494</v>
      </c>
      <c r="AE10" s="174">
        <v>15970</v>
      </c>
      <c r="AF10" s="151">
        <v>20.528301886792452</v>
      </c>
      <c r="AG10" s="146">
        <v>0.21563479077083095</v>
      </c>
    </row>
    <row r="11" spans="2:33" ht="33.950000000000003" customHeight="1">
      <c r="B11" s="177" t="s">
        <v>20</v>
      </c>
      <c r="C11" s="178" t="s">
        <v>21</v>
      </c>
      <c r="D11" s="174">
        <v>104</v>
      </c>
      <c r="E11" s="174">
        <v>2139</v>
      </c>
      <c r="F11" s="174">
        <v>65481</v>
      </c>
      <c r="G11" s="151">
        <v>-8.2100000000000009</v>
      </c>
      <c r="H11" s="149">
        <v>-3.7425281093351852E-2</v>
      </c>
      <c r="I11" s="174">
        <v>21</v>
      </c>
      <c r="J11" s="174">
        <v>238</v>
      </c>
      <c r="K11" s="174">
        <v>3583</v>
      </c>
      <c r="L11" s="151">
        <v>14.290271132376395</v>
      </c>
      <c r="M11" s="149">
        <v>1.3760747896648183E-2</v>
      </c>
      <c r="N11" s="174">
        <v>4</v>
      </c>
      <c r="O11" s="174">
        <v>140</v>
      </c>
      <c r="P11" s="174">
        <v>1475</v>
      </c>
      <c r="Q11" s="151">
        <v>-3.1516743269862113</v>
      </c>
      <c r="R11" s="149">
        <v>-2.8905040918698549E-3</v>
      </c>
      <c r="S11" s="174">
        <v>4</v>
      </c>
      <c r="T11" s="174">
        <v>237</v>
      </c>
      <c r="U11" s="174">
        <v>3336</v>
      </c>
      <c r="V11" s="151">
        <v>-20.985315016579818</v>
      </c>
      <c r="W11" s="179">
        <v>-6.1804998950152103E-2</v>
      </c>
      <c r="X11" s="174">
        <v>7</v>
      </c>
      <c r="Y11" s="174">
        <v>108</v>
      </c>
      <c r="Z11" s="174">
        <v>2052</v>
      </c>
      <c r="AA11" s="151">
        <v>-15.2766308835673</v>
      </c>
      <c r="AB11" s="179">
        <v>-1.1070058811931368E-2</v>
      </c>
      <c r="AC11" s="174">
        <v>20</v>
      </c>
      <c r="AD11" s="174">
        <v>636</v>
      </c>
      <c r="AE11" s="174">
        <v>39321</v>
      </c>
      <c r="AF11" s="151">
        <v>-6.423131841980009</v>
      </c>
      <c r="AG11" s="146">
        <v>-0.21396996334208557</v>
      </c>
    </row>
    <row r="12" spans="2:33" ht="33.950000000000003" customHeight="1">
      <c r="B12" s="177" t="s">
        <v>22</v>
      </c>
      <c r="C12" s="178" t="s">
        <v>23</v>
      </c>
      <c r="D12" s="174">
        <v>189</v>
      </c>
      <c r="E12" s="174">
        <v>7104</v>
      </c>
      <c r="F12" s="174">
        <v>293856</v>
      </c>
      <c r="G12" s="151">
        <v>2.41</v>
      </c>
      <c r="H12" s="149">
        <v>4.4255410851135664E-2</v>
      </c>
      <c r="I12" s="174">
        <v>22</v>
      </c>
      <c r="J12" s="174">
        <v>434</v>
      </c>
      <c r="K12" s="174">
        <v>14533</v>
      </c>
      <c r="L12" s="151">
        <v>5.5333672209716074</v>
      </c>
      <c r="M12" s="149">
        <v>2.3405557806352489E-2</v>
      </c>
      <c r="N12" s="174">
        <v>28</v>
      </c>
      <c r="O12" s="174">
        <v>1107</v>
      </c>
      <c r="P12" s="174">
        <v>75269</v>
      </c>
      <c r="Q12" s="151">
        <v>7.2162158312322839</v>
      </c>
      <c r="R12" s="149">
        <v>0.3050686193627643</v>
      </c>
      <c r="S12" s="174">
        <v>14</v>
      </c>
      <c r="T12" s="174">
        <v>438</v>
      </c>
      <c r="U12" s="174">
        <v>24501</v>
      </c>
      <c r="V12" s="151">
        <v>-2.0899936061381075</v>
      </c>
      <c r="W12" s="179">
        <v>-3.6483086287730865E-2</v>
      </c>
      <c r="X12" s="174">
        <v>22</v>
      </c>
      <c r="Y12" s="174">
        <v>1216</v>
      </c>
      <c r="Z12" s="174">
        <v>45804</v>
      </c>
      <c r="AA12" s="151">
        <v>-0.67224703994448542</v>
      </c>
      <c r="AB12" s="179">
        <v>-9.274914139726283E-3</v>
      </c>
      <c r="AC12" s="174">
        <v>35</v>
      </c>
      <c r="AD12" s="174">
        <v>1236</v>
      </c>
      <c r="AE12" s="174">
        <v>35273</v>
      </c>
      <c r="AF12" s="151">
        <v>15.531754610068454</v>
      </c>
      <c r="AG12" s="146">
        <v>0.37593388891002955</v>
      </c>
    </row>
    <row r="13" spans="2:33" ht="33.950000000000003" customHeight="1">
      <c r="B13" s="177" t="s">
        <v>24</v>
      </c>
      <c r="C13" s="178" t="s">
        <v>25</v>
      </c>
      <c r="D13" s="174">
        <v>263</v>
      </c>
      <c r="E13" s="174">
        <v>6542</v>
      </c>
      <c r="F13" s="174">
        <v>129349</v>
      </c>
      <c r="G13" s="151">
        <v>4.3</v>
      </c>
      <c r="H13" s="149">
        <v>3.4067665904011397E-2</v>
      </c>
      <c r="I13" s="174">
        <v>77</v>
      </c>
      <c r="J13" s="174">
        <v>1514</v>
      </c>
      <c r="K13" s="174">
        <v>23650</v>
      </c>
      <c r="L13" s="151">
        <v>-13.559941520467836</v>
      </c>
      <c r="M13" s="149">
        <v>-0.11395619351911776</v>
      </c>
      <c r="N13" s="174">
        <v>32</v>
      </c>
      <c r="O13" s="174">
        <v>812</v>
      </c>
      <c r="P13" s="174">
        <v>15088</v>
      </c>
      <c r="Q13" s="151">
        <v>6.3508846126735738</v>
      </c>
      <c r="R13" s="149">
        <v>5.4257170557807072E-2</v>
      </c>
      <c r="S13" s="174">
        <v>9</v>
      </c>
      <c r="T13" s="174">
        <v>227</v>
      </c>
      <c r="U13" s="174">
        <v>10437</v>
      </c>
      <c r="V13" s="151">
        <v>-1.1366865586814436</v>
      </c>
      <c r="W13" s="179">
        <v>-8.3708802189822271E-3</v>
      </c>
      <c r="X13" s="174">
        <v>20</v>
      </c>
      <c r="Y13" s="174">
        <v>449</v>
      </c>
      <c r="Z13" s="174">
        <v>7837</v>
      </c>
      <c r="AA13" s="151">
        <v>50.798537617856454</v>
      </c>
      <c r="AB13" s="179">
        <v>7.898636557702382E-2</v>
      </c>
      <c r="AC13" s="174">
        <v>27</v>
      </c>
      <c r="AD13" s="174">
        <v>985</v>
      </c>
      <c r="AE13" s="174">
        <v>19731</v>
      </c>
      <c r="AF13" s="151">
        <v>62.23482979773064</v>
      </c>
      <c r="AG13" s="146">
        <v>0.60005137181780122</v>
      </c>
    </row>
    <row r="14" spans="2:33" ht="33.950000000000003" customHeight="1">
      <c r="B14" s="177" t="s">
        <v>26</v>
      </c>
      <c r="C14" s="178" t="s">
        <v>27</v>
      </c>
      <c r="D14" s="174">
        <v>280</v>
      </c>
      <c r="E14" s="174">
        <v>23681</v>
      </c>
      <c r="F14" s="174">
        <v>2221180</v>
      </c>
      <c r="G14" s="151">
        <v>8.18</v>
      </c>
      <c r="H14" s="149">
        <v>1.07245165465</v>
      </c>
      <c r="I14" s="174">
        <v>51</v>
      </c>
      <c r="J14" s="174">
        <v>2937</v>
      </c>
      <c r="K14" s="174">
        <v>386515</v>
      </c>
      <c r="L14" s="151">
        <v>7.7745215861340142</v>
      </c>
      <c r="M14" s="149">
        <v>0.8564222608355907</v>
      </c>
      <c r="N14" s="174">
        <v>48</v>
      </c>
      <c r="O14" s="174">
        <v>3221</v>
      </c>
      <c r="P14" s="174">
        <v>233553</v>
      </c>
      <c r="Q14" s="151">
        <v>2.2346442078722508</v>
      </c>
      <c r="R14" s="149">
        <v>0.30741715393740854</v>
      </c>
      <c r="S14" s="174">
        <v>31</v>
      </c>
      <c r="T14" s="174">
        <v>2200</v>
      </c>
      <c r="U14" s="174">
        <v>121353</v>
      </c>
      <c r="V14" s="151">
        <v>7.7343063360588067</v>
      </c>
      <c r="W14" s="179">
        <v>0.60772590389810965</v>
      </c>
      <c r="X14" s="174">
        <v>36</v>
      </c>
      <c r="Y14" s="174">
        <v>4466</v>
      </c>
      <c r="Z14" s="174">
        <v>339442</v>
      </c>
      <c r="AA14" s="151">
        <v>22.946140751204318</v>
      </c>
      <c r="AB14" s="179">
        <v>1.8954334212256112</v>
      </c>
      <c r="AC14" s="174">
        <v>21</v>
      </c>
      <c r="AD14" s="174">
        <v>1218</v>
      </c>
      <c r="AE14" s="174">
        <v>102470</v>
      </c>
      <c r="AF14" s="151">
        <v>4.7686236018240189</v>
      </c>
      <c r="AG14" s="146">
        <v>0.36975024417468955</v>
      </c>
    </row>
    <row r="15" spans="2:33" ht="33.950000000000003" customHeight="1">
      <c r="B15" s="177" t="s">
        <v>28</v>
      </c>
      <c r="C15" s="178" t="s">
        <v>29</v>
      </c>
      <c r="D15" s="174">
        <v>32</v>
      </c>
      <c r="E15" s="174">
        <v>1202</v>
      </c>
      <c r="F15" s="174">
        <v>168974</v>
      </c>
      <c r="G15" s="151">
        <v>0</v>
      </c>
      <c r="H15" s="149">
        <v>-2.553319535620116E-5</v>
      </c>
      <c r="I15" s="174">
        <v>8</v>
      </c>
      <c r="J15" s="174">
        <v>187</v>
      </c>
      <c r="K15" s="174">
        <v>36422</v>
      </c>
      <c r="L15" s="151">
        <v>4.7271263442406122</v>
      </c>
      <c r="M15" s="149">
        <v>5.0497030227878596E-2</v>
      </c>
      <c r="N15" s="174">
        <v>2</v>
      </c>
      <c r="O15" s="174">
        <v>27</v>
      </c>
      <c r="P15" s="180" t="s">
        <v>223</v>
      </c>
      <c r="Q15" s="180" t="s">
        <v>223</v>
      </c>
      <c r="R15" s="180" t="s">
        <v>224</v>
      </c>
      <c r="S15" s="174">
        <v>2</v>
      </c>
      <c r="T15" s="174">
        <v>17</v>
      </c>
      <c r="U15" s="180" t="s">
        <v>223</v>
      </c>
      <c r="V15" s="180" t="s">
        <v>224</v>
      </c>
      <c r="W15" s="180" t="s">
        <v>224</v>
      </c>
      <c r="X15" s="174">
        <v>2</v>
      </c>
      <c r="Y15" s="174">
        <v>447</v>
      </c>
      <c r="Z15" s="180" t="s">
        <v>224</v>
      </c>
      <c r="AA15" s="180" t="s">
        <v>223</v>
      </c>
      <c r="AB15" s="180" t="s">
        <v>224</v>
      </c>
      <c r="AC15" s="174">
        <v>4</v>
      </c>
      <c r="AD15" s="174">
        <v>46</v>
      </c>
      <c r="AE15" s="174">
        <v>2425</v>
      </c>
      <c r="AF15" s="151">
        <v>-18.787675820495647</v>
      </c>
      <c r="AG15" s="146">
        <v>-4.4474675596483881E-2</v>
      </c>
    </row>
    <row r="16" spans="2:33" ht="33.950000000000003" customHeight="1">
      <c r="B16" s="177" t="s">
        <v>30</v>
      </c>
      <c r="C16" s="178" t="s">
        <v>31</v>
      </c>
      <c r="D16" s="174">
        <v>385</v>
      </c>
      <c r="E16" s="174">
        <v>14236</v>
      </c>
      <c r="F16" s="174">
        <v>493158</v>
      </c>
      <c r="G16" s="151">
        <v>1.71</v>
      </c>
      <c r="H16" s="149">
        <v>5.3013296858312658E-2</v>
      </c>
      <c r="I16" s="174">
        <v>57</v>
      </c>
      <c r="J16" s="174">
        <v>1897</v>
      </c>
      <c r="K16" s="174">
        <v>83325</v>
      </c>
      <c r="L16" s="151">
        <v>21.465014577259474</v>
      </c>
      <c r="M16" s="149">
        <v>0.45229243923692969</v>
      </c>
      <c r="N16" s="174">
        <v>44</v>
      </c>
      <c r="O16" s="174">
        <v>1617</v>
      </c>
      <c r="P16" s="174">
        <v>51631</v>
      </c>
      <c r="Q16" s="151">
        <v>2.0294838352699394</v>
      </c>
      <c r="R16" s="149">
        <v>6.1844743798965436E-2</v>
      </c>
      <c r="S16" s="174">
        <v>24</v>
      </c>
      <c r="T16" s="174">
        <v>1320</v>
      </c>
      <c r="U16" s="174">
        <v>37535</v>
      </c>
      <c r="V16" s="151">
        <v>-0.50100731629731732</v>
      </c>
      <c r="W16" s="179">
        <v>-1.3184136344897006E-2</v>
      </c>
      <c r="X16" s="174">
        <v>35</v>
      </c>
      <c r="Y16" s="174">
        <v>1205</v>
      </c>
      <c r="Z16" s="174">
        <v>27373</v>
      </c>
      <c r="AA16" s="151">
        <v>-10.586659698177305</v>
      </c>
      <c r="AB16" s="179">
        <v>-9.6967731376944782E-2</v>
      </c>
      <c r="AC16" s="174">
        <v>73</v>
      </c>
      <c r="AD16" s="174">
        <v>2481</v>
      </c>
      <c r="AE16" s="174">
        <v>73927</v>
      </c>
      <c r="AF16" s="151">
        <v>-1.8285881228088812</v>
      </c>
      <c r="AG16" s="146">
        <v>-0.10916511282773318</v>
      </c>
    </row>
    <row r="17" spans="2:33" ht="33.950000000000003" customHeight="1">
      <c r="B17" s="177" t="s">
        <v>32</v>
      </c>
      <c r="C17" s="178" t="s">
        <v>33</v>
      </c>
      <c r="D17" s="174">
        <v>190</v>
      </c>
      <c r="E17" s="174">
        <v>5667</v>
      </c>
      <c r="F17" s="174">
        <v>133029</v>
      </c>
      <c r="G17" s="151">
        <v>2.0699999999999998</v>
      </c>
      <c r="H17" s="149">
        <v>1.7292356554987235E-2</v>
      </c>
      <c r="I17" s="174">
        <v>130</v>
      </c>
      <c r="J17" s="174">
        <v>2004</v>
      </c>
      <c r="K17" s="174">
        <v>30168</v>
      </c>
      <c r="L17" s="151">
        <v>-7.6046675446387564</v>
      </c>
      <c r="M17" s="149">
        <v>-7.6267716578967498E-2</v>
      </c>
      <c r="N17" s="174">
        <v>7</v>
      </c>
      <c r="O17" s="174">
        <v>97</v>
      </c>
      <c r="P17" s="174">
        <v>2063</v>
      </c>
      <c r="Q17" s="151">
        <v>-8.9585172109443967</v>
      </c>
      <c r="R17" s="149">
        <v>-1.2224423555199596E-2</v>
      </c>
      <c r="S17" s="174">
        <v>3</v>
      </c>
      <c r="T17" s="174">
        <v>47</v>
      </c>
      <c r="U17" s="180">
        <v>421</v>
      </c>
      <c r="V17" s="151">
        <v>-0.23696682464454977</v>
      </c>
      <c r="W17" s="179">
        <v>-6.9757335158185225E-5</v>
      </c>
      <c r="X17" s="174">
        <v>22</v>
      </c>
      <c r="Y17" s="174">
        <v>1781</v>
      </c>
      <c r="Z17" s="174">
        <v>40510</v>
      </c>
      <c r="AA17" s="151">
        <v>5.8946542935563979</v>
      </c>
      <c r="AB17" s="179">
        <v>6.7467520597041183E-2</v>
      </c>
      <c r="AC17" s="174">
        <v>9</v>
      </c>
      <c r="AD17" s="174">
        <v>217</v>
      </c>
      <c r="AE17" s="174">
        <v>5302</v>
      </c>
      <c r="AF17" s="151">
        <v>7.7423287949603736</v>
      </c>
      <c r="AG17" s="146">
        <v>3.0204726207237721E-2</v>
      </c>
    </row>
    <row r="18" spans="2:33" ht="33.950000000000003" customHeight="1">
      <c r="B18" s="177" t="s">
        <v>34</v>
      </c>
      <c r="C18" s="178" t="s">
        <v>35</v>
      </c>
      <c r="D18" s="174">
        <v>249</v>
      </c>
      <c r="E18" s="174">
        <v>3814</v>
      </c>
      <c r="F18" s="174">
        <v>62674</v>
      </c>
      <c r="G18" s="151">
        <v>-4.4000000000000004</v>
      </c>
      <c r="H18" s="149">
        <v>-1.8441350346016287E-2</v>
      </c>
      <c r="I18" s="174">
        <v>65</v>
      </c>
      <c r="J18" s="174">
        <v>953</v>
      </c>
      <c r="K18" s="174">
        <v>15821</v>
      </c>
      <c r="L18" s="151">
        <v>-11.737796373779636</v>
      </c>
      <c r="M18" s="149">
        <v>-6.4626369586044147E-2</v>
      </c>
      <c r="N18" s="174">
        <v>2</v>
      </c>
      <c r="O18" s="174">
        <v>23</v>
      </c>
      <c r="P18" s="180" t="s">
        <v>223</v>
      </c>
      <c r="Q18" s="180" t="s">
        <v>224</v>
      </c>
      <c r="R18" s="180" t="s">
        <v>224</v>
      </c>
      <c r="S18" s="174">
        <v>1</v>
      </c>
      <c r="T18" s="174">
        <v>19</v>
      </c>
      <c r="U18" s="180" t="s">
        <v>224</v>
      </c>
      <c r="V18" s="180" t="s">
        <v>224</v>
      </c>
      <c r="W18" s="180" t="s">
        <v>224</v>
      </c>
      <c r="X18" s="174">
        <v>4</v>
      </c>
      <c r="Y18" s="174">
        <v>64</v>
      </c>
      <c r="Z18" s="174">
        <v>1343</v>
      </c>
      <c r="AA18" s="151">
        <v>-0.44477390659747962</v>
      </c>
      <c r="AB18" s="179">
        <v>-1.7951446722050868E-4</v>
      </c>
      <c r="AC18" s="174">
        <v>2</v>
      </c>
      <c r="AD18" s="174">
        <v>48</v>
      </c>
      <c r="AE18" s="180" t="s">
        <v>223</v>
      </c>
      <c r="AF18" s="180" t="s">
        <v>224</v>
      </c>
      <c r="AG18" s="203" t="s">
        <v>223</v>
      </c>
    </row>
    <row r="19" spans="2:33" ht="33.950000000000003" customHeight="1">
      <c r="B19" s="177" t="s">
        <v>36</v>
      </c>
      <c r="C19" s="181" t="s">
        <v>37</v>
      </c>
      <c r="D19" s="174">
        <v>309</v>
      </c>
      <c r="E19" s="174">
        <v>8074</v>
      </c>
      <c r="F19" s="174">
        <v>316117</v>
      </c>
      <c r="G19" s="151">
        <v>5.3</v>
      </c>
      <c r="H19" s="149">
        <v>0.10170510040258826</v>
      </c>
      <c r="I19" s="174">
        <v>34</v>
      </c>
      <c r="J19" s="174">
        <v>611</v>
      </c>
      <c r="K19" s="174">
        <v>22428</v>
      </c>
      <c r="L19" s="151">
        <v>5.7276198557488334</v>
      </c>
      <c r="M19" s="149">
        <v>3.7319885478632908E-2</v>
      </c>
      <c r="N19" s="174">
        <v>39</v>
      </c>
      <c r="O19" s="174">
        <v>1036</v>
      </c>
      <c r="P19" s="174">
        <v>51875</v>
      </c>
      <c r="Q19" s="151">
        <v>29.853062654884976</v>
      </c>
      <c r="R19" s="149">
        <v>0.71816982915916439</v>
      </c>
      <c r="S19" s="174">
        <v>17</v>
      </c>
      <c r="T19" s="174">
        <v>346</v>
      </c>
      <c r="U19" s="174">
        <v>9849</v>
      </c>
      <c r="V19" s="151">
        <v>18.462833774356508</v>
      </c>
      <c r="W19" s="179">
        <v>0.1070775094678143</v>
      </c>
      <c r="X19" s="174">
        <v>36</v>
      </c>
      <c r="Y19" s="174">
        <v>1845</v>
      </c>
      <c r="Z19" s="174">
        <v>101057</v>
      </c>
      <c r="AA19" s="151">
        <v>-5.1971443849264052</v>
      </c>
      <c r="AB19" s="179">
        <v>-0.16575169140026969</v>
      </c>
      <c r="AC19" s="174">
        <v>43</v>
      </c>
      <c r="AD19" s="174">
        <v>870</v>
      </c>
      <c r="AE19" s="174">
        <v>19415</v>
      </c>
      <c r="AF19" s="151">
        <v>-7.8591428978216511</v>
      </c>
      <c r="AG19" s="146">
        <v>-0.13128353438106474</v>
      </c>
    </row>
    <row r="20" spans="2:33" ht="33.950000000000003" customHeight="1">
      <c r="B20" s="177" t="s">
        <v>38</v>
      </c>
      <c r="C20" s="178" t="s">
        <v>39</v>
      </c>
      <c r="D20" s="174">
        <v>250</v>
      </c>
      <c r="E20" s="174">
        <v>18592</v>
      </c>
      <c r="F20" s="174">
        <v>1918692</v>
      </c>
      <c r="G20" s="151">
        <v>-1.8</v>
      </c>
      <c r="H20" s="149">
        <v>-0.23039878829668117</v>
      </c>
      <c r="I20" s="174">
        <v>38</v>
      </c>
      <c r="J20" s="174">
        <v>1863</v>
      </c>
      <c r="K20" s="174">
        <v>219127</v>
      </c>
      <c r="L20" s="151">
        <v>5.1437811589821836</v>
      </c>
      <c r="M20" s="149">
        <v>0.32927503895551008</v>
      </c>
      <c r="N20" s="174">
        <v>45</v>
      </c>
      <c r="O20" s="174">
        <v>3923</v>
      </c>
      <c r="P20" s="174">
        <v>263900</v>
      </c>
      <c r="Q20" s="151">
        <v>3.312741252280397</v>
      </c>
      <c r="R20" s="149">
        <v>0.50957178386255653</v>
      </c>
      <c r="S20" s="174">
        <v>8</v>
      </c>
      <c r="T20" s="174">
        <v>166</v>
      </c>
      <c r="U20" s="174">
        <v>19324</v>
      </c>
      <c r="V20" s="151">
        <v>-89.875566499882126</v>
      </c>
      <c r="W20" s="179">
        <v>-11.966243030370251</v>
      </c>
      <c r="X20" s="174">
        <v>49</v>
      </c>
      <c r="Y20" s="174">
        <v>4817</v>
      </c>
      <c r="Z20" s="174">
        <v>631926</v>
      </c>
      <c r="AA20" s="151">
        <v>11.297489701134769</v>
      </c>
      <c r="AB20" s="179">
        <v>1.9191592499765882</v>
      </c>
      <c r="AC20" s="174">
        <v>24</v>
      </c>
      <c r="AD20" s="174">
        <v>1517</v>
      </c>
      <c r="AE20" s="174">
        <v>79615</v>
      </c>
      <c r="AF20" s="151">
        <v>-0.35045997872207274</v>
      </c>
      <c r="AG20" s="146">
        <v>-2.2197699049938478E-2</v>
      </c>
    </row>
    <row r="21" spans="2:33" ht="33.950000000000003" customHeight="1">
      <c r="B21" s="177" t="s">
        <v>40</v>
      </c>
      <c r="C21" s="178" t="s">
        <v>41</v>
      </c>
      <c r="D21" s="174">
        <v>135</v>
      </c>
      <c r="E21" s="174">
        <v>7040</v>
      </c>
      <c r="F21" s="174">
        <v>325195</v>
      </c>
      <c r="G21" s="151">
        <v>10.46</v>
      </c>
      <c r="H21" s="149">
        <v>0.19670773702417371</v>
      </c>
      <c r="I21" s="174">
        <v>18</v>
      </c>
      <c r="J21" s="174">
        <v>1412</v>
      </c>
      <c r="K21" s="174">
        <v>20520</v>
      </c>
      <c r="L21" s="151">
        <v>-2.6057240495514735</v>
      </c>
      <c r="M21" s="149">
        <v>-1.6863059364419314E-2</v>
      </c>
      <c r="N21" s="174">
        <v>25</v>
      </c>
      <c r="O21" s="174">
        <v>1932</v>
      </c>
      <c r="P21" s="174">
        <v>119329</v>
      </c>
      <c r="Q21" s="151">
        <v>9.278643186168118</v>
      </c>
      <c r="R21" s="149">
        <v>0.61013723872552861</v>
      </c>
      <c r="S21" s="174">
        <v>10</v>
      </c>
      <c r="T21" s="174">
        <v>535</v>
      </c>
      <c r="U21" s="174">
        <v>56207</v>
      </c>
      <c r="V21" s="151">
        <v>6.757963114209196</v>
      </c>
      <c r="W21" s="179">
        <v>0.24819659849282302</v>
      </c>
      <c r="X21" s="174">
        <v>22</v>
      </c>
      <c r="Y21" s="174">
        <v>906</v>
      </c>
      <c r="Z21" s="174">
        <v>30957</v>
      </c>
      <c r="AA21" s="151">
        <v>-17.134214893730928</v>
      </c>
      <c r="AB21" s="179">
        <v>-0.19151201744641269</v>
      </c>
      <c r="AC21" s="174">
        <v>20</v>
      </c>
      <c r="AD21" s="174">
        <v>879</v>
      </c>
      <c r="AE21" s="174">
        <v>36239</v>
      </c>
      <c r="AF21" s="151">
        <v>87.903142175671462</v>
      </c>
      <c r="AG21" s="146">
        <v>1.3439913999771682</v>
      </c>
    </row>
    <row r="22" spans="2:33" ht="33.950000000000003" customHeight="1">
      <c r="B22" s="177" t="s">
        <v>42</v>
      </c>
      <c r="C22" s="178" t="s">
        <v>43</v>
      </c>
      <c r="D22" s="174">
        <v>1133</v>
      </c>
      <c r="E22" s="174">
        <v>30273</v>
      </c>
      <c r="F22" s="174">
        <v>860060</v>
      </c>
      <c r="G22" s="151">
        <v>4.33</v>
      </c>
      <c r="H22" s="149">
        <v>0.2282348499902431</v>
      </c>
      <c r="I22" s="174">
        <v>150</v>
      </c>
      <c r="J22" s="174">
        <v>2872</v>
      </c>
      <c r="K22" s="174">
        <v>65694</v>
      </c>
      <c r="L22" s="151">
        <v>13.939330870492741</v>
      </c>
      <c r="M22" s="149">
        <v>0.24686413135125321</v>
      </c>
      <c r="N22" s="174">
        <v>174</v>
      </c>
      <c r="O22" s="174">
        <v>3992</v>
      </c>
      <c r="P22" s="174">
        <v>94055</v>
      </c>
      <c r="Q22" s="151">
        <v>4.6625493796249931</v>
      </c>
      <c r="R22" s="149">
        <v>0.25231691968613945</v>
      </c>
      <c r="S22" s="174">
        <v>93</v>
      </c>
      <c r="T22" s="174">
        <v>2447</v>
      </c>
      <c r="U22" s="174">
        <v>78186</v>
      </c>
      <c r="V22" s="151">
        <v>-2.9938336703929327</v>
      </c>
      <c r="W22" s="179">
        <v>-0.16832444973670094</v>
      </c>
      <c r="X22" s="174">
        <v>157</v>
      </c>
      <c r="Y22" s="174">
        <v>6107</v>
      </c>
      <c r="Z22" s="174">
        <v>238738</v>
      </c>
      <c r="AA22" s="151">
        <v>-1.0707685167535492</v>
      </c>
      <c r="AB22" s="179">
        <v>-7.7310897216299079E-2</v>
      </c>
      <c r="AC22" s="174">
        <v>242</v>
      </c>
      <c r="AD22" s="174">
        <v>5831</v>
      </c>
      <c r="AE22" s="174">
        <v>152082</v>
      </c>
      <c r="AF22" s="151">
        <v>16.08869890462196</v>
      </c>
      <c r="AG22" s="146">
        <v>1.670931795984119</v>
      </c>
    </row>
    <row r="23" spans="2:33" ht="33.950000000000003" customHeight="1">
      <c r="B23" s="177" t="s">
        <v>44</v>
      </c>
      <c r="C23" s="178" t="s">
        <v>45</v>
      </c>
      <c r="D23" s="174">
        <v>409</v>
      </c>
      <c r="E23" s="174">
        <v>27338</v>
      </c>
      <c r="F23" s="174">
        <v>1264801</v>
      </c>
      <c r="G23" s="151">
        <v>10.76</v>
      </c>
      <c r="H23" s="149">
        <v>0.78448827742276361</v>
      </c>
      <c r="I23" s="174">
        <v>73</v>
      </c>
      <c r="J23" s="174">
        <v>8774</v>
      </c>
      <c r="K23" s="174">
        <v>462466</v>
      </c>
      <c r="L23" s="151">
        <v>0.14248345632817103</v>
      </c>
      <c r="M23" s="149">
        <v>2.0211098473202019E-2</v>
      </c>
      <c r="N23" s="174">
        <v>55</v>
      </c>
      <c r="O23" s="174">
        <v>2194</v>
      </c>
      <c r="P23" s="174">
        <v>57161</v>
      </c>
      <c r="Q23" s="151">
        <v>7.1072552840653573</v>
      </c>
      <c r="R23" s="149">
        <v>0.22841004209296581</v>
      </c>
      <c r="S23" s="174">
        <v>28</v>
      </c>
      <c r="T23" s="174">
        <v>853</v>
      </c>
      <c r="U23" s="174">
        <v>24534</v>
      </c>
      <c r="V23" s="151">
        <v>-13.545704418916063</v>
      </c>
      <c r="W23" s="179">
        <v>-0.268147196348064</v>
      </c>
      <c r="X23" s="174">
        <v>73</v>
      </c>
      <c r="Y23" s="174">
        <v>7704</v>
      </c>
      <c r="Z23" s="174">
        <v>443888</v>
      </c>
      <c r="AA23" s="151">
        <v>16.469659082858634</v>
      </c>
      <c r="AB23" s="179">
        <v>1.8779905988273518</v>
      </c>
      <c r="AC23" s="174">
        <v>59</v>
      </c>
      <c r="AD23" s="174">
        <v>3189</v>
      </c>
      <c r="AE23" s="174">
        <v>89083</v>
      </c>
      <c r="AF23" s="151">
        <v>9.7202891946151677</v>
      </c>
      <c r="AG23" s="146">
        <v>0.62565800322183751</v>
      </c>
    </row>
    <row r="24" spans="2:33" ht="33.950000000000003" customHeight="1">
      <c r="B24" s="177" t="s">
        <v>46</v>
      </c>
      <c r="C24" s="178" t="s">
        <v>47</v>
      </c>
      <c r="D24" s="174">
        <v>741</v>
      </c>
      <c r="E24" s="174">
        <v>29028</v>
      </c>
      <c r="F24" s="174">
        <v>1208738</v>
      </c>
      <c r="G24" s="151">
        <v>10.52</v>
      </c>
      <c r="H24" s="149">
        <v>0.73473046297236655</v>
      </c>
      <c r="I24" s="174">
        <v>145</v>
      </c>
      <c r="J24" s="174">
        <v>3609</v>
      </c>
      <c r="K24" s="174">
        <v>111189</v>
      </c>
      <c r="L24" s="151">
        <v>6.4335490293678452</v>
      </c>
      <c r="M24" s="149">
        <v>0.2064419344048492</v>
      </c>
      <c r="N24" s="174">
        <v>116</v>
      </c>
      <c r="O24" s="174">
        <v>3215</v>
      </c>
      <c r="P24" s="174">
        <v>100896</v>
      </c>
      <c r="Q24" s="151">
        <v>6.236509323702526</v>
      </c>
      <c r="R24" s="149">
        <v>0.35667616116969064</v>
      </c>
      <c r="S24" s="174">
        <v>70</v>
      </c>
      <c r="T24" s="174">
        <v>2942</v>
      </c>
      <c r="U24" s="174">
        <v>114216</v>
      </c>
      <c r="V24" s="151">
        <v>11.09749336134699</v>
      </c>
      <c r="W24" s="179">
        <v>0.7958614368197352</v>
      </c>
      <c r="X24" s="174">
        <v>145</v>
      </c>
      <c r="Y24" s="174">
        <v>11582</v>
      </c>
      <c r="Z24" s="174">
        <v>690943</v>
      </c>
      <c r="AA24" s="151">
        <v>12.953444955583237</v>
      </c>
      <c r="AB24" s="179">
        <v>2.3706979731919078</v>
      </c>
      <c r="AC24" s="174">
        <v>100</v>
      </c>
      <c r="AD24" s="174">
        <v>2807</v>
      </c>
      <c r="AE24" s="174">
        <v>54292</v>
      </c>
      <c r="AF24" s="151">
        <v>-18.50128345617485</v>
      </c>
      <c r="AG24" s="146">
        <v>-0.97709514568032774</v>
      </c>
    </row>
    <row r="25" spans="2:33" ht="33.950000000000003" customHeight="1">
      <c r="B25" s="177" t="s">
        <v>48</v>
      </c>
      <c r="C25" s="178" t="s">
        <v>49</v>
      </c>
      <c r="D25" s="174">
        <v>114</v>
      </c>
      <c r="E25" s="174">
        <v>7542</v>
      </c>
      <c r="F25" s="174">
        <v>292547</v>
      </c>
      <c r="G25" s="151">
        <v>8.5</v>
      </c>
      <c r="H25" s="149">
        <v>0.1463371258852279</v>
      </c>
      <c r="I25" s="174">
        <v>29</v>
      </c>
      <c r="J25" s="174">
        <v>1138</v>
      </c>
      <c r="K25" s="174">
        <v>49004</v>
      </c>
      <c r="L25" s="151">
        <v>15.480146105808885</v>
      </c>
      <c r="M25" s="149">
        <v>0.20177310922562924</v>
      </c>
      <c r="N25" s="174">
        <v>21</v>
      </c>
      <c r="O25" s="174">
        <v>1326</v>
      </c>
      <c r="P25" s="174">
        <v>26120</v>
      </c>
      <c r="Q25" s="151">
        <v>6.2263613811053728</v>
      </c>
      <c r="R25" s="149">
        <v>9.2195036763598914E-2</v>
      </c>
      <c r="S25" s="174">
        <v>9</v>
      </c>
      <c r="T25" s="174">
        <v>266</v>
      </c>
      <c r="U25" s="174">
        <v>6466</v>
      </c>
      <c r="V25" s="151">
        <v>-7.3240647842912425</v>
      </c>
      <c r="W25" s="179">
        <v>-3.5645998265832653E-2</v>
      </c>
      <c r="X25" s="174">
        <v>12</v>
      </c>
      <c r="Y25" s="174">
        <v>992</v>
      </c>
      <c r="Z25" s="174">
        <v>24209</v>
      </c>
      <c r="AA25" s="151">
        <v>6.6616733489007363</v>
      </c>
      <c r="AB25" s="179">
        <v>4.5237645739568191E-2</v>
      </c>
      <c r="AC25" s="174">
        <v>8</v>
      </c>
      <c r="AD25" s="174">
        <v>413</v>
      </c>
      <c r="AE25" s="174">
        <v>7734</v>
      </c>
      <c r="AF25" s="151">
        <v>7.6708896004454967</v>
      </c>
      <c r="AG25" s="146">
        <v>4.3681900630414654E-2</v>
      </c>
    </row>
    <row r="26" spans="2:33" ht="33.950000000000003" customHeight="1">
      <c r="B26" s="177" t="s">
        <v>50</v>
      </c>
      <c r="C26" s="178" t="s">
        <v>51</v>
      </c>
      <c r="D26" s="174">
        <v>100</v>
      </c>
      <c r="E26" s="174">
        <v>11842</v>
      </c>
      <c r="F26" s="174">
        <v>551884</v>
      </c>
      <c r="G26" s="151">
        <v>36.36</v>
      </c>
      <c r="H26" s="149">
        <v>0.93950030643026072</v>
      </c>
      <c r="I26" s="174">
        <v>6</v>
      </c>
      <c r="J26" s="174">
        <v>193</v>
      </c>
      <c r="K26" s="174">
        <v>1792</v>
      </c>
      <c r="L26" s="151">
        <v>11.651090342679128</v>
      </c>
      <c r="M26" s="182">
        <v>5.7438836086455584E-3</v>
      </c>
      <c r="N26" s="174">
        <v>16</v>
      </c>
      <c r="O26" s="174">
        <v>1220</v>
      </c>
      <c r="P26" s="174">
        <v>22873</v>
      </c>
      <c r="Q26" s="151">
        <v>41.278567016676959</v>
      </c>
      <c r="R26" s="149">
        <v>0.40244247595763005</v>
      </c>
      <c r="S26" s="174">
        <v>18</v>
      </c>
      <c r="T26" s="174">
        <v>2674</v>
      </c>
      <c r="U26" s="174">
        <v>189231</v>
      </c>
      <c r="V26" s="151">
        <v>293.39528501933387</v>
      </c>
      <c r="W26" s="179">
        <v>9.8447829535395215</v>
      </c>
      <c r="X26" s="174">
        <v>8</v>
      </c>
      <c r="Y26" s="174">
        <v>357</v>
      </c>
      <c r="Z26" s="174">
        <v>4681</v>
      </c>
      <c r="AA26" s="151">
        <v>94.312992943129927</v>
      </c>
      <c r="AB26" s="179">
        <v>6.7976144920832621E-2</v>
      </c>
      <c r="AC26" s="174">
        <v>7</v>
      </c>
      <c r="AD26" s="174">
        <v>847</v>
      </c>
      <c r="AE26" s="180" t="s">
        <v>223</v>
      </c>
      <c r="AF26" s="180" t="s">
        <v>224</v>
      </c>
      <c r="AG26" s="203" t="s">
        <v>224</v>
      </c>
    </row>
    <row r="27" spans="2:33" ht="33.950000000000003" customHeight="1">
      <c r="B27" s="177" t="s">
        <v>52</v>
      </c>
      <c r="C27" s="183" t="s">
        <v>53</v>
      </c>
      <c r="D27" s="174">
        <v>398</v>
      </c>
      <c r="E27" s="174">
        <v>38708</v>
      </c>
      <c r="F27" s="174">
        <v>1556205</v>
      </c>
      <c r="G27" s="151">
        <v>3.18</v>
      </c>
      <c r="H27" s="149">
        <v>0.30633451128602346</v>
      </c>
      <c r="I27" s="174">
        <v>58</v>
      </c>
      <c r="J27" s="174">
        <v>5944</v>
      </c>
      <c r="K27" s="174">
        <v>353068</v>
      </c>
      <c r="L27" s="151">
        <v>-0.25707812349920051</v>
      </c>
      <c r="M27" s="149">
        <v>-2.7951519165066625E-2</v>
      </c>
      <c r="N27" s="174">
        <v>52</v>
      </c>
      <c r="O27" s="174">
        <v>3746</v>
      </c>
      <c r="P27" s="174">
        <v>152296</v>
      </c>
      <c r="Q27" s="151">
        <v>4.8127017336187139</v>
      </c>
      <c r="R27" s="149">
        <v>0.42111031488428952</v>
      </c>
      <c r="S27" s="174">
        <v>39</v>
      </c>
      <c r="T27" s="174">
        <v>2782</v>
      </c>
      <c r="U27" s="174">
        <v>80648</v>
      </c>
      <c r="V27" s="151">
        <v>8.2639746549965096</v>
      </c>
      <c r="W27" s="179">
        <v>0.42942615523378824</v>
      </c>
      <c r="X27" s="174">
        <v>50</v>
      </c>
      <c r="Y27" s="174">
        <v>2432</v>
      </c>
      <c r="Z27" s="174">
        <v>71298</v>
      </c>
      <c r="AA27" s="151">
        <v>-4.4979639948564083</v>
      </c>
      <c r="AB27" s="179">
        <v>-0.10046826348774471</v>
      </c>
      <c r="AC27" s="174">
        <v>31</v>
      </c>
      <c r="AD27" s="174">
        <v>3796</v>
      </c>
      <c r="AE27" s="174">
        <v>180195</v>
      </c>
      <c r="AF27" s="151">
        <v>10.530092990161199</v>
      </c>
      <c r="AG27" s="146">
        <v>1.3609567842510497</v>
      </c>
    </row>
    <row r="28" spans="2:33" ht="33.950000000000003" customHeight="1">
      <c r="B28" s="177" t="s">
        <v>54</v>
      </c>
      <c r="C28" s="178" t="s">
        <v>55</v>
      </c>
      <c r="D28" s="174">
        <v>46</v>
      </c>
      <c r="E28" s="174">
        <v>6252</v>
      </c>
      <c r="F28" s="174">
        <v>365643</v>
      </c>
      <c r="G28" s="151">
        <v>-16.09</v>
      </c>
      <c r="H28" s="149">
        <v>-0.44775649706518261</v>
      </c>
      <c r="I28" s="174">
        <v>6</v>
      </c>
      <c r="J28" s="174">
        <v>707</v>
      </c>
      <c r="K28" s="174">
        <v>113155</v>
      </c>
      <c r="L28" s="151">
        <v>-5.2247619207156193</v>
      </c>
      <c r="M28" s="182">
        <v>-0.19160612807877536</v>
      </c>
      <c r="N28" s="174">
        <v>6</v>
      </c>
      <c r="O28" s="174">
        <v>2371</v>
      </c>
      <c r="P28" s="174">
        <v>112800</v>
      </c>
      <c r="Q28" s="151">
        <v>-2.0025194387732941</v>
      </c>
      <c r="R28" s="149">
        <v>-0.13880441524500034</v>
      </c>
      <c r="S28" s="174">
        <v>13</v>
      </c>
      <c r="T28" s="174">
        <v>1719</v>
      </c>
      <c r="U28" s="174">
        <v>71672</v>
      </c>
      <c r="V28" s="151">
        <v>-1.6777556759722887</v>
      </c>
      <c r="W28" s="179">
        <v>-8.5313220898460523E-2</v>
      </c>
      <c r="X28" s="174">
        <v>3</v>
      </c>
      <c r="Y28" s="174">
        <v>119</v>
      </c>
      <c r="Z28" s="180" t="s">
        <v>223</v>
      </c>
      <c r="AA28" s="180" t="s">
        <v>223</v>
      </c>
      <c r="AB28" s="180" t="s">
        <v>224</v>
      </c>
      <c r="AC28" s="174">
        <v>5</v>
      </c>
      <c r="AD28" s="174">
        <v>805</v>
      </c>
      <c r="AE28" s="174">
        <v>41897</v>
      </c>
      <c r="AF28" s="151">
        <v>-59.415109509556054</v>
      </c>
      <c r="AG28" s="146">
        <v>-4.8625645318822377</v>
      </c>
    </row>
    <row r="29" spans="2:33" ht="33.950000000000003" customHeight="1">
      <c r="B29" s="177" t="s">
        <v>56</v>
      </c>
      <c r="C29" s="178" t="s">
        <v>57</v>
      </c>
      <c r="D29" s="174">
        <v>383</v>
      </c>
      <c r="E29" s="174">
        <v>37023</v>
      </c>
      <c r="F29" s="174">
        <v>1711652</v>
      </c>
      <c r="G29" s="151">
        <v>9.76</v>
      </c>
      <c r="H29" s="149">
        <v>0.97171043237210852</v>
      </c>
      <c r="I29" s="174">
        <v>98</v>
      </c>
      <c r="J29" s="174">
        <v>10221</v>
      </c>
      <c r="K29" s="174">
        <v>480187</v>
      </c>
      <c r="L29" s="151">
        <v>22.513873119953054</v>
      </c>
      <c r="M29" s="149">
        <v>2.7104373122679219</v>
      </c>
      <c r="N29" s="174">
        <v>30</v>
      </c>
      <c r="O29" s="174">
        <v>2718</v>
      </c>
      <c r="P29" s="174">
        <v>119965</v>
      </c>
      <c r="Q29" s="151">
        <v>7.2696383064335848</v>
      </c>
      <c r="R29" s="149">
        <v>0.48957913056045671</v>
      </c>
      <c r="S29" s="174">
        <v>31</v>
      </c>
      <c r="T29" s="174">
        <v>6155</v>
      </c>
      <c r="U29" s="174">
        <v>422999</v>
      </c>
      <c r="V29" s="151">
        <v>14.030656257413357</v>
      </c>
      <c r="W29" s="179">
        <v>3.6306600229780663</v>
      </c>
      <c r="X29" s="174">
        <v>55</v>
      </c>
      <c r="Y29" s="174">
        <v>9942</v>
      </c>
      <c r="Z29" s="174">
        <v>492631</v>
      </c>
      <c r="AA29" s="151">
        <v>0.62483148546076983</v>
      </c>
      <c r="AB29" s="179">
        <v>9.1522459204589346E-2</v>
      </c>
      <c r="AC29" s="174">
        <v>50</v>
      </c>
      <c r="AD29" s="174">
        <v>2094</v>
      </c>
      <c r="AE29" s="174">
        <v>51820</v>
      </c>
      <c r="AF29" s="151">
        <v>-5.7920954077736972</v>
      </c>
      <c r="AG29" s="146">
        <v>-0.25257810418965715</v>
      </c>
    </row>
    <row r="30" spans="2:33" ht="33.950000000000003" customHeight="1">
      <c r="B30" s="184" t="s">
        <v>58</v>
      </c>
      <c r="C30" s="185" t="s">
        <v>59</v>
      </c>
      <c r="D30" s="186">
        <v>241</v>
      </c>
      <c r="E30" s="186">
        <v>6635</v>
      </c>
      <c r="F30" s="186">
        <v>181134</v>
      </c>
      <c r="G30" s="154">
        <v>-13.28</v>
      </c>
      <c r="H30" s="159">
        <v>-0.177193992473197</v>
      </c>
      <c r="I30" s="186">
        <v>50</v>
      </c>
      <c r="J30" s="186">
        <v>958</v>
      </c>
      <c r="K30" s="186">
        <v>28984</v>
      </c>
      <c r="L30" s="154">
        <v>4.4054608983826231</v>
      </c>
      <c r="M30" s="159">
        <v>3.756561311964448E-2</v>
      </c>
      <c r="N30" s="186">
        <v>18</v>
      </c>
      <c r="O30" s="186">
        <v>291</v>
      </c>
      <c r="P30" s="186">
        <v>6840</v>
      </c>
      <c r="Q30" s="154">
        <v>-8.3969465648854964</v>
      </c>
      <c r="R30" s="159">
        <v>-3.7757209700049983E-2</v>
      </c>
      <c r="S30" s="186">
        <v>10</v>
      </c>
      <c r="T30" s="186">
        <v>596</v>
      </c>
      <c r="U30" s="186">
        <v>12635</v>
      </c>
      <c r="V30" s="154">
        <v>1.7556575662398326</v>
      </c>
      <c r="W30" s="187">
        <v>1.5207099064484378E-2</v>
      </c>
      <c r="X30" s="186">
        <v>12</v>
      </c>
      <c r="Y30" s="186">
        <v>100</v>
      </c>
      <c r="Z30" s="186">
        <v>810</v>
      </c>
      <c r="AA30" s="154">
        <v>-97.652310011013853</v>
      </c>
      <c r="AB30" s="187">
        <v>-1.0080335715988966</v>
      </c>
      <c r="AC30" s="186">
        <v>43</v>
      </c>
      <c r="AD30" s="186">
        <v>1155</v>
      </c>
      <c r="AE30" s="186">
        <v>25230</v>
      </c>
      <c r="AF30" s="154">
        <v>-7.3073955692714643</v>
      </c>
      <c r="AG30" s="158">
        <v>-0.15768294075117012</v>
      </c>
    </row>
    <row r="31" spans="2:33" ht="25.5" customHeight="1">
      <c r="B31" s="188"/>
      <c r="C31" s="7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74"/>
      <c r="T31" s="174"/>
      <c r="U31" s="174"/>
      <c r="V31" s="151"/>
      <c r="W31" s="151"/>
      <c r="X31" s="174"/>
      <c r="Y31" s="174"/>
      <c r="Z31" s="174"/>
      <c r="AA31" s="151"/>
      <c r="AB31" s="151"/>
      <c r="AC31" s="174"/>
      <c r="AD31" s="174"/>
      <c r="AE31" s="174"/>
      <c r="AF31" s="151"/>
      <c r="AG31" s="162"/>
    </row>
    <row r="32" spans="2:33" ht="25.15" customHeight="1">
      <c r="B32" s="189" t="s">
        <v>183</v>
      </c>
      <c r="C32" s="190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2"/>
      <c r="AD32" s="192"/>
      <c r="AE32" s="192"/>
      <c r="AF32" s="192"/>
      <c r="AG32" s="162"/>
    </row>
    <row r="33" spans="2:33" ht="16.5" customHeight="1">
      <c r="B33" s="193"/>
      <c r="C33" s="194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2"/>
      <c r="AD33" s="192"/>
      <c r="AE33" s="192"/>
      <c r="AF33" s="192"/>
      <c r="AG33" s="162"/>
    </row>
    <row r="34" spans="2:33" ht="37.9" customHeight="1">
      <c r="B34" s="165"/>
      <c r="C34" s="166" t="s">
        <v>0</v>
      </c>
      <c r="D34" s="275" t="s">
        <v>106</v>
      </c>
      <c r="E34" s="276"/>
      <c r="F34" s="276"/>
      <c r="G34" s="276"/>
      <c r="H34" s="277"/>
      <c r="I34" s="275" t="s">
        <v>82</v>
      </c>
      <c r="J34" s="276"/>
      <c r="K34" s="276"/>
      <c r="L34" s="276"/>
      <c r="M34" s="277"/>
      <c r="N34" s="275" t="s">
        <v>83</v>
      </c>
      <c r="O34" s="276"/>
      <c r="P34" s="276"/>
      <c r="Q34" s="276"/>
      <c r="R34" s="277"/>
      <c r="S34" s="275" t="s">
        <v>184</v>
      </c>
      <c r="T34" s="276"/>
      <c r="U34" s="276"/>
      <c r="V34" s="276"/>
      <c r="W34" s="277"/>
      <c r="X34" s="275" t="s">
        <v>84</v>
      </c>
      <c r="Y34" s="276"/>
      <c r="Z34" s="276"/>
      <c r="AA34" s="276"/>
      <c r="AB34" s="277"/>
      <c r="AC34" s="195"/>
      <c r="AD34" s="196"/>
      <c r="AE34" s="196"/>
      <c r="AF34" s="196"/>
      <c r="AG34" s="162"/>
    </row>
    <row r="35" spans="2:33" ht="37.9" customHeight="1">
      <c r="B35" s="167"/>
      <c r="C35" s="168"/>
      <c r="D35" s="278" t="s">
        <v>178</v>
      </c>
      <c r="E35" s="278" t="s">
        <v>185</v>
      </c>
      <c r="F35" s="273" t="s">
        <v>102</v>
      </c>
      <c r="G35" s="247"/>
      <c r="H35" s="248"/>
      <c r="I35" s="278" t="s">
        <v>178</v>
      </c>
      <c r="J35" s="278" t="s">
        <v>179</v>
      </c>
      <c r="K35" s="273" t="s">
        <v>102</v>
      </c>
      <c r="L35" s="247"/>
      <c r="M35" s="248"/>
      <c r="N35" s="278" t="s">
        <v>178</v>
      </c>
      <c r="O35" s="278" t="s">
        <v>179</v>
      </c>
      <c r="P35" s="273" t="s">
        <v>102</v>
      </c>
      <c r="Q35" s="247"/>
      <c r="R35" s="248"/>
      <c r="S35" s="278" t="s">
        <v>178</v>
      </c>
      <c r="T35" s="278" t="s">
        <v>179</v>
      </c>
      <c r="U35" s="273" t="s">
        <v>102</v>
      </c>
      <c r="V35" s="247"/>
      <c r="W35" s="248"/>
      <c r="X35" s="278" t="s">
        <v>178</v>
      </c>
      <c r="Y35" s="278" t="s">
        <v>179</v>
      </c>
      <c r="Z35" s="273" t="s">
        <v>102</v>
      </c>
      <c r="AA35" s="247"/>
      <c r="AB35" s="248"/>
      <c r="AC35" s="195"/>
      <c r="AD35" s="196"/>
      <c r="AE35" s="196"/>
      <c r="AF35" s="196"/>
      <c r="AG35" s="162"/>
    </row>
    <row r="36" spans="2:33" ht="37.9" customHeight="1">
      <c r="B36" s="72" t="s">
        <v>64</v>
      </c>
      <c r="C36" s="197"/>
      <c r="D36" s="279"/>
      <c r="E36" s="282"/>
      <c r="F36" s="50" t="s">
        <v>180</v>
      </c>
      <c r="G36" s="198" t="s">
        <v>105</v>
      </c>
      <c r="H36" s="171" t="s">
        <v>66</v>
      </c>
      <c r="I36" s="281"/>
      <c r="J36" s="280"/>
      <c r="K36" s="50" t="s">
        <v>180</v>
      </c>
      <c r="L36" s="170" t="s">
        <v>105</v>
      </c>
      <c r="M36" s="171" t="s">
        <v>66</v>
      </c>
      <c r="N36" s="281"/>
      <c r="O36" s="280"/>
      <c r="P36" s="50" t="s">
        <v>180</v>
      </c>
      <c r="Q36" s="170" t="s">
        <v>105</v>
      </c>
      <c r="R36" s="171" t="s">
        <v>66</v>
      </c>
      <c r="S36" s="281"/>
      <c r="T36" s="280"/>
      <c r="U36" s="50" t="s">
        <v>180</v>
      </c>
      <c r="V36" s="170" t="s">
        <v>105</v>
      </c>
      <c r="W36" s="171" t="s">
        <v>66</v>
      </c>
      <c r="X36" s="281"/>
      <c r="Y36" s="280"/>
      <c r="Z36" s="50" t="s">
        <v>180</v>
      </c>
      <c r="AA36" s="170" t="s">
        <v>105</v>
      </c>
      <c r="AB36" s="50" t="s">
        <v>66</v>
      </c>
      <c r="AC36" s="195"/>
      <c r="AD36" s="196"/>
      <c r="AE36" s="196"/>
      <c r="AF36" s="196"/>
      <c r="AG36" s="162"/>
    </row>
    <row r="37" spans="2:33" ht="33.950000000000003" customHeight="1">
      <c r="B37" s="165"/>
      <c r="C37" s="173" t="s">
        <v>13</v>
      </c>
      <c r="D37" s="199">
        <v>1057</v>
      </c>
      <c r="E37" s="199">
        <v>55251</v>
      </c>
      <c r="F37" s="199">
        <v>2772564</v>
      </c>
      <c r="G37" s="176">
        <v>5.234024059984856</v>
      </c>
      <c r="H37" s="175">
        <v>5.234024059984856</v>
      </c>
      <c r="I37" s="199">
        <v>731</v>
      </c>
      <c r="J37" s="199">
        <v>26438</v>
      </c>
      <c r="K37" s="199">
        <v>1183464</v>
      </c>
      <c r="L37" s="176">
        <v>6.0911721571003916</v>
      </c>
      <c r="M37" s="175">
        <v>6.0911721571003916</v>
      </c>
      <c r="N37" s="199">
        <v>430</v>
      </c>
      <c r="O37" s="199">
        <v>13252</v>
      </c>
      <c r="P37" s="199">
        <v>313651</v>
      </c>
      <c r="Q37" s="176">
        <v>2.1138957800220082</v>
      </c>
      <c r="R37" s="175">
        <v>2.1138957800220082</v>
      </c>
      <c r="S37" s="199">
        <v>303</v>
      </c>
      <c r="T37" s="199">
        <v>12007</v>
      </c>
      <c r="U37" s="199">
        <v>520939</v>
      </c>
      <c r="V37" s="176">
        <v>5.4340302374061409</v>
      </c>
      <c r="W37" s="175">
        <v>5.4340302374061409</v>
      </c>
      <c r="X37" s="199">
        <v>311</v>
      </c>
      <c r="Y37" s="199">
        <v>8191</v>
      </c>
      <c r="Z37" s="199">
        <v>159839</v>
      </c>
      <c r="AA37" s="176">
        <v>-0.6742313141607218</v>
      </c>
      <c r="AB37" s="175">
        <v>-0.6742313141607218</v>
      </c>
      <c r="AC37" s="195"/>
      <c r="AD37" s="196"/>
      <c r="AE37" s="196"/>
      <c r="AF37" s="196"/>
      <c r="AG37" s="162"/>
    </row>
    <row r="38" spans="2:33" ht="33.950000000000003" customHeight="1">
      <c r="B38" s="177" t="s">
        <v>181</v>
      </c>
      <c r="C38" s="178" t="s">
        <v>14</v>
      </c>
      <c r="D38" s="200">
        <v>128</v>
      </c>
      <c r="E38" s="174">
        <v>4351</v>
      </c>
      <c r="F38" s="174">
        <v>116840</v>
      </c>
      <c r="G38" s="151">
        <v>-7.3227996700298243</v>
      </c>
      <c r="H38" s="179">
        <v>-0.35040507996272768</v>
      </c>
      <c r="I38" s="174">
        <v>209</v>
      </c>
      <c r="J38" s="174">
        <v>4442</v>
      </c>
      <c r="K38" s="174">
        <v>105859</v>
      </c>
      <c r="L38" s="151">
        <v>6.6116784498559831</v>
      </c>
      <c r="M38" s="182">
        <v>0.58851688366639299</v>
      </c>
      <c r="N38" s="174">
        <v>106</v>
      </c>
      <c r="O38" s="174">
        <v>2698</v>
      </c>
      <c r="P38" s="174">
        <v>67485</v>
      </c>
      <c r="Q38" s="151">
        <v>-1.0411320478040913</v>
      </c>
      <c r="R38" s="179">
        <v>-0.23115139439636931</v>
      </c>
      <c r="S38" s="174">
        <v>25</v>
      </c>
      <c r="T38" s="174">
        <v>1446</v>
      </c>
      <c r="U38" s="174">
        <v>28760</v>
      </c>
      <c r="V38" s="151">
        <v>-1.6415868673050615</v>
      </c>
      <c r="W38" s="179">
        <v>-9.7148292821145954E-2</v>
      </c>
      <c r="X38" s="174">
        <v>91</v>
      </c>
      <c r="Y38" s="174">
        <v>1489</v>
      </c>
      <c r="Z38" s="174">
        <v>33444</v>
      </c>
      <c r="AA38" s="151">
        <v>8.2540299087201401</v>
      </c>
      <c r="AB38" s="201">
        <v>1.5845989411150605</v>
      </c>
      <c r="AC38" s="195"/>
      <c r="AD38" s="196"/>
      <c r="AE38" s="196"/>
      <c r="AF38" s="196"/>
      <c r="AG38" s="162"/>
    </row>
    <row r="39" spans="2:33" ht="33.950000000000003" customHeight="1">
      <c r="B39" s="177" t="s">
        <v>182</v>
      </c>
      <c r="C39" s="178" t="s">
        <v>15</v>
      </c>
      <c r="D39" s="200">
        <v>17</v>
      </c>
      <c r="E39" s="174">
        <v>745</v>
      </c>
      <c r="F39" s="174">
        <v>52552</v>
      </c>
      <c r="G39" s="151">
        <v>-2.5750356871396525</v>
      </c>
      <c r="H39" s="179">
        <v>-5.2720175050718021E-2</v>
      </c>
      <c r="I39" s="174">
        <v>12</v>
      </c>
      <c r="J39" s="174">
        <v>478</v>
      </c>
      <c r="K39" s="174">
        <v>30086</v>
      </c>
      <c r="L39" s="151">
        <v>6.5104258859347901</v>
      </c>
      <c r="M39" s="182">
        <v>0.16485644311690734</v>
      </c>
      <c r="N39" s="174">
        <v>11</v>
      </c>
      <c r="O39" s="174">
        <v>130</v>
      </c>
      <c r="P39" s="174">
        <v>1826</v>
      </c>
      <c r="Q39" s="151">
        <v>35.359525574499628</v>
      </c>
      <c r="R39" s="179">
        <v>0.15529466919305374</v>
      </c>
      <c r="S39" s="174">
        <v>7</v>
      </c>
      <c r="T39" s="174">
        <v>125</v>
      </c>
      <c r="U39" s="174">
        <v>3022</v>
      </c>
      <c r="V39" s="151">
        <v>-8.7560386473429954</v>
      </c>
      <c r="W39" s="179">
        <v>-5.8693760246109006E-2</v>
      </c>
      <c r="X39" s="174">
        <v>4</v>
      </c>
      <c r="Y39" s="174">
        <v>48</v>
      </c>
      <c r="Z39" s="174">
        <v>576</v>
      </c>
      <c r="AA39" s="151">
        <v>2.8571428571428572</v>
      </c>
      <c r="AB39" s="201">
        <v>9.9425815913101838E-3</v>
      </c>
      <c r="AC39" s="195"/>
      <c r="AD39" s="196"/>
      <c r="AE39" s="196"/>
      <c r="AF39" s="196"/>
      <c r="AG39" s="162"/>
    </row>
    <row r="40" spans="2:33" ht="33.950000000000003" customHeight="1">
      <c r="B40" s="177" t="s">
        <v>16</v>
      </c>
      <c r="C40" s="178" t="s">
        <v>17</v>
      </c>
      <c r="D40" s="200">
        <v>33</v>
      </c>
      <c r="E40" s="174">
        <v>930</v>
      </c>
      <c r="F40" s="174">
        <v>19474</v>
      </c>
      <c r="G40" s="151">
        <v>-9.1401110437176314</v>
      </c>
      <c r="H40" s="179">
        <v>-7.4354804121207055E-2</v>
      </c>
      <c r="I40" s="174">
        <v>30</v>
      </c>
      <c r="J40" s="174">
        <v>401</v>
      </c>
      <c r="K40" s="174">
        <v>2855</v>
      </c>
      <c r="L40" s="151">
        <v>1.9642857142857142</v>
      </c>
      <c r="M40" s="182">
        <v>4.9304537093147922E-3</v>
      </c>
      <c r="N40" s="174">
        <v>26</v>
      </c>
      <c r="O40" s="174">
        <v>628</v>
      </c>
      <c r="P40" s="174">
        <v>8284</v>
      </c>
      <c r="Q40" s="151">
        <v>-3.235603317369466</v>
      </c>
      <c r="R40" s="179">
        <v>-9.0181600349006047E-2</v>
      </c>
      <c r="S40" s="174">
        <v>24</v>
      </c>
      <c r="T40" s="174">
        <v>373</v>
      </c>
      <c r="U40" s="174">
        <v>4518</v>
      </c>
      <c r="V40" s="151">
        <v>0.15517623586787851</v>
      </c>
      <c r="W40" s="179">
        <v>1.4167459369750449E-3</v>
      </c>
      <c r="X40" s="174">
        <v>8</v>
      </c>
      <c r="Y40" s="174">
        <v>199</v>
      </c>
      <c r="Z40" s="174">
        <v>3024</v>
      </c>
      <c r="AA40" s="151">
        <v>-15.103874227961819</v>
      </c>
      <c r="AB40" s="201">
        <v>-0.33431930600780491</v>
      </c>
      <c r="AC40" s="195"/>
      <c r="AD40" s="196"/>
      <c r="AE40" s="196"/>
      <c r="AF40" s="196"/>
      <c r="AG40" s="162"/>
    </row>
    <row r="41" spans="2:33" ht="33.950000000000003" customHeight="1">
      <c r="B41" s="177" t="s">
        <v>18</v>
      </c>
      <c r="C41" s="178" t="s">
        <v>19</v>
      </c>
      <c r="D41" s="200">
        <v>17</v>
      </c>
      <c r="E41" s="174">
        <v>198</v>
      </c>
      <c r="F41" s="174">
        <v>4705</v>
      </c>
      <c r="G41" s="151">
        <v>-20.563903427317236</v>
      </c>
      <c r="H41" s="179">
        <v>-4.622978632957131E-2</v>
      </c>
      <c r="I41" s="174">
        <v>30</v>
      </c>
      <c r="J41" s="174">
        <v>515</v>
      </c>
      <c r="K41" s="174">
        <v>11669</v>
      </c>
      <c r="L41" s="151">
        <v>-1.4442567567567568</v>
      </c>
      <c r="M41" s="182">
        <v>-1.5329228805324174E-2</v>
      </c>
      <c r="N41" s="174">
        <v>16</v>
      </c>
      <c r="O41" s="174">
        <v>231</v>
      </c>
      <c r="P41" s="174">
        <v>4736</v>
      </c>
      <c r="Q41" s="151">
        <v>-3.1492842535787324</v>
      </c>
      <c r="R41" s="179">
        <v>-5.0137063009916716E-2</v>
      </c>
      <c r="S41" s="174">
        <v>13</v>
      </c>
      <c r="T41" s="174">
        <v>144</v>
      </c>
      <c r="U41" s="174">
        <v>1880</v>
      </c>
      <c r="V41" s="151">
        <v>0.15982951518380392</v>
      </c>
      <c r="W41" s="179">
        <v>6.0717683013216219E-4</v>
      </c>
      <c r="X41" s="174">
        <v>1</v>
      </c>
      <c r="Y41" s="174">
        <v>5</v>
      </c>
      <c r="Z41" s="180" t="s">
        <v>224</v>
      </c>
      <c r="AA41" s="180" t="s">
        <v>224</v>
      </c>
      <c r="AB41" s="180" t="s">
        <v>223</v>
      </c>
      <c r="AC41" s="195"/>
      <c r="AD41" s="196"/>
      <c r="AE41" s="196"/>
      <c r="AF41" s="196"/>
      <c r="AG41" s="162"/>
    </row>
    <row r="42" spans="2:33" ht="33.950000000000003" customHeight="1">
      <c r="B42" s="177" t="s">
        <v>20</v>
      </c>
      <c r="C42" s="178" t="s">
        <v>21</v>
      </c>
      <c r="D42" s="200">
        <v>15</v>
      </c>
      <c r="E42" s="174">
        <v>198</v>
      </c>
      <c r="F42" s="174">
        <v>2752</v>
      </c>
      <c r="G42" s="151">
        <v>37.806710065097647</v>
      </c>
      <c r="H42" s="179">
        <v>2.8656394645998638E-2</v>
      </c>
      <c r="I42" s="174">
        <v>11</v>
      </c>
      <c r="J42" s="174">
        <v>186</v>
      </c>
      <c r="K42" s="174">
        <v>3000</v>
      </c>
      <c r="L42" s="151">
        <v>-16.527545909849749</v>
      </c>
      <c r="M42" s="182">
        <v>-5.3248900060599763E-2</v>
      </c>
      <c r="N42" s="174">
        <v>5</v>
      </c>
      <c r="O42" s="174">
        <v>44</v>
      </c>
      <c r="P42" s="174">
        <v>634</v>
      </c>
      <c r="Q42" s="151">
        <v>-4.3740573152337854</v>
      </c>
      <c r="R42" s="179">
        <v>-9.4413949823869154E-3</v>
      </c>
      <c r="S42" s="174">
        <v>12</v>
      </c>
      <c r="T42" s="174">
        <v>320</v>
      </c>
      <c r="U42" s="174">
        <v>9060</v>
      </c>
      <c r="V42" s="151">
        <v>-22.238434469144281</v>
      </c>
      <c r="W42" s="179">
        <v>-0.52439838895747737</v>
      </c>
      <c r="X42" s="174">
        <v>5</v>
      </c>
      <c r="Y42" s="174">
        <v>32</v>
      </c>
      <c r="Z42" s="174">
        <v>268</v>
      </c>
      <c r="AA42" s="151">
        <v>131.0344827586207</v>
      </c>
      <c r="AB42" s="201">
        <v>9.4454525117446744E-2</v>
      </c>
      <c r="AC42" s="195"/>
      <c r="AD42" s="196"/>
      <c r="AE42" s="196"/>
      <c r="AF42" s="196"/>
      <c r="AG42" s="162"/>
    </row>
    <row r="43" spans="2:33" ht="33.950000000000003" customHeight="1">
      <c r="B43" s="177" t="s">
        <v>22</v>
      </c>
      <c r="C43" s="178" t="s">
        <v>23</v>
      </c>
      <c r="D43" s="200">
        <v>36</v>
      </c>
      <c r="E43" s="174">
        <v>1290</v>
      </c>
      <c r="F43" s="174">
        <v>43910</v>
      </c>
      <c r="G43" s="151">
        <v>-2.6234670569711485</v>
      </c>
      <c r="H43" s="179">
        <v>-4.4901344193664088E-2</v>
      </c>
      <c r="I43" s="174">
        <v>11</v>
      </c>
      <c r="J43" s="174">
        <v>616</v>
      </c>
      <c r="K43" s="174">
        <v>34658</v>
      </c>
      <c r="L43" s="151">
        <v>-4.5786184301093034</v>
      </c>
      <c r="M43" s="182">
        <v>-0.1490789912471</v>
      </c>
      <c r="N43" s="174">
        <v>7</v>
      </c>
      <c r="O43" s="174">
        <v>111</v>
      </c>
      <c r="P43" s="174" t="s">
        <v>227</v>
      </c>
      <c r="Q43" s="151" t="s">
        <v>228</v>
      </c>
      <c r="R43" s="179" t="s">
        <v>229</v>
      </c>
      <c r="S43" s="174">
        <v>12</v>
      </c>
      <c r="T43" s="174">
        <v>623</v>
      </c>
      <c r="U43" s="174">
        <v>17379</v>
      </c>
      <c r="V43" s="151">
        <v>3.3541480820695808</v>
      </c>
      <c r="W43" s="179">
        <v>0.11414924406484647</v>
      </c>
      <c r="X43" s="174">
        <v>2</v>
      </c>
      <c r="Y43" s="174">
        <v>33</v>
      </c>
      <c r="Z43" s="180" t="s">
        <v>223</v>
      </c>
      <c r="AA43" s="180" t="s">
        <v>223</v>
      </c>
      <c r="AB43" s="180" t="s">
        <v>224</v>
      </c>
      <c r="AC43" s="195"/>
      <c r="AD43" s="196"/>
      <c r="AE43" s="196"/>
      <c r="AF43" s="196"/>
      <c r="AG43" s="162"/>
    </row>
    <row r="44" spans="2:33" ht="33.950000000000003" customHeight="1">
      <c r="B44" s="177" t="s">
        <v>24</v>
      </c>
      <c r="C44" s="178" t="s">
        <v>25</v>
      </c>
      <c r="D44" s="200">
        <v>60</v>
      </c>
      <c r="E44" s="174">
        <v>1575</v>
      </c>
      <c r="F44" s="174">
        <v>36393</v>
      </c>
      <c r="G44" s="151">
        <v>-3.7273160150256599</v>
      </c>
      <c r="H44" s="179">
        <v>-5.3479284842665009E-2</v>
      </c>
      <c r="I44" s="174">
        <v>8</v>
      </c>
      <c r="J44" s="174">
        <v>73</v>
      </c>
      <c r="K44" s="174">
        <v>779</v>
      </c>
      <c r="L44" s="151">
        <v>-5.1157125456760051</v>
      </c>
      <c r="M44" s="182">
        <v>-3.7650737416585686E-3</v>
      </c>
      <c r="N44" s="174">
        <v>16</v>
      </c>
      <c r="O44" s="174">
        <v>618</v>
      </c>
      <c r="P44" s="174">
        <v>9631</v>
      </c>
      <c r="Q44" s="151">
        <v>-4.879012345679012</v>
      </c>
      <c r="R44" s="179">
        <v>-0.1608292800447978</v>
      </c>
      <c r="S44" s="174">
        <v>6</v>
      </c>
      <c r="T44" s="174">
        <v>226</v>
      </c>
      <c r="U44" s="174">
        <v>5101</v>
      </c>
      <c r="V44" s="151">
        <v>1.8570287539936101</v>
      </c>
      <c r="W44" s="179">
        <v>1.8822481734097025E-2</v>
      </c>
      <c r="X44" s="174">
        <v>8</v>
      </c>
      <c r="Y44" s="174">
        <v>63</v>
      </c>
      <c r="Z44" s="174">
        <v>702</v>
      </c>
      <c r="AA44" s="151">
        <v>-11.586901763224182</v>
      </c>
      <c r="AB44" s="201">
        <v>-5.7169844150033559E-2</v>
      </c>
      <c r="AC44" s="195"/>
      <c r="AD44" s="196"/>
      <c r="AE44" s="196"/>
      <c r="AF44" s="196"/>
      <c r="AG44" s="162"/>
    </row>
    <row r="45" spans="2:33" ht="33.950000000000003" customHeight="1">
      <c r="B45" s="177" t="s">
        <v>26</v>
      </c>
      <c r="C45" s="178" t="s">
        <v>27</v>
      </c>
      <c r="D45" s="200">
        <v>40</v>
      </c>
      <c r="E45" s="174">
        <v>4679</v>
      </c>
      <c r="F45" s="174">
        <v>540240</v>
      </c>
      <c r="G45" s="151">
        <v>7.2189828247986574</v>
      </c>
      <c r="H45" s="179">
        <v>1.3805929786139794</v>
      </c>
      <c r="I45" s="174">
        <v>32</v>
      </c>
      <c r="J45" s="174">
        <v>3592</v>
      </c>
      <c r="K45" s="174">
        <v>258610</v>
      </c>
      <c r="L45" s="151">
        <v>-0.75791008691981498</v>
      </c>
      <c r="M45" s="182">
        <v>-0.17704811047084937</v>
      </c>
      <c r="N45" s="174">
        <v>5</v>
      </c>
      <c r="O45" s="174">
        <v>253</v>
      </c>
      <c r="P45" s="174">
        <v>9788</v>
      </c>
      <c r="Q45" s="151">
        <v>6.9376160821588551</v>
      </c>
      <c r="R45" s="179">
        <v>0.20673399357985142</v>
      </c>
      <c r="S45" s="174">
        <v>13</v>
      </c>
      <c r="T45" s="174">
        <v>993</v>
      </c>
      <c r="U45" s="174">
        <v>226927</v>
      </c>
      <c r="V45" s="151">
        <v>11.195119560956487</v>
      </c>
      <c r="W45" s="179">
        <v>4.6240563460098363</v>
      </c>
      <c r="X45" s="174">
        <v>3</v>
      </c>
      <c r="Y45" s="174">
        <v>122</v>
      </c>
      <c r="Z45" s="174">
        <v>2282</v>
      </c>
      <c r="AA45" s="151">
        <v>22.09737827715356</v>
      </c>
      <c r="AB45" s="201">
        <v>0.25664288732569412</v>
      </c>
      <c r="AC45" s="195"/>
      <c r="AD45" s="196"/>
      <c r="AE45" s="196"/>
      <c r="AF45" s="196"/>
      <c r="AG45" s="162"/>
    </row>
    <row r="46" spans="2:33" ht="33.950000000000003" customHeight="1">
      <c r="B46" s="177" t="s">
        <v>28</v>
      </c>
      <c r="C46" s="178" t="s">
        <v>29</v>
      </c>
      <c r="D46" s="200">
        <v>8</v>
      </c>
      <c r="E46" s="174">
        <v>312</v>
      </c>
      <c r="F46" s="174">
        <v>8642</v>
      </c>
      <c r="G46" s="151">
        <v>-1.7507958162801274</v>
      </c>
      <c r="H46" s="179">
        <v>-5.8451453979917753E-3</v>
      </c>
      <c r="I46" s="174">
        <v>3</v>
      </c>
      <c r="J46" s="174">
        <v>136</v>
      </c>
      <c r="K46" s="180" t="s">
        <v>223</v>
      </c>
      <c r="L46" s="180" t="s">
        <v>224</v>
      </c>
      <c r="M46" s="180" t="s">
        <v>223</v>
      </c>
      <c r="N46" s="174">
        <v>1</v>
      </c>
      <c r="O46" s="174">
        <v>6</v>
      </c>
      <c r="P46" s="180" t="s">
        <v>223</v>
      </c>
      <c r="Q46" s="180" t="s">
        <v>223</v>
      </c>
      <c r="R46" s="180" t="s">
        <v>224</v>
      </c>
      <c r="S46" s="174">
        <v>1</v>
      </c>
      <c r="T46" s="174">
        <v>20</v>
      </c>
      <c r="U46" s="180" t="s">
        <v>224</v>
      </c>
      <c r="V46" s="180" t="s">
        <v>223</v>
      </c>
      <c r="W46" s="180" t="s">
        <v>224</v>
      </c>
      <c r="X46" s="174">
        <v>1</v>
      </c>
      <c r="Y46" s="174">
        <v>4</v>
      </c>
      <c r="Z46" s="180" t="s">
        <v>224</v>
      </c>
      <c r="AA46" s="180" t="s">
        <v>223</v>
      </c>
      <c r="AB46" s="180" t="s">
        <v>224</v>
      </c>
      <c r="AC46" s="195"/>
      <c r="AD46" s="196"/>
      <c r="AE46" s="196"/>
      <c r="AF46" s="196"/>
      <c r="AG46" s="162"/>
    </row>
    <row r="47" spans="2:33" ht="33.950000000000003" customHeight="1">
      <c r="B47" s="177" t="s">
        <v>30</v>
      </c>
      <c r="C47" s="202" t="s">
        <v>31</v>
      </c>
      <c r="D47" s="200">
        <v>46</v>
      </c>
      <c r="E47" s="174">
        <v>1673</v>
      </c>
      <c r="F47" s="174">
        <v>59755</v>
      </c>
      <c r="G47" s="151">
        <v>-0.11032914862673643</v>
      </c>
      <c r="H47" s="179">
        <v>-2.5050623134250465E-3</v>
      </c>
      <c r="I47" s="174">
        <v>34</v>
      </c>
      <c r="J47" s="174">
        <v>1852</v>
      </c>
      <c r="K47" s="174">
        <v>104751</v>
      </c>
      <c r="L47" s="151">
        <v>-1.2984198475440265</v>
      </c>
      <c r="M47" s="182">
        <v>-0.1235302765715597</v>
      </c>
      <c r="N47" s="174">
        <v>30</v>
      </c>
      <c r="O47" s="174">
        <v>1034</v>
      </c>
      <c r="P47" s="174">
        <v>22101</v>
      </c>
      <c r="Q47" s="151">
        <v>1.2970941424511873</v>
      </c>
      <c r="R47" s="179">
        <v>9.2134992414327488E-2</v>
      </c>
      <c r="S47" s="174">
        <v>33</v>
      </c>
      <c r="T47" s="174">
        <v>1013</v>
      </c>
      <c r="U47" s="174">
        <v>30768</v>
      </c>
      <c r="V47" s="151">
        <v>-5.2300868600997967</v>
      </c>
      <c r="W47" s="179">
        <v>-0.34366208585480379</v>
      </c>
      <c r="X47" s="174">
        <v>9</v>
      </c>
      <c r="Y47" s="174">
        <v>144</v>
      </c>
      <c r="Z47" s="174">
        <v>1994</v>
      </c>
      <c r="AA47" s="151">
        <v>12.464749012972364</v>
      </c>
      <c r="AB47" s="201">
        <v>0.13733190822997191</v>
      </c>
      <c r="AC47" s="195"/>
      <c r="AD47" s="196"/>
      <c r="AE47" s="196"/>
      <c r="AF47" s="196"/>
      <c r="AG47" s="162"/>
    </row>
    <row r="48" spans="2:33" ht="33.950000000000003" customHeight="1">
      <c r="B48" s="177" t="s">
        <v>32</v>
      </c>
      <c r="C48" s="178" t="s">
        <v>33</v>
      </c>
      <c r="D48" s="200">
        <v>8</v>
      </c>
      <c r="E48" s="174">
        <v>729</v>
      </c>
      <c r="F48" s="174">
        <v>30052</v>
      </c>
      <c r="G48" s="151">
        <v>5.2056712760371084</v>
      </c>
      <c r="H48" s="179">
        <v>5.6439813031258244E-2</v>
      </c>
      <c r="I48" s="174">
        <v>3</v>
      </c>
      <c r="J48" s="174">
        <v>422</v>
      </c>
      <c r="K48" s="180">
        <v>17564</v>
      </c>
      <c r="L48" s="180" t="s">
        <v>222</v>
      </c>
      <c r="M48" s="180" t="s">
        <v>222</v>
      </c>
      <c r="N48" s="174">
        <v>2</v>
      </c>
      <c r="O48" s="174">
        <v>104</v>
      </c>
      <c r="P48" s="180" t="s">
        <v>223</v>
      </c>
      <c r="Q48" s="180" t="s">
        <v>224</v>
      </c>
      <c r="R48" s="180" t="s">
        <v>223</v>
      </c>
      <c r="S48" s="174">
        <v>5</v>
      </c>
      <c r="T48" s="174">
        <v>246</v>
      </c>
      <c r="U48" s="174">
        <v>4564</v>
      </c>
      <c r="V48" s="151">
        <v>-8.0765357502517627</v>
      </c>
      <c r="W48" s="179">
        <v>-8.1159302960999019E-2</v>
      </c>
      <c r="X48" s="174">
        <v>1</v>
      </c>
      <c r="Y48" s="174">
        <v>20</v>
      </c>
      <c r="Z48" s="180" t="s">
        <v>223</v>
      </c>
      <c r="AA48" s="180" t="s">
        <v>223</v>
      </c>
      <c r="AB48" s="180" t="s">
        <v>225</v>
      </c>
      <c r="AC48" s="195"/>
      <c r="AD48" s="196"/>
      <c r="AE48" s="196"/>
      <c r="AF48" s="196"/>
      <c r="AG48" s="162"/>
    </row>
    <row r="49" spans="2:33" ht="33.950000000000003" customHeight="1">
      <c r="B49" s="177" t="s">
        <v>34</v>
      </c>
      <c r="C49" s="178" t="s">
        <v>35</v>
      </c>
      <c r="D49" s="200">
        <v>43</v>
      </c>
      <c r="E49" s="174">
        <v>573</v>
      </c>
      <c r="F49" s="174">
        <v>10216</v>
      </c>
      <c r="G49" s="151">
        <v>-3.1199620673304884</v>
      </c>
      <c r="H49" s="179">
        <v>-1.2487356077527885E-2</v>
      </c>
      <c r="I49" s="174">
        <v>74</v>
      </c>
      <c r="J49" s="174">
        <v>963</v>
      </c>
      <c r="K49" s="174">
        <v>22838</v>
      </c>
      <c r="L49" s="151">
        <v>-3.4170684259494202</v>
      </c>
      <c r="M49" s="182">
        <v>-7.243284722047913E-2</v>
      </c>
      <c r="N49" s="174">
        <v>55</v>
      </c>
      <c r="O49" s="174">
        <v>1119</v>
      </c>
      <c r="P49" s="174">
        <v>10884</v>
      </c>
      <c r="Q49" s="151">
        <v>3.0974708724069338</v>
      </c>
      <c r="R49" s="179">
        <v>0.10645986756001796</v>
      </c>
      <c r="S49" s="174">
        <v>2</v>
      </c>
      <c r="T49" s="174">
        <v>24</v>
      </c>
      <c r="U49" s="180" t="s">
        <v>223</v>
      </c>
      <c r="V49" s="180" t="s">
        <v>223</v>
      </c>
      <c r="W49" s="180" t="s">
        <v>223</v>
      </c>
      <c r="X49" s="174">
        <v>1</v>
      </c>
      <c r="Y49" s="174">
        <v>28</v>
      </c>
      <c r="Z49" s="180" t="s">
        <v>223</v>
      </c>
      <c r="AA49" s="180" t="s">
        <v>223</v>
      </c>
      <c r="AB49" s="180" t="s">
        <v>225</v>
      </c>
      <c r="AC49" s="195"/>
      <c r="AD49" s="196"/>
      <c r="AE49" s="196"/>
      <c r="AF49" s="196"/>
      <c r="AG49" s="162"/>
    </row>
    <row r="50" spans="2:33" ht="33.950000000000003" customHeight="1">
      <c r="B50" s="177" t="s">
        <v>36</v>
      </c>
      <c r="C50" s="181" t="s">
        <v>37</v>
      </c>
      <c r="D50" s="200">
        <v>31</v>
      </c>
      <c r="E50" s="174">
        <v>1149</v>
      </c>
      <c r="F50" s="174">
        <v>30750</v>
      </c>
      <c r="G50" s="151">
        <v>4.2514239218877137</v>
      </c>
      <c r="H50" s="179">
        <v>4.7596183955075887E-2</v>
      </c>
      <c r="I50" s="174">
        <v>28</v>
      </c>
      <c r="J50" s="174">
        <v>838</v>
      </c>
      <c r="K50" s="174">
        <v>55298</v>
      </c>
      <c r="L50" s="151">
        <v>8.5083003021859422</v>
      </c>
      <c r="M50" s="182">
        <v>0.38869904151979889</v>
      </c>
      <c r="N50" s="174">
        <v>20</v>
      </c>
      <c r="O50" s="174">
        <v>339</v>
      </c>
      <c r="P50" s="174">
        <v>6867</v>
      </c>
      <c r="Q50" s="151">
        <v>1.2831858407079646</v>
      </c>
      <c r="R50" s="179">
        <v>2.8324184947160748E-2</v>
      </c>
      <c r="S50" s="174">
        <v>19</v>
      </c>
      <c r="T50" s="174">
        <v>344</v>
      </c>
      <c r="U50" s="174">
        <v>7124</v>
      </c>
      <c r="V50" s="151">
        <v>8.8797187834326756</v>
      </c>
      <c r="W50" s="179">
        <v>0.11758991276892873</v>
      </c>
      <c r="X50" s="174">
        <v>42</v>
      </c>
      <c r="Y50" s="174">
        <v>696</v>
      </c>
      <c r="Z50" s="174">
        <v>11454</v>
      </c>
      <c r="AA50" s="151">
        <v>23.720025923525601</v>
      </c>
      <c r="AB50" s="201">
        <v>1.3646193234073227</v>
      </c>
      <c r="AC50" s="195"/>
      <c r="AD50" s="196"/>
      <c r="AE50" s="196"/>
      <c r="AF50" s="196"/>
      <c r="AG50" s="162"/>
    </row>
    <row r="51" spans="2:33" ht="33.950000000000003" customHeight="1">
      <c r="B51" s="177" t="s">
        <v>38</v>
      </c>
      <c r="C51" s="178" t="s">
        <v>39</v>
      </c>
      <c r="D51" s="200">
        <v>60</v>
      </c>
      <c r="E51" s="174">
        <v>5559</v>
      </c>
      <c r="F51" s="174">
        <v>662664</v>
      </c>
      <c r="G51" s="151">
        <v>7.2881199516230097</v>
      </c>
      <c r="H51" s="179">
        <v>1.7085663642246736</v>
      </c>
      <c r="I51" s="174">
        <v>17</v>
      </c>
      <c r="J51" s="174">
        <v>547</v>
      </c>
      <c r="K51" s="174">
        <v>31505</v>
      </c>
      <c r="L51" s="151">
        <v>38.770206580628106</v>
      </c>
      <c r="M51" s="182">
        <v>0.78905188271616</v>
      </c>
      <c r="N51" s="174">
        <v>2</v>
      </c>
      <c r="O51" s="174">
        <v>29</v>
      </c>
      <c r="P51" s="180" t="s">
        <v>223</v>
      </c>
      <c r="Q51" s="180" t="s">
        <v>223</v>
      </c>
      <c r="R51" s="180" t="s">
        <v>223</v>
      </c>
      <c r="S51" s="174">
        <v>4</v>
      </c>
      <c r="T51" s="174">
        <v>130</v>
      </c>
      <c r="U51" s="180">
        <v>7350</v>
      </c>
      <c r="V51" s="180">
        <v>11.532625189681335</v>
      </c>
      <c r="W51" s="180">
        <v>0.15381813030014774</v>
      </c>
      <c r="X51" s="174">
        <v>3</v>
      </c>
      <c r="Y51" s="174">
        <v>41</v>
      </c>
      <c r="Z51" s="180" t="s">
        <v>227</v>
      </c>
      <c r="AA51" s="180" t="s">
        <v>229</v>
      </c>
      <c r="AB51" s="203" t="s">
        <v>227</v>
      </c>
      <c r="AC51" s="195"/>
      <c r="AD51" s="196"/>
      <c r="AE51" s="196"/>
      <c r="AF51" s="196"/>
      <c r="AG51" s="162"/>
    </row>
    <row r="52" spans="2:33" ht="33.950000000000003" customHeight="1">
      <c r="B52" s="177" t="s">
        <v>40</v>
      </c>
      <c r="C52" s="178" t="s">
        <v>41</v>
      </c>
      <c r="D52" s="200">
        <v>14</v>
      </c>
      <c r="E52" s="174">
        <v>648</v>
      </c>
      <c r="F52" s="174">
        <v>21963</v>
      </c>
      <c r="G52" s="151">
        <v>10.39457150037698</v>
      </c>
      <c r="H52" s="179">
        <v>7.849195248731812E-2</v>
      </c>
      <c r="I52" s="174">
        <v>9</v>
      </c>
      <c r="J52" s="174">
        <v>246</v>
      </c>
      <c r="K52" s="174">
        <v>14503</v>
      </c>
      <c r="L52" s="151">
        <v>9.0615130094751084</v>
      </c>
      <c r="M52" s="182">
        <v>0.10802175854044227</v>
      </c>
      <c r="N52" s="174">
        <v>9</v>
      </c>
      <c r="O52" s="174">
        <v>284</v>
      </c>
      <c r="P52" s="174">
        <v>16340</v>
      </c>
      <c r="Q52" s="151">
        <v>13.717029716751339</v>
      </c>
      <c r="R52" s="179">
        <v>0.64168929345809</v>
      </c>
      <c r="S52" s="174">
        <v>8</v>
      </c>
      <c r="T52" s="174">
        <v>198</v>
      </c>
      <c r="U52" s="174">
        <v>9137</v>
      </c>
      <c r="V52" s="151">
        <v>25.853994490358129</v>
      </c>
      <c r="W52" s="179">
        <v>0.37989030338602275</v>
      </c>
      <c r="X52" s="174" t="s">
        <v>5</v>
      </c>
      <c r="Y52" s="174" t="s">
        <v>5</v>
      </c>
      <c r="Z52" s="174" t="s">
        <v>5</v>
      </c>
      <c r="AA52" s="174" t="s">
        <v>5</v>
      </c>
      <c r="AB52" s="174" t="s">
        <v>5</v>
      </c>
      <c r="AC52" s="195"/>
      <c r="AD52" s="196"/>
      <c r="AE52" s="196"/>
      <c r="AF52" s="196"/>
      <c r="AG52" s="162"/>
    </row>
    <row r="53" spans="2:33" ht="33.950000000000003" customHeight="1">
      <c r="B53" s="177" t="s">
        <v>42</v>
      </c>
      <c r="C53" s="178" t="s">
        <v>43</v>
      </c>
      <c r="D53" s="200">
        <v>154</v>
      </c>
      <c r="E53" s="174">
        <v>4609</v>
      </c>
      <c r="F53" s="174">
        <v>122425</v>
      </c>
      <c r="G53" s="151">
        <v>2.109328084339761</v>
      </c>
      <c r="H53" s="179">
        <v>9.5989433191696102E-2</v>
      </c>
      <c r="I53" s="174">
        <v>68</v>
      </c>
      <c r="J53" s="174">
        <v>1528</v>
      </c>
      <c r="K53" s="174">
        <v>39759</v>
      </c>
      <c r="L53" s="151">
        <v>10.032102728731942</v>
      </c>
      <c r="M53" s="182">
        <v>0.32496172175029314</v>
      </c>
      <c r="N53" s="174">
        <v>47</v>
      </c>
      <c r="O53" s="174">
        <v>1718</v>
      </c>
      <c r="P53" s="174">
        <v>32478</v>
      </c>
      <c r="Q53" s="151">
        <v>2.0358152686145146</v>
      </c>
      <c r="R53" s="179">
        <v>0.21096634305471451</v>
      </c>
      <c r="S53" s="174">
        <v>29</v>
      </c>
      <c r="T53" s="174">
        <v>971</v>
      </c>
      <c r="U53" s="174">
        <v>32175</v>
      </c>
      <c r="V53" s="151">
        <v>1.7648733276401936</v>
      </c>
      <c r="W53" s="179">
        <v>0.11293489040458216</v>
      </c>
      <c r="X53" s="174">
        <v>19</v>
      </c>
      <c r="Y53" s="174">
        <v>198</v>
      </c>
      <c r="Z53" s="174">
        <v>4469</v>
      </c>
      <c r="AA53" s="151">
        <v>2.031963470319635</v>
      </c>
      <c r="AB53" s="201">
        <v>5.5305610101662898E-2</v>
      </c>
      <c r="AC53" s="195"/>
      <c r="AD53" s="196"/>
      <c r="AE53" s="196"/>
      <c r="AF53" s="196"/>
      <c r="AG53" s="162"/>
    </row>
    <row r="54" spans="2:33" ht="33.950000000000003" customHeight="1">
      <c r="B54" s="177" t="s">
        <v>44</v>
      </c>
      <c r="C54" s="178" t="s">
        <v>45</v>
      </c>
      <c r="D54" s="200">
        <v>71</v>
      </c>
      <c r="E54" s="174">
        <v>2499</v>
      </c>
      <c r="F54" s="174">
        <v>63786</v>
      </c>
      <c r="G54" s="151">
        <v>9.5734629721883433</v>
      </c>
      <c r="H54" s="179">
        <v>0.21152594352602699</v>
      </c>
      <c r="I54" s="174">
        <v>34</v>
      </c>
      <c r="J54" s="174">
        <v>1580</v>
      </c>
      <c r="K54" s="174">
        <v>96388</v>
      </c>
      <c r="L54" s="151">
        <v>70.299828618880184</v>
      </c>
      <c r="M54" s="182">
        <v>3.5668695025441144</v>
      </c>
      <c r="N54" s="174">
        <v>6</v>
      </c>
      <c r="O54" s="174">
        <v>333</v>
      </c>
      <c r="P54" s="174">
        <v>22361</v>
      </c>
      <c r="Q54" s="151">
        <v>18.299650830599937</v>
      </c>
      <c r="R54" s="179">
        <v>1.1261305256578047</v>
      </c>
      <c r="S54" s="174">
        <v>3</v>
      </c>
      <c r="T54" s="174">
        <v>116</v>
      </c>
      <c r="U54" s="174">
        <v>3931</v>
      </c>
      <c r="V54" s="151">
        <v>228.95397489539749</v>
      </c>
      <c r="W54" s="179">
        <v>0.5537452690805319</v>
      </c>
      <c r="X54" s="174">
        <v>7</v>
      </c>
      <c r="Y54" s="174">
        <v>96</v>
      </c>
      <c r="Z54" s="174">
        <v>1203</v>
      </c>
      <c r="AA54" s="151">
        <v>6.4601769911504432</v>
      </c>
      <c r="AB54" s="201">
        <v>4.5363028510352711E-2</v>
      </c>
      <c r="AC54" s="195"/>
      <c r="AD54" s="196"/>
      <c r="AE54" s="196"/>
      <c r="AF54" s="196"/>
      <c r="AG54" s="162"/>
    </row>
    <row r="55" spans="2:33" ht="33.950000000000003" customHeight="1">
      <c r="B55" s="177" t="s">
        <v>46</v>
      </c>
      <c r="C55" s="178" t="s">
        <v>47</v>
      </c>
      <c r="D55" s="200">
        <v>88</v>
      </c>
      <c r="E55" s="174">
        <v>2470</v>
      </c>
      <c r="F55" s="174">
        <v>63788</v>
      </c>
      <c r="G55" s="151">
        <v>30.890138301801617</v>
      </c>
      <c r="H55" s="179">
        <v>0.57138194039849477</v>
      </c>
      <c r="I55" s="174">
        <v>23</v>
      </c>
      <c r="J55" s="174">
        <v>424</v>
      </c>
      <c r="K55" s="174">
        <v>11681</v>
      </c>
      <c r="L55" s="151">
        <v>79.652414641648733</v>
      </c>
      <c r="M55" s="182">
        <v>0.46426945019166022</v>
      </c>
      <c r="N55" s="174">
        <v>16</v>
      </c>
      <c r="O55" s="174">
        <v>637</v>
      </c>
      <c r="P55" s="174">
        <v>16325</v>
      </c>
      <c r="Q55" s="151">
        <v>5.8209632462565626</v>
      </c>
      <c r="R55" s="179">
        <v>0.29235767910977412</v>
      </c>
      <c r="S55" s="174">
        <v>12</v>
      </c>
      <c r="T55" s="174">
        <v>399</v>
      </c>
      <c r="U55" s="174">
        <v>12163</v>
      </c>
      <c r="V55" s="151">
        <v>2.6586765698852126</v>
      </c>
      <c r="W55" s="179">
        <v>6.375356716387702E-2</v>
      </c>
      <c r="X55" s="174">
        <v>26</v>
      </c>
      <c r="Y55" s="174">
        <v>943</v>
      </c>
      <c r="Z55" s="174">
        <v>33246</v>
      </c>
      <c r="AA55" s="151">
        <v>8.8070692194403541</v>
      </c>
      <c r="AB55" s="201">
        <v>1.6722179413884815</v>
      </c>
      <c r="AC55" s="195"/>
      <c r="AD55" s="196"/>
      <c r="AE55" s="196"/>
      <c r="AF55" s="196"/>
      <c r="AG55" s="162"/>
    </row>
    <row r="56" spans="2:33" ht="33.950000000000003" customHeight="1">
      <c r="B56" s="177" t="s">
        <v>48</v>
      </c>
      <c r="C56" s="178" t="s">
        <v>49</v>
      </c>
      <c r="D56" s="200">
        <v>19</v>
      </c>
      <c r="E56" s="174">
        <v>2682</v>
      </c>
      <c r="F56" s="174">
        <v>161596</v>
      </c>
      <c r="G56" s="151">
        <v>4.5245502939825748</v>
      </c>
      <c r="H56" s="179">
        <v>0.26549864973345755</v>
      </c>
      <c r="I56" s="174">
        <v>8</v>
      </c>
      <c r="J56" s="174">
        <v>269</v>
      </c>
      <c r="K56" s="174">
        <v>5834</v>
      </c>
      <c r="L56" s="151">
        <v>28.558836491846627</v>
      </c>
      <c r="M56" s="182">
        <v>0.11617941831403585</v>
      </c>
      <c r="N56" s="174">
        <v>3</v>
      </c>
      <c r="O56" s="174">
        <v>228</v>
      </c>
      <c r="P56" s="180" t="s">
        <v>225</v>
      </c>
      <c r="Q56" s="180" t="s">
        <v>223</v>
      </c>
      <c r="R56" s="180" t="s">
        <v>224</v>
      </c>
      <c r="S56" s="174">
        <v>2</v>
      </c>
      <c r="T56" s="174">
        <v>124</v>
      </c>
      <c r="U56" s="180" t="s">
        <v>223</v>
      </c>
      <c r="V56" s="180" t="s">
        <v>224</v>
      </c>
      <c r="W56" s="180" t="s">
        <v>223</v>
      </c>
      <c r="X56" s="174">
        <v>3</v>
      </c>
      <c r="Y56" s="174">
        <v>104</v>
      </c>
      <c r="Z56" s="180">
        <v>5571</v>
      </c>
      <c r="AA56" s="180">
        <v>50.404967602591789</v>
      </c>
      <c r="AB56" s="203">
        <v>1.1601749894360069</v>
      </c>
      <c r="AC56" s="195"/>
      <c r="AD56" s="196"/>
      <c r="AE56" s="196"/>
      <c r="AF56" s="196"/>
      <c r="AG56" s="162"/>
    </row>
    <row r="57" spans="2:33" ht="33.950000000000003" customHeight="1">
      <c r="B57" s="177" t="s">
        <v>50</v>
      </c>
      <c r="C57" s="178" t="s">
        <v>51</v>
      </c>
      <c r="D57" s="200">
        <v>13</v>
      </c>
      <c r="E57" s="174">
        <v>2093</v>
      </c>
      <c r="F57" s="174">
        <v>87555</v>
      </c>
      <c r="G57" s="151">
        <v>-1.7935258092738406</v>
      </c>
      <c r="H57" s="179">
        <v>-6.0690827866161354E-2</v>
      </c>
      <c r="I57" s="174">
        <v>11</v>
      </c>
      <c r="J57" s="174">
        <v>2507</v>
      </c>
      <c r="K57" s="174">
        <v>160277</v>
      </c>
      <c r="L57" s="151">
        <v>-2.62636695018226</v>
      </c>
      <c r="M57" s="182">
        <v>-0.38753366155214269</v>
      </c>
      <c r="N57" s="174">
        <v>9</v>
      </c>
      <c r="O57" s="174">
        <v>938</v>
      </c>
      <c r="P57" s="174">
        <v>19637</v>
      </c>
      <c r="Q57" s="151">
        <v>9.082324186201534</v>
      </c>
      <c r="R57" s="179">
        <v>0.53229933780008987</v>
      </c>
      <c r="S57" s="174">
        <v>11</v>
      </c>
      <c r="T57" s="174">
        <v>693</v>
      </c>
      <c r="U57" s="174">
        <v>26572</v>
      </c>
      <c r="V57" s="204">
        <v>-1.3366998366255756</v>
      </c>
      <c r="W57" s="205">
        <v>-7.2861219615859452E-2</v>
      </c>
      <c r="X57" s="174">
        <v>1</v>
      </c>
      <c r="Y57" s="174">
        <v>320</v>
      </c>
      <c r="Z57" s="180" t="s">
        <v>225</v>
      </c>
      <c r="AA57" s="180" t="s">
        <v>223</v>
      </c>
      <c r="AB57" s="203" t="s">
        <v>224</v>
      </c>
      <c r="AC57" s="195"/>
      <c r="AD57" s="196"/>
      <c r="AE57" s="196"/>
      <c r="AF57" s="196"/>
      <c r="AG57" s="162"/>
    </row>
    <row r="58" spans="2:33" ht="33.950000000000003" customHeight="1">
      <c r="B58" s="177" t="s">
        <v>52</v>
      </c>
      <c r="C58" s="183" t="s">
        <v>53</v>
      </c>
      <c r="D58" s="200">
        <v>70</v>
      </c>
      <c r="E58" s="174">
        <v>12334</v>
      </c>
      <c r="F58" s="174">
        <v>544387</v>
      </c>
      <c r="G58" s="151">
        <v>7.8645518580528835</v>
      </c>
      <c r="H58" s="179">
        <v>1.5065292930979839</v>
      </c>
      <c r="I58" s="174">
        <v>43</v>
      </c>
      <c r="J58" s="174">
        <v>2570</v>
      </c>
      <c r="K58" s="174">
        <v>63391</v>
      </c>
      <c r="L58" s="151">
        <v>-4.9139754301228491</v>
      </c>
      <c r="M58" s="182">
        <v>-0.29367575184936834</v>
      </c>
      <c r="N58" s="174">
        <v>11</v>
      </c>
      <c r="O58" s="174">
        <v>1039</v>
      </c>
      <c r="P58" s="174">
        <v>38498</v>
      </c>
      <c r="Q58" s="151">
        <v>-8.1938283970048165</v>
      </c>
      <c r="R58" s="179">
        <v>-1.1186425227407393</v>
      </c>
      <c r="S58" s="174">
        <v>25</v>
      </c>
      <c r="T58" s="174">
        <v>1595</v>
      </c>
      <c r="U58" s="174">
        <v>42262</v>
      </c>
      <c r="V58" s="151">
        <v>-0.53425592506295749</v>
      </c>
      <c r="W58" s="179">
        <v>-4.5943046813333603E-2</v>
      </c>
      <c r="X58" s="174">
        <v>19</v>
      </c>
      <c r="Y58" s="174">
        <v>2470</v>
      </c>
      <c r="Z58" s="174">
        <v>30162</v>
      </c>
      <c r="AA58" s="151">
        <v>-26.385668611036532</v>
      </c>
      <c r="AB58" s="201">
        <v>-6.7180780989783999</v>
      </c>
      <c r="AC58" s="195"/>
      <c r="AD58" s="196"/>
      <c r="AE58" s="196"/>
      <c r="AF58" s="196"/>
      <c r="AG58" s="162"/>
    </row>
    <row r="59" spans="2:33" ht="33.950000000000003" customHeight="1">
      <c r="B59" s="177" t="s">
        <v>54</v>
      </c>
      <c r="C59" s="178" t="s">
        <v>55</v>
      </c>
      <c r="D59" s="200">
        <v>7</v>
      </c>
      <c r="E59" s="174">
        <v>265</v>
      </c>
      <c r="F59" s="174">
        <v>14467</v>
      </c>
      <c r="G59" s="151">
        <v>36.790847201210283</v>
      </c>
      <c r="H59" s="179">
        <v>0.14768481002328571</v>
      </c>
      <c r="I59" s="174">
        <v>1</v>
      </c>
      <c r="J59" s="174">
        <v>152</v>
      </c>
      <c r="K59" s="180" t="s">
        <v>223</v>
      </c>
      <c r="L59" s="180" t="s">
        <v>224</v>
      </c>
      <c r="M59" s="180" t="s">
        <v>223</v>
      </c>
      <c r="N59" s="174">
        <v>3</v>
      </c>
      <c r="O59" s="174">
        <v>96</v>
      </c>
      <c r="P59" s="174">
        <v>636</v>
      </c>
      <c r="Q59" s="204">
        <v>-79.886148007590123</v>
      </c>
      <c r="R59" s="205">
        <v>-0.82237805950032239</v>
      </c>
      <c r="S59" s="174">
        <v>2</v>
      </c>
      <c r="T59" s="174">
        <v>18</v>
      </c>
      <c r="U59" s="180" t="s">
        <v>223</v>
      </c>
      <c r="V59" s="180" t="s">
        <v>224</v>
      </c>
      <c r="W59" s="180" t="s">
        <v>224</v>
      </c>
      <c r="X59" s="174" t="s">
        <v>5</v>
      </c>
      <c r="Y59" s="174" t="s">
        <v>5</v>
      </c>
      <c r="Z59" s="174" t="s">
        <v>5</v>
      </c>
      <c r="AA59" s="174" t="s">
        <v>5</v>
      </c>
      <c r="AB59" s="174" t="s">
        <v>5</v>
      </c>
      <c r="AC59" s="195"/>
      <c r="AD59" s="196"/>
      <c r="AE59" s="196"/>
      <c r="AF59" s="196"/>
      <c r="AG59" s="162"/>
    </row>
    <row r="60" spans="2:33" ht="33.950000000000003" customHeight="1">
      <c r="B60" s="177" t="s">
        <v>56</v>
      </c>
      <c r="C60" s="178" t="s">
        <v>57</v>
      </c>
      <c r="D60" s="200">
        <v>43</v>
      </c>
      <c r="E60" s="174">
        <v>2423</v>
      </c>
      <c r="F60" s="174">
        <v>48000</v>
      </c>
      <c r="G60" s="151">
        <v>-12.60332835657842</v>
      </c>
      <c r="H60" s="179">
        <v>-0.26272789899285109</v>
      </c>
      <c r="I60" s="174">
        <v>23</v>
      </c>
      <c r="J60" s="174">
        <v>1217</v>
      </c>
      <c r="K60" s="174">
        <v>44488</v>
      </c>
      <c r="L60" s="151">
        <v>15.962881868418307</v>
      </c>
      <c r="M60" s="182">
        <v>0.54898360937897794</v>
      </c>
      <c r="N60" s="174">
        <v>16</v>
      </c>
      <c r="O60" s="174">
        <v>555</v>
      </c>
      <c r="P60" s="174">
        <v>12925</v>
      </c>
      <c r="Q60" s="151">
        <v>9.0625263690827786</v>
      </c>
      <c r="R60" s="179">
        <v>0.34965717969253607</v>
      </c>
      <c r="S60" s="174">
        <v>20</v>
      </c>
      <c r="T60" s="174">
        <v>1154</v>
      </c>
      <c r="U60" s="174">
        <v>29506</v>
      </c>
      <c r="V60" s="151">
        <v>15.533106229687929</v>
      </c>
      <c r="W60" s="179">
        <v>0.80289016171142913</v>
      </c>
      <c r="X60" s="174">
        <v>17</v>
      </c>
      <c r="Y60" s="174">
        <v>544</v>
      </c>
      <c r="Z60" s="174">
        <v>9132</v>
      </c>
      <c r="AA60" s="151">
        <v>-3.2627118644067794</v>
      </c>
      <c r="AB60" s="201">
        <v>-0.19139469563272102</v>
      </c>
      <c r="AC60" s="195"/>
      <c r="AD60" s="196"/>
      <c r="AE60" s="196"/>
      <c r="AF60" s="196"/>
      <c r="AG60" s="162"/>
    </row>
    <row r="61" spans="2:33" ht="33.950000000000003" customHeight="1">
      <c r="B61" s="184" t="s">
        <v>58</v>
      </c>
      <c r="C61" s="185" t="s">
        <v>59</v>
      </c>
      <c r="D61" s="186">
        <v>36</v>
      </c>
      <c r="E61" s="186">
        <v>1267</v>
      </c>
      <c r="F61" s="186">
        <v>25650</v>
      </c>
      <c r="G61" s="154">
        <v>11.618798955613578</v>
      </c>
      <c r="H61" s="187">
        <v>0.10134115722492233</v>
      </c>
      <c r="I61" s="186">
        <v>9</v>
      </c>
      <c r="J61" s="186">
        <v>884</v>
      </c>
      <c r="K61" s="186">
        <v>50627</v>
      </c>
      <c r="L61" s="154">
        <v>7.3356372039773579</v>
      </c>
      <c r="M61" s="206">
        <v>0.31017036062234876</v>
      </c>
      <c r="N61" s="186">
        <v>8</v>
      </c>
      <c r="O61" s="186">
        <v>80</v>
      </c>
      <c r="P61" s="186">
        <v>1880</v>
      </c>
      <c r="Q61" s="154">
        <v>228.67132867132867</v>
      </c>
      <c r="R61" s="187">
        <v>0.42583947024007185</v>
      </c>
      <c r="S61" s="186">
        <v>15</v>
      </c>
      <c r="T61" s="186">
        <v>712</v>
      </c>
      <c r="U61" s="186">
        <v>15523</v>
      </c>
      <c r="V61" s="154">
        <v>-7.5186178135239796</v>
      </c>
      <c r="W61" s="187">
        <v>-0.25541905320892955</v>
      </c>
      <c r="X61" s="186">
        <v>40</v>
      </c>
      <c r="Y61" s="186">
        <v>592</v>
      </c>
      <c r="Z61" s="186">
        <v>12955</v>
      </c>
      <c r="AA61" s="154">
        <v>7.7518090326873494</v>
      </c>
      <c r="AB61" s="207">
        <v>0.5791553776938182</v>
      </c>
      <c r="AC61" s="195"/>
      <c r="AD61" s="196"/>
      <c r="AE61" s="196"/>
      <c r="AF61" s="196"/>
      <c r="AG61" s="162"/>
    </row>
    <row r="62" spans="2:33" ht="24.95" customHeight="1">
      <c r="C62" s="106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</row>
    <row r="66" spans="2:3">
      <c r="B66" s="104"/>
      <c r="C66" s="1"/>
    </row>
  </sheetData>
  <mergeCells count="45">
    <mergeCell ref="X35:X36"/>
    <mergeCell ref="Y35:Y36"/>
    <mergeCell ref="Z35:AB35"/>
    <mergeCell ref="N35:N36"/>
    <mergeCell ref="O35:O36"/>
    <mergeCell ref="P35:R35"/>
    <mergeCell ref="S35:S36"/>
    <mergeCell ref="T35:T36"/>
    <mergeCell ref="U35:W35"/>
    <mergeCell ref="K35:M35"/>
    <mergeCell ref="D34:H34"/>
    <mergeCell ref="I34:M34"/>
    <mergeCell ref="N34:R34"/>
    <mergeCell ref="S34:W34"/>
    <mergeCell ref="D35:D36"/>
    <mergeCell ref="E35:E36"/>
    <mergeCell ref="F35:H35"/>
    <mergeCell ref="I35:I36"/>
    <mergeCell ref="J35:J36"/>
    <mergeCell ref="X34:AB34"/>
    <mergeCell ref="X4:X5"/>
    <mergeCell ref="Y4:Y5"/>
    <mergeCell ref="Z4:AB4"/>
    <mergeCell ref="AC4:AC5"/>
    <mergeCell ref="O4:O5"/>
    <mergeCell ref="P4:R4"/>
    <mergeCell ref="S4:S5"/>
    <mergeCell ref="T4:T5"/>
    <mergeCell ref="U4:W4"/>
    <mergeCell ref="K4:M4"/>
    <mergeCell ref="B1:AF1"/>
    <mergeCell ref="D3:H3"/>
    <mergeCell ref="I3:M3"/>
    <mergeCell ref="N3:R3"/>
    <mergeCell ref="S3:W3"/>
    <mergeCell ref="X3:AB3"/>
    <mergeCell ref="AC3:AG3"/>
    <mergeCell ref="D4:D5"/>
    <mergeCell ref="E4:E5"/>
    <mergeCell ref="F4:H4"/>
    <mergeCell ref="I4:I5"/>
    <mergeCell ref="J4:J5"/>
    <mergeCell ref="AD4:AD5"/>
    <mergeCell ref="AE4:AG4"/>
    <mergeCell ref="N4:N5"/>
  </mergeCells>
  <phoneticPr fontId="2"/>
  <printOptions verticalCentered="1"/>
  <pageMargins left="0.70866141732283472" right="0.70866141732283472" top="0.74803149606299213" bottom="0.74803149606299213" header="0.31496062992125984" footer="0.31496062992125984"/>
  <pageSetup paperSize="9" scale="47" fitToHeight="2" orientation="landscape" r:id="rId1"/>
  <headerFooter alignWithMargins="0"/>
  <rowBreaks count="1" manualBreakCount="1">
    <brk id="3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V59"/>
  <sheetViews>
    <sheetView showGridLines="0" zoomScaleNormal="100" zoomScaleSheetLayoutView="100" workbookViewId="0">
      <selection activeCell="I12" sqref="I12"/>
    </sheetView>
  </sheetViews>
  <sheetFormatPr defaultRowHeight="13.5"/>
  <cols>
    <col min="1" max="1" width="12.25" style="2" customWidth="1"/>
    <col min="2" max="2" width="12.625" style="2" customWidth="1"/>
    <col min="3" max="3" width="9.375" style="2" customWidth="1"/>
    <col min="4" max="4" width="9.25" style="2" customWidth="1"/>
    <col min="5" max="5" width="8" style="2" customWidth="1"/>
    <col min="6" max="7" width="7.75" style="2" customWidth="1"/>
    <col min="8" max="9" width="9.25" style="2" customWidth="1"/>
    <col min="10" max="10" width="8.125" style="2" customWidth="1"/>
    <col min="11" max="12" width="7.75" style="2" customWidth="1"/>
    <col min="13" max="14" width="11" style="2" customWidth="1"/>
    <col min="15" max="15" width="8.125" style="2" customWidth="1"/>
    <col min="16" max="16" width="7" style="2" customWidth="1"/>
    <col min="17" max="17" width="8.625" style="2" bestFit="1" customWidth="1"/>
    <col min="18" max="18" width="10" style="2" customWidth="1"/>
    <col min="19" max="19" width="10.375" style="2" customWidth="1"/>
    <col min="20" max="20" width="8.25" style="2" customWidth="1"/>
    <col min="21" max="21" width="7" style="2" customWidth="1"/>
    <col min="22" max="22" width="8.625" style="2" bestFit="1" customWidth="1"/>
    <col min="23" max="23" width="6.5" style="2" customWidth="1"/>
    <col min="24" max="24" width="11.75" style="2" customWidth="1"/>
    <col min="25" max="30" width="9" style="2"/>
    <col min="31" max="31" width="13.375" style="2" customWidth="1"/>
    <col min="32" max="32" width="14.625" style="2" customWidth="1"/>
    <col min="33" max="34" width="13" style="2" customWidth="1"/>
    <col min="35" max="35" width="9" style="2"/>
    <col min="36" max="36" width="11.75" style="2" customWidth="1"/>
    <col min="37" max="37" width="13.25" style="2" customWidth="1"/>
    <col min="38" max="16384" width="9" style="2"/>
  </cols>
  <sheetData>
    <row r="1" spans="2:22" ht="19.149999999999999" customHeight="1">
      <c r="B1" s="33" t="s">
        <v>148</v>
      </c>
    </row>
    <row r="2" spans="2:22" ht="9.75" customHeight="1"/>
    <row r="3" spans="2:22" ht="21.95" customHeight="1">
      <c r="B3" s="108" t="s">
        <v>0</v>
      </c>
      <c r="C3" s="283" t="s">
        <v>76</v>
      </c>
      <c r="D3" s="284"/>
      <c r="E3" s="284"/>
      <c r="F3" s="284"/>
      <c r="G3" s="285"/>
      <c r="H3" s="283" t="s">
        <v>107</v>
      </c>
      <c r="I3" s="284"/>
      <c r="J3" s="284"/>
      <c r="K3" s="284"/>
      <c r="L3" s="285"/>
      <c r="M3" s="283" t="s">
        <v>149</v>
      </c>
      <c r="N3" s="284"/>
      <c r="O3" s="284"/>
      <c r="P3" s="284"/>
      <c r="Q3" s="285"/>
      <c r="R3" s="283" t="s">
        <v>150</v>
      </c>
      <c r="S3" s="284"/>
      <c r="T3" s="284"/>
      <c r="U3" s="284"/>
      <c r="V3" s="285"/>
    </row>
    <row r="4" spans="2:22" ht="27.95" customHeight="1">
      <c r="B4" s="109" t="s">
        <v>108</v>
      </c>
      <c r="C4" s="228" t="s">
        <v>172</v>
      </c>
      <c r="D4" s="229" t="s">
        <v>173</v>
      </c>
      <c r="E4" s="110" t="s">
        <v>87</v>
      </c>
      <c r="F4" s="47" t="s">
        <v>174</v>
      </c>
      <c r="G4" s="50" t="s">
        <v>66</v>
      </c>
      <c r="H4" s="229" t="s">
        <v>172</v>
      </c>
      <c r="I4" s="229" t="s">
        <v>173</v>
      </c>
      <c r="J4" s="110" t="s">
        <v>87</v>
      </c>
      <c r="K4" s="47" t="s">
        <v>174</v>
      </c>
      <c r="L4" s="50" t="s">
        <v>66</v>
      </c>
      <c r="M4" s="229" t="s">
        <v>230</v>
      </c>
      <c r="N4" s="229" t="s">
        <v>231</v>
      </c>
      <c r="O4" s="110" t="s">
        <v>87</v>
      </c>
      <c r="P4" s="47" t="s">
        <v>175</v>
      </c>
      <c r="Q4" s="50" t="s">
        <v>66</v>
      </c>
      <c r="R4" s="229" t="s">
        <v>230</v>
      </c>
      <c r="S4" s="229" t="s">
        <v>231</v>
      </c>
      <c r="T4" s="110" t="s">
        <v>87</v>
      </c>
      <c r="U4" s="47" t="s">
        <v>175</v>
      </c>
      <c r="V4" s="50" t="s">
        <v>66</v>
      </c>
    </row>
    <row r="5" spans="2:22" ht="20.100000000000001" customHeight="1">
      <c r="B5" s="111" t="s">
        <v>77</v>
      </c>
      <c r="C5" s="12">
        <f>SUM(C6:C36,C42,C43,C44,C45,C46,C51,C50,C49,C48,C47)</f>
        <v>7798</v>
      </c>
      <c r="D5" s="12">
        <f>SUM(D6:D36,D42,D43,D44,D45,D46,D51,D50,D49,D48,D47)</f>
        <v>7603</v>
      </c>
      <c r="E5" s="65">
        <f t="shared" ref="E5:E36" si="0">IF(OR(C5=0,D5=0),"-",(D5-C5)/C5*100)</f>
        <v>-2.5006411900487304</v>
      </c>
      <c r="F5" s="65">
        <v>100</v>
      </c>
      <c r="G5" s="67">
        <f>(+D5-C5)/$C$5*100</f>
        <v>-2.5006411900487304</v>
      </c>
      <c r="H5" s="12">
        <f>SUM(H6:H36,H42,H43,H44,H45,H46,H51,H50,H49,H48,H47)</f>
        <v>361956</v>
      </c>
      <c r="I5" s="12">
        <f>SUM(I6:I36,I42,I43,I44,I45,I46,I51,I50,I49,I48,I47)</f>
        <v>363448</v>
      </c>
      <c r="J5" s="65">
        <f t="shared" ref="J5:J36" si="1">IF(OR(H5=0,I5=0),"-",(I5-H5)/H5*100)</f>
        <v>0.412204798373283</v>
      </c>
      <c r="K5" s="65">
        <v>100</v>
      </c>
      <c r="L5" s="67">
        <f>(I5-H5)/$H$5*100</f>
        <v>0.412204798373283</v>
      </c>
      <c r="M5" s="12">
        <v>15665881</v>
      </c>
      <c r="N5" s="12">
        <v>16486978</v>
      </c>
      <c r="O5" s="65">
        <f t="shared" ref="O5:O36" si="2">IF(OR(M5=0,N5=0),"-",(N5-M5)/M5*100)</f>
        <v>5.2413075268476765</v>
      </c>
      <c r="P5" s="112">
        <v>100</v>
      </c>
      <c r="Q5" s="67">
        <f>(N5-M5)/$M$5*100</f>
        <v>5.2413075268476765</v>
      </c>
      <c r="R5" s="12">
        <v>4977699</v>
      </c>
      <c r="S5" s="12">
        <v>5089872</v>
      </c>
      <c r="T5" s="65">
        <f t="shared" ref="T5:T36" si="3">IF(OR(R5=0,S5=0),"-",(S5-R5)/R5*100)</f>
        <v>2.2535111102539545</v>
      </c>
      <c r="U5" s="112">
        <v>100</v>
      </c>
      <c r="V5" s="66">
        <f>(S5-R5)/$R$5*100</f>
        <v>2.2535111102539545</v>
      </c>
    </row>
    <row r="6" spans="2:22" ht="20.100000000000001" customHeight="1">
      <c r="B6" s="113" t="s">
        <v>109</v>
      </c>
      <c r="C6" s="12">
        <v>1491</v>
      </c>
      <c r="D6" s="12">
        <v>1441</v>
      </c>
      <c r="E6" s="65">
        <f t="shared" si="0"/>
        <v>-3.3534540576794098</v>
      </c>
      <c r="F6" s="65">
        <f>D6/$D$5*100</f>
        <v>18.953044850716822</v>
      </c>
      <c r="G6" s="67">
        <f t="shared" ref="G6:G36" si="4">(+D6-C6)/$C$5*100</f>
        <v>-0.64119004873044372</v>
      </c>
      <c r="H6" s="12">
        <v>68952</v>
      </c>
      <c r="I6" s="12">
        <v>67900</v>
      </c>
      <c r="J6" s="65">
        <f t="shared" si="1"/>
        <v>-1.5256990370112542</v>
      </c>
      <c r="K6" s="65">
        <f>I6/$I$5*100</f>
        <v>18.682177367876559</v>
      </c>
      <c r="L6" s="67">
        <f t="shared" ref="L6:L36" si="5">(I6-H6)/$H$5*100</f>
        <v>-0.29064306158759629</v>
      </c>
      <c r="M6" s="12">
        <v>3255637</v>
      </c>
      <c r="N6" s="12">
        <v>3436256</v>
      </c>
      <c r="O6" s="65">
        <f t="shared" si="2"/>
        <v>5.5478850989837012</v>
      </c>
      <c r="P6" s="112">
        <f>N6/$N$5*100</f>
        <v>20.842242890116065</v>
      </c>
      <c r="Q6" s="67">
        <f t="shared" ref="Q6:Q36" si="6">(N6-M6)/$M$5*100</f>
        <v>1.1529450530104244</v>
      </c>
      <c r="R6" s="12">
        <v>1121460</v>
      </c>
      <c r="S6" s="12">
        <v>1190022</v>
      </c>
      <c r="T6" s="65">
        <f t="shared" si="3"/>
        <v>6.1136375795837568</v>
      </c>
      <c r="U6" s="112">
        <f>S6/$S$5*100</f>
        <v>23.38019502258603</v>
      </c>
      <c r="V6" s="66">
        <f t="shared" ref="V6:V36" si="7">(S6-R6)/$R$5*100</f>
        <v>1.3773834054650551</v>
      </c>
    </row>
    <row r="7" spans="2:22" ht="20.100000000000001" customHeight="1">
      <c r="B7" s="113" t="s">
        <v>110</v>
      </c>
      <c r="C7" s="12">
        <v>963</v>
      </c>
      <c r="D7" s="12">
        <v>925</v>
      </c>
      <c r="E7" s="65">
        <f t="shared" si="0"/>
        <v>-3.9460020768431985</v>
      </c>
      <c r="F7" s="65">
        <f t="shared" ref="F7:F36" si="8">D7/$D$5*100</f>
        <v>12.166250164408785</v>
      </c>
      <c r="G7" s="67">
        <f t="shared" si="4"/>
        <v>-0.48730443703513721</v>
      </c>
      <c r="H7" s="12">
        <v>48075</v>
      </c>
      <c r="I7" s="12">
        <v>48327</v>
      </c>
      <c r="J7" s="65">
        <f t="shared" si="1"/>
        <v>0.52418096723868957</v>
      </c>
      <c r="K7" s="65">
        <f t="shared" ref="K7:K36" si="9">I7/$I$5*100</f>
        <v>13.296812749003983</v>
      </c>
      <c r="L7" s="67">
        <f t="shared" si="5"/>
        <v>6.9621721977256898E-2</v>
      </c>
      <c r="M7" s="12">
        <v>2357332</v>
      </c>
      <c r="N7" s="12">
        <v>2484669</v>
      </c>
      <c r="O7" s="65">
        <f t="shared" si="2"/>
        <v>5.4017423086777772</v>
      </c>
      <c r="P7" s="112">
        <f t="shared" ref="P7:P36" si="10">N7/$N$5*100</f>
        <v>15.070493816392549</v>
      </c>
      <c r="Q7" s="67">
        <f t="shared" si="6"/>
        <v>0.81283012426814683</v>
      </c>
      <c r="R7" s="12">
        <v>603534</v>
      </c>
      <c r="S7" s="12">
        <v>579899</v>
      </c>
      <c r="T7" s="65">
        <f t="shared" si="3"/>
        <v>-3.9161008327617002</v>
      </c>
      <c r="U7" s="112">
        <f t="shared" ref="U7:U36" si="11">S7/$S$5*100</f>
        <v>11.393194170698202</v>
      </c>
      <c r="V7" s="66">
        <f t="shared" si="7"/>
        <v>-0.47481778227249177</v>
      </c>
    </row>
    <row r="8" spans="2:22" ht="20.100000000000001" customHeight="1">
      <c r="B8" s="113" t="s">
        <v>111</v>
      </c>
      <c r="C8" s="12">
        <v>716</v>
      </c>
      <c r="D8" s="12">
        <v>700</v>
      </c>
      <c r="E8" s="65">
        <f t="shared" si="0"/>
        <v>-2.2346368715083798</v>
      </c>
      <c r="F8" s="65">
        <f t="shared" si="8"/>
        <v>9.2068920163093502</v>
      </c>
      <c r="G8" s="67">
        <f t="shared" si="4"/>
        <v>-0.20518081559374196</v>
      </c>
      <c r="H8" s="12">
        <v>32647</v>
      </c>
      <c r="I8" s="12">
        <v>33094</v>
      </c>
      <c r="J8" s="65">
        <f t="shared" si="1"/>
        <v>1.3691916562011823</v>
      </c>
      <c r="K8" s="65">
        <f t="shared" si="9"/>
        <v>9.1055666835420759</v>
      </c>
      <c r="L8" s="67">
        <f t="shared" si="5"/>
        <v>0.12349567350727712</v>
      </c>
      <c r="M8" s="12">
        <v>1368173</v>
      </c>
      <c r="N8" s="12">
        <v>1449742</v>
      </c>
      <c r="O8" s="65">
        <f t="shared" si="2"/>
        <v>5.9618922460829147</v>
      </c>
      <c r="P8" s="112">
        <f t="shared" si="10"/>
        <v>8.793254894863086</v>
      </c>
      <c r="Q8" s="67">
        <f t="shared" si="6"/>
        <v>0.5206793030024931</v>
      </c>
      <c r="R8" s="12">
        <v>562918</v>
      </c>
      <c r="S8" s="12">
        <v>582525</v>
      </c>
      <c r="T8" s="65">
        <f t="shared" si="3"/>
        <v>3.4831005581630006</v>
      </c>
      <c r="U8" s="112">
        <f t="shared" si="11"/>
        <v>11.444786823715802</v>
      </c>
      <c r="V8" s="66">
        <f t="shared" si="7"/>
        <v>0.39389685876948366</v>
      </c>
    </row>
    <row r="9" spans="2:22" ht="20.100000000000001" customHeight="1">
      <c r="B9" s="113" t="s">
        <v>112</v>
      </c>
      <c r="C9" s="12">
        <v>295</v>
      </c>
      <c r="D9" s="12">
        <v>294</v>
      </c>
      <c r="E9" s="65">
        <f t="shared" si="0"/>
        <v>-0.33898305084745761</v>
      </c>
      <c r="F9" s="65">
        <f t="shared" si="8"/>
        <v>3.8668946468499277</v>
      </c>
      <c r="G9" s="67">
        <f t="shared" si="4"/>
        <v>-1.2823800974608873E-2</v>
      </c>
      <c r="H9" s="12">
        <v>24511</v>
      </c>
      <c r="I9" s="12">
        <v>24978</v>
      </c>
      <c r="J9" s="65">
        <f t="shared" si="1"/>
        <v>1.905267022969279</v>
      </c>
      <c r="K9" s="65">
        <f t="shared" si="9"/>
        <v>6.8725099601593618</v>
      </c>
      <c r="L9" s="67">
        <f t="shared" si="5"/>
        <v>0.12902120699753561</v>
      </c>
      <c r="M9" s="12">
        <v>1197193</v>
      </c>
      <c r="N9" s="12">
        <v>1317016</v>
      </c>
      <c r="O9" s="65">
        <f t="shared" si="2"/>
        <v>10.008661928360757</v>
      </c>
      <c r="P9" s="112">
        <f t="shared" si="10"/>
        <v>7.9882195512118708</v>
      </c>
      <c r="Q9" s="67">
        <f t="shared" si="6"/>
        <v>0.76486601679152288</v>
      </c>
      <c r="R9" s="12">
        <v>337920</v>
      </c>
      <c r="S9" s="12">
        <v>388734</v>
      </c>
      <c r="T9" s="65">
        <f t="shared" si="3"/>
        <v>15.03728693181818</v>
      </c>
      <c r="U9" s="112">
        <f t="shared" si="11"/>
        <v>7.637402276520902</v>
      </c>
      <c r="V9" s="66">
        <f t="shared" si="7"/>
        <v>1.0208331198812945</v>
      </c>
    </row>
    <row r="10" spans="2:22" ht="20.100000000000001" customHeight="1">
      <c r="B10" s="113" t="s">
        <v>113</v>
      </c>
      <c r="C10" s="12">
        <v>172</v>
      </c>
      <c r="D10" s="12">
        <v>164</v>
      </c>
      <c r="E10" s="65">
        <f t="shared" si="0"/>
        <v>-4.6511627906976747</v>
      </c>
      <c r="F10" s="65">
        <f t="shared" si="8"/>
        <v>2.1570432723924768</v>
      </c>
      <c r="G10" s="67">
        <f t="shared" si="4"/>
        <v>-0.10259040779687098</v>
      </c>
      <c r="H10" s="12">
        <v>9177</v>
      </c>
      <c r="I10" s="12">
        <v>8916</v>
      </c>
      <c r="J10" s="65">
        <f t="shared" si="1"/>
        <v>-2.844066688460281</v>
      </c>
      <c r="K10" s="65">
        <f t="shared" si="9"/>
        <v>2.4531707424445863</v>
      </c>
      <c r="L10" s="67">
        <f t="shared" si="5"/>
        <v>-7.2108212047873224E-2</v>
      </c>
      <c r="M10" s="12">
        <v>289355</v>
      </c>
      <c r="N10" s="12">
        <v>291221</v>
      </c>
      <c r="O10" s="65">
        <f t="shared" si="2"/>
        <v>0.64488258367748963</v>
      </c>
      <c r="P10" s="112">
        <f t="shared" si="10"/>
        <v>1.7663697980309065</v>
      </c>
      <c r="Q10" s="67">
        <f t="shared" si="6"/>
        <v>1.1911235633667841E-2</v>
      </c>
      <c r="R10" s="12">
        <v>104402</v>
      </c>
      <c r="S10" s="12">
        <v>105984</v>
      </c>
      <c r="T10" s="65">
        <f t="shared" si="3"/>
        <v>1.515296641826785</v>
      </c>
      <c r="U10" s="112">
        <f t="shared" si="11"/>
        <v>2.082252756061449</v>
      </c>
      <c r="V10" s="66">
        <f t="shared" si="7"/>
        <v>3.178175297461739E-2</v>
      </c>
    </row>
    <row r="11" spans="2:22" ht="20.100000000000001" customHeight="1">
      <c r="B11" s="113" t="s">
        <v>114</v>
      </c>
      <c r="C11" s="12">
        <v>65</v>
      </c>
      <c r="D11" s="12">
        <v>66</v>
      </c>
      <c r="E11" s="65">
        <f t="shared" si="0"/>
        <v>1.5384615384615385</v>
      </c>
      <c r="F11" s="65">
        <f t="shared" si="8"/>
        <v>0.86807839010916743</v>
      </c>
      <c r="G11" s="67">
        <f t="shared" si="4"/>
        <v>1.2823800974608873E-2</v>
      </c>
      <c r="H11" s="12">
        <v>2862</v>
      </c>
      <c r="I11" s="12">
        <v>2681</v>
      </c>
      <c r="J11" s="65">
        <f t="shared" si="1"/>
        <v>-6.3242487770789655</v>
      </c>
      <c r="K11" s="65">
        <f t="shared" si="9"/>
        <v>0.73765710638110538</v>
      </c>
      <c r="L11" s="67">
        <f t="shared" si="5"/>
        <v>-5.0006078086839281E-2</v>
      </c>
      <c r="M11" s="12">
        <v>45276</v>
      </c>
      <c r="N11" s="12">
        <v>46621</v>
      </c>
      <c r="O11" s="65">
        <f t="shared" si="2"/>
        <v>2.9706687869953177</v>
      </c>
      <c r="P11" s="112">
        <f t="shared" si="10"/>
        <v>0.28277468435998399</v>
      </c>
      <c r="Q11" s="67">
        <f t="shared" si="6"/>
        <v>8.5855369385226411E-3</v>
      </c>
      <c r="R11" s="12">
        <v>16642</v>
      </c>
      <c r="S11" s="12">
        <v>18428</v>
      </c>
      <c r="T11" s="65">
        <f t="shared" si="3"/>
        <v>10.731883187116933</v>
      </c>
      <c r="U11" s="112">
        <f t="shared" si="11"/>
        <v>0.36205232665968812</v>
      </c>
      <c r="V11" s="66">
        <f t="shared" si="7"/>
        <v>3.5880032119258318E-2</v>
      </c>
    </row>
    <row r="12" spans="2:22" ht="20.100000000000001" customHeight="1">
      <c r="B12" s="113" t="s">
        <v>115</v>
      </c>
      <c r="C12" s="12">
        <v>13</v>
      </c>
      <c r="D12" s="12">
        <v>12</v>
      </c>
      <c r="E12" s="65">
        <f t="shared" si="0"/>
        <v>-7.6923076923076925</v>
      </c>
      <c r="F12" s="65">
        <f t="shared" si="8"/>
        <v>0.15783243456530316</v>
      </c>
      <c r="G12" s="67">
        <f t="shared" si="4"/>
        <v>-1.2823800974608873E-2</v>
      </c>
      <c r="H12" s="12">
        <v>229</v>
      </c>
      <c r="I12" s="12">
        <v>225</v>
      </c>
      <c r="J12" s="65">
        <f t="shared" si="1"/>
        <v>-1.7467248908296942</v>
      </c>
      <c r="K12" s="65">
        <f t="shared" si="9"/>
        <v>6.1907067861152083E-2</v>
      </c>
      <c r="L12" s="67">
        <f t="shared" si="5"/>
        <v>-1.105106698051697E-3</v>
      </c>
      <c r="M12" s="12">
        <v>3082</v>
      </c>
      <c r="N12" s="12">
        <v>3195</v>
      </c>
      <c r="O12" s="65">
        <f t="shared" si="2"/>
        <v>3.6664503569110969</v>
      </c>
      <c r="P12" s="112">
        <f t="shared" si="10"/>
        <v>1.937893045044398E-2</v>
      </c>
      <c r="Q12" s="67">
        <f t="shared" si="6"/>
        <v>7.2131276881268278E-4</v>
      </c>
      <c r="R12" s="12">
        <v>1757</v>
      </c>
      <c r="S12" s="12">
        <v>1482</v>
      </c>
      <c r="T12" s="65">
        <f t="shared" si="3"/>
        <v>-15.651678998292546</v>
      </c>
      <c r="U12" s="112">
        <f t="shared" si="11"/>
        <v>2.9116645762408168E-2</v>
      </c>
      <c r="V12" s="66">
        <f t="shared" si="7"/>
        <v>-5.5246410038051717E-3</v>
      </c>
    </row>
    <row r="13" spans="2:22" ht="20.100000000000001" customHeight="1">
      <c r="B13" s="113" t="s">
        <v>116</v>
      </c>
      <c r="C13" s="12">
        <v>265</v>
      </c>
      <c r="D13" s="12">
        <v>249</v>
      </c>
      <c r="E13" s="65">
        <f t="shared" si="0"/>
        <v>-6.0377358490566042</v>
      </c>
      <c r="F13" s="65">
        <f t="shared" si="8"/>
        <v>3.275023017230041</v>
      </c>
      <c r="G13" s="67">
        <f t="shared" si="4"/>
        <v>-0.20518081559374196</v>
      </c>
      <c r="H13" s="12">
        <v>15861</v>
      </c>
      <c r="I13" s="12">
        <v>15767</v>
      </c>
      <c r="J13" s="65">
        <f t="shared" si="1"/>
        <v>-0.59264863501670761</v>
      </c>
      <c r="K13" s="65">
        <f t="shared" si="9"/>
        <v>4.3381721731857104</v>
      </c>
      <c r="L13" s="67">
        <f t="shared" si="5"/>
        <v>-2.597000740421488E-2</v>
      </c>
      <c r="M13" s="12">
        <v>676823</v>
      </c>
      <c r="N13" s="12">
        <v>662117</v>
      </c>
      <c r="O13" s="65">
        <f t="shared" si="2"/>
        <v>-2.1727985012329665</v>
      </c>
      <c r="P13" s="112">
        <f t="shared" si="10"/>
        <v>4.0159997787344661</v>
      </c>
      <c r="Q13" s="67">
        <f t="shared" si="6"/>
        <v>-9.3872792727073565E-2</v>
      </c>
      <c r="R13" s="12">
        <v>191003</v>
      </c>
      <c r="S13" s="12">
        <v>159750</v>
      </c>
      <c r="T13" s="65">
        <f t="shared" si="3"/>
        <v>-16.362570221410135</v>
      </c>
      <c r="U13" s="112">
        <f t="shared" si="11"/>
        <v>3.1385858033365084</v>
      </c>
      <c r="V13" s="66">
        <f t="shared" si="7"/>
        <v>-0.62786038287972012</v>
      </c>
    </row>
    <row r="14" spans="2:22" ht="20.100000000000001" customHeight="1">
      <c r="B14" s="113" t="s">
        <v>117</v>
      </c>
      <c r="C14" s="12">
        <v>54</v>
      </c>
      <c r="D14" s="12">
        <v>52</v>
      </c>
      <c r="E14" s="65">
        <f t="shared" si="0"/>
        <v>-3.7037037037037033</v>
      </c>
      <c r="F14" s="65">
        <f t="shared" si="8"/>
        <v>0.68394054978298036</v>
      </c>
      <c r="G14" s="67">
        <f t="shared" si="4"/>
        <v>-2.5647601949217745E-2</v>
      </c>
      <c r="H14" s="12">
        <v>2472</v>
      </c>
      <c r="I14" s="12">
        <v>2459</v>
      </c>
      <c r="J14" s="65">
        <f t="shared" si="1"/>
        <v>-0.52588996763754048</v>
      </c>
      <c r="K14" s="65">
        <f t="shared" si="9"/>
        <v>0.67657546609143537</v>
      </c>
      <c r="L14" s="67">
        <f t="shared" si="5"/>
        <v>-3.5915967686680145E-3</v>
      </c>
      <c r="M14" s="12">
        <v>97001</v>
      </c>
      <c r="N14" s="12">
        <v>138132</v>
      </c>
      <c r="O14" s="65">
        <f t="shared" si="2"/>
        <v>42.402655642725335</v>
      </c>
      <c r="P14" s="112">
        <f t="shared" si="10"/>
        <v>0.83782485789694139</v>
      </c>
      <c r="Q14" s="67">
        <f t="shared" si="6"/>
        <v>0.26255146454897749</v>
      </c>
      <c r="R14" s="12">
        <v>24788</v>
      </c>
      <c r="S14" s="12">
        <v>48667</v>
      </c>
      <c r="T14" s="65">
        <f t="shared" si="3"/>
        <v>96.33290301758916</v>
      </c>
      <c r="U14" s="112">
        <f t="shared" si="11"/>
        <v>0.95615371074164546</v>
      </c>
      <c r="V14" s="66">
        <f t="shared" si="7"/>
        <v>0.47971964556314067</v>
      </c>
    </row>
    <row r="15" spans="2:22" ht="20.100000000000001" customHeight="1">
      <c r="B15" s="113" t="s">
        <v>118</v>
      </c>
      <c r="C15" s="12">
        <v>198</v>
      </c>
      <c r="D15" s="12">
        <v>196</v>
      </c>
      <c r="E15" s="65">
        <f t="shared" si="0"/>
        <v>-1.0101010101010102</v>
      </c>
      <c r="F15" s="65">
        <f t="shared" si="8"/>
        <v>2.5779297645666182</v>
      </c>
      <c r="G15" s="67">
        <f t="shared" si="4"/>
        <v>-2.5647601949217745E-2</v>
      </c>
      <c r="H15" s="12">
        <v>6408</v>
      </c>
      <c r="I15" s="12">
        <v>6422</v>
      </c>
      <c r="J15" s="65">
        <f t="shared" si="1"/>
        <v>0.2184769038701623</v>
      </c>
      <c r="K15" s="65">
        <f t="shared" si="9"/>
        <v>1.7669652880191942</v>
      </c>
      <c r="L15" s="67">
        <f t="shared" si="5"/>
        <v>3.8678734431809394E-3</v>
      </c>
      <c r="M15" s="12">
        <v>132962</v>
      </c>
      <c r="N15" s="12">
        <v>138749</v>
      </c>
      <c r="O15" s="65">
        <f t="shared" si="2"/>
        <v>4.352371354221507</v>
      </c>
      <c r="P15" s="112">
        <f t="shared" si="10"/>
        <v>0.84156720534230101</v>
      </c>
      <c r="Q15" s="67">
        <f t="shared" si="6"/>
        <v>3.6940150381584026E-2</v>
      </c>
      <c r="R15" s="12">
        <v>54758</v>
      </c>
      <c r="S15" s="12">
        <v>53686</v>
      </c>
      <c r="T15" s="65">
        <f t="shared" si="3"/>
        <v>-1.9577048102560355</v>
      </c>
      <c r="U15" s="112">
        <f t="shared" si="11"/>
        <v>1.0547612985159549</v>
      </c>
      <c r="V15" s="66">
        <f t="shared" si="7"/>
        <v>-2.1536055113015071E-2</v>
      </c>
    </row>
    <row r="16" spans="2:22" ht="20.100000000000001" customHeight="1">
      <c r="B16" s="113" t="s">
        <v>119</v>
      </c>
      <c r="C16" s="12">
        <v>297</v>
      </c>
      <c r="D16" s="12">
        <v>290</v>
      </c>
      <c r="E16" s="65">
        <f t="shared" si="0"/>
        <v>-2.3569023569023568</v>
      </c>
      <c r="F16" s="65">
        <f t="shared" si="8"/>
        <v>3.8142838353281596</v>
      </c>
      <c r="G16" s="67">
        <f t="shared" si="4"/>
        <v>-8.9766606822262118E-2</v>
      </c>
      <c r="H16" s="12">
        <v>15827</v>
      </c>
      <c r="I16" s="12">
        <v>16510</v>
      </c>
      <c r="J16" s="65">
        <f t="shared" si="1"/>
        <v>4.315410374676186</v>
      </c>
      <c r="K16" s="65">
        <f t="shared" si="9"/>
        <v>4.5426030683894263</v>
      </c>
      <c r="L16" s="67">
        <f t="shared" si="5"/>
        <v>0.18869696869232724</v>
      </c>
      <c r="M16" s="12">
        <v>946793</v>
      </c>
      <c r="N16" s="12">
        <v>1024530</v>
      </c>
      <c r="O16" s="65">
        <f t="shared" si="2"/>
        <v>8.2105592246668504</v>
      </c>
      <c r="P16" s="112">
        <f t="shared" si="10"/>
        <v>6.2141770311090365</v>
      </c>
      <c r="Q16" s="67">
        <f t="shared" si="6"/>
        <v>0.49621850185125238</v>
      </c>
      <c r="R16" s="12">
        <v>195621</v>
      </c>
      <c r="S16" s="12">
        <v>200694</v>
      </c>
      <c r="T16" s="65">
        <f t="shared" si="3"/>
        <v>2.5932798625914395</v>
      </c>
      <c r="U16" s="112">
        <f t="shared" si="11"/>
        <v>3.9430068182461171</v>
      </c>
      <c r="V16" s="66">
        <f t="shared" si="7"/>
        <v>0.10191455931746778</v>
      </c>
    </row>
    <row r="17" spans="2:22" ht="20.100000000000001" customHeight="1">
      <c r="B17" s="113" t="s">
        <v>120</v>
      </c>
      <c r="C17" s="12">
        <v>95</v>
      </c>
      <c r="D17" s="12">
        <v>93</v>
      </c>
      <c r="E17" s="65">
        <f t="shared" si="0"/>
        <v>-2.1052631578947367</v>
      </c>
      <c r="F17" s="65">
        <f t="shared" si="8"/>
        <v>1.2232013678810996</v>
      </c>
      <c r="G17" s="67">
        <f t="shared" si="4"/>
        <v>-2.5647601949217745E-2</v>
      </c>
      <c r="H17" s="12">
        <v>4531</v>
      </c>
      <c r="I17" s="12">
        <v>4556</v>
      </c>
      <c r="J17" s="65">
        <f t="shared" si="1"/>
        <v>0.55175457956301044</v>
      </c>
      <c r="K17" s="65">
        <f t="shared" si="9"/>
        <v>1.2535493385573728</v>
      </c>
      <c r="L17" s="67">
        <f t="shared" si="5"/>
        <v>6.9069168628231063E-3</v>
      </c>
      <c r="M17" s="12">
        <v>289321</v>
      </c>
      <c r="N17" s="12">
        <v>305468</v>
      </c>
      <c r="O17" s="65">
        <f t="shared" si="2"/>
        <v>5.5809982683593651</v>
      </c>
      <c r="P17" s="112">
        <f t="shared" si="10"/>
        <v>1.8527834512789425</v>
      </c>
      <c r="Q17" s="67">
        <f t="shared" si="6"/>
        <v>0.10307112635414503</v>
      </c>
      <c r="R17" s="12">
        <v>104936</v>
      </c>
      <c r="S17" s="12">
        <v>99583</v>
      </c>
      <c r="T17" s="65">
        <f t="shared" si="3"/>
        <v>-5.101204543721888</v>
      </c>
      <c r="U17" s="112">
        <f t="shared" si="11"/>
        <v>1.9564932084736117</v>
      </c>
      <c r="V17" s="66">
        <f t="shared" si="7"/>
        <v>-0.10753964833952394</v>
      </c>
    </row>
    <row r="18" spans="2:22" ht="20.100000000000001" customHeight="1">
      <c r="B18" s="113" t="s">
        <v>121</v>
      </c>
      <c r="C18" s="12">
        <v>136</v>
      </c>
      <c r="D18" s="12">
        <v>132</v>
      </c>
      <c r="E18" s="65">
        <f t="shared" si="0"/>
        <v>-2.9411764705882351</v>
      </c>
      <c r="F18" s="65">
        <f t="shared" si="8"/>
        <v>1.7361567802183349</v>
      </c>
      <c r="G18" s="67">
        <f t="shared" si="4"/>
        <v>-5.129520389843549E-2</v>
      </c>
      <c r="H18" s="12">
        <v>3076</v>
      </c>
      <c r="I18" s="12">
        <v>3114</v>
      </c>
      <c r="J18" s="65">
        <f t="shared" si="1"/>
        <v>1.2353706111833551</v>
      </c>
      <c r="K18" s="65">
        <f t="shared" si="9"/>
        <v>0.85679381919834474</v>
      </c>
      <c r="L18" s="67">
        <f t="shared" si="5"/>
        <v>1.0498513631491121E-2</v>
      </c>
      <c r="M18" s="12">
        <v>80452</v>
      </c>
      <c r="N18" s="12">
        <v>81028</v>
      </c>
      <c r="O18" s="65">
        <f t="shared" si="2"/>
        <v>0.71595485506886092</v>
      </c>
      <c r="P18" s="112">
        <f t="shared" si="10"/>
        <v>0.49146665932349759</v>
      </c>
      <c r="Q18" s="67">
        <f t="shared" si="6"/>
        <v>3.6767801312929675E-3</v>
      </c>
      <c r="R18" s="12">
        <v>28885</v>
      </c>
      <c r="S18" s="12">
        <v>28274</v>
      </c>
      <c r="T18" s="65">
        <f t="shared" si="3"/>
        <v>-2.1152847498701748</v>
      </c>
      <c r="U18" s="112">
        <f t="shared" si="11"/>
        <v>0.55549530518645651</v>
      </c>
      <c r="V18" s="66">
        <f t="shared" si="7"/>
        <v>-1.2274747830272581E-2</v>
      </c>
    </row>
    <row r="19" spans="2:22" ht="20.100000000000001" customHeight="1">
      <c r="B19" s="113" t="s">
        <v>122</v>
      </c>
      <c r="C19" s="12">
        <v>59</v>
      </c>
      <c r="D19" s="12">
        <v>56</v>
      </c>
      <c r="E19" s="65">
        <f t="shared" si="0"/>
        <v>-5.0847457627118651</v>
      </c>
      <c r="F19" s="65">
        <f t="shared" si="8"/>
        <v>0.73655136130474819</v>
      </c>
      <c r="G19" s="67">
        <f t="shared" si="4"/>
        <v>-3.8471402923826621E-2</v>
      </c>
      <c r="H19" s="12">
        <v>3846</v>
      </c>
      <c r="I19" s="12">
        <v>3749</v>
      </c>
      <c r="J19" s="65">
        <f t="shared" si="1"/>
        <v>-2.5221008840353614</v>
      </c>
      <c r="K19" s="65">
        <f t="shared" si="9"/>
        <v>1.0315093218287072</v>
      </c>
      <c r="L19" s="67">
        <f t="shared" si="5"/>
        <v>-2.6798837427753651E-2</v>
      </c>
      <c r="M19" s="12">
        <v>57916</v>
      </c>
      <c r="N19" s="12">
        <v>82056</v>
      </c>
      <c r="O19" s="65">
        <f t="shared" si="2"/>
        <v>41.681055321500104</v>
      </c>
      <c r="P19" s="112">
        <f t="shared" si="10"/>
        <v>0.49770188326811626</v>
      </c>
      <c r="Q19" s="67">
        <f t="shared" si="6"/>
        <v>0.15409283397467402</v>
      </c>
      <c r="R19" s="12">
        <v>18930</v>
      </c>
      <c r="S19" s="12">
        <v>22514</v>
      </c>
      <c r="T19" s="65">
        <f t="shared" si="3"/>
        <v>18.932910723718965</v>
      </c>
      <c r="U19" s="112">
        <f t="shared" si="11"/>
        <v>0.44232939453094305</v>
      </c>
      <c r="V19" s="66">
        <f t="shared" si="7"/>
        <v>7.2001139482319038E-2</v>
      </c>
    </row>
    <row r="20" spans="2:22" ht="20.100000000000001" customHeight="1">
      <c r="B20" s="113" t="s">
        <v>123</v>
      </c>
      <c r="C20" s="12">
        <v>215</v>
      </c>
      <c r="D20" s="12">
        <v>213</v>
      </c>
      <c r="E20" s="65">
        <f t="shared" si="0"/>
        <v>-0.93023255813953487</v>
      </c>
      <c r="F20" s="65">
        <f t="shared" si="8"/>
        <v>2.8015257135341312</v>
      </c>
      <c r="G20" s="67">
        <f t="shared" si="4"/>
        <v>-2.5647601949217745E-2</v>
      </c>
      <c r="H20" s="12">
        <v>7509</v>
      </c>
      <c r="I20" s="12">
        <v>7387</v>
      </c>
      <c r="J20" s="65">
        <f t="shared" si="1"/>
        <v>-1.6247170062591556</v>
      </c>
      <c r="K20" s="65">
        <f t="shared" si="9"/>
        <v>2.0324778235125796</v>
      </c>
      <c r="L20" s="67">
        <f t="shared" si="5"/>
        <v>-3.3705754290576755E-2</v>
      </c>
      <c r="M20" s="12">
        <v>194882</v>
      </c>
      <c r="N20" s="12">
        <v>201752</v>
      </c>
      <c r="O20" s="65">
        <f t="shared" si="2"/>
        <v>3.5252101271538674</v>
      </c>
      <c r="P20" s="112">
        <f t="shared" si="10"/>
        <v>1.223705156881995</v>
      </c>
      <c r="Q20" s="67">
        <f t="shared" si="6"/>
        <v>4.3853263024275495E-2</v>
      </c>
      <c r="R20" s="12">
        <v>75259</v>
      </c>
      <c r="S20" s="12">
        <v>70896</v>
      </c>
      <c r="T20" s="65">
        <f t="shared" si="3"/>
        <v>-5.7973132781461354</v>
      </c>
      <c r="U20" s="112">
        <f t="shared" si="11"/>
        <v>1.3928837503182792</v>
      </c>
      <c r="V20" s="66">
        <f t="shared" si="7"/>
        <v>-8.7650940725825327E-2</v>
      </c>
    </row>
    <row r="21" spans="2:22" ht="20.100000000000001" customHeight="1">
      <c r="B21" s="113" t="s">
        <v>124</v>
      </c>
      <c r="C21" s="12">
        <v>143</v>
      </c>
      <c r="D21" s="12">
        <v>146</v>
      </c>
      <c r="E21" s="65">
        <f t="shared" si="0"/>
        <v>2.0979020979020979</v>
      </c>
      <c r="F21" s="65">
        <f t="shared" si="8"/>
        <v>1.9202946205445219</v>
      </c>
      <c r="G21" s="67">
        <f t="shared" si="4"/>
        <v>3.8471402923826621E-2</v>
      </c>
      <c r="H21" s="12">
        <v>14132</v>
      </c>
      <c r="I21" s="12">
        <v>14009</v>
      </c>
      <c r="J21" s="65">
        <f t="shared" si="1"/>
        <v>-0.87036512878573458</v>
      </c>
      <c r="K21" s="65">
        <f t="shared" si="9"/>
        <v>3.8544716162972419</v>
      </c>
      <c r="L21" s="67">
        <f t="shared" si="5"/>
        <v>-3.3982030965089678E-2</v>
      </c>
      <c r="M21" s="12">
        <v>787491</v>
      </c>
      <c r="N21" s="12">
        <v>859593</v>
      </c>
      <c r="O21" s="65">
        <f t="shared" si="2"/>
        <v>9.1559141628285285</v>
      </c>
      <c r="P21" s="112">
        <f t="shared" si="10"/>
        <v>5.2137693153954592</v>
      </c>
      <c r="Q21" s="67">
        <f t="shared" si="6"/>
        <v>0.46024861289320407</v>
      </c>
      <c r="R21" s="12">
        <v>265292</v>
      </c>
      <c r="S21" s="12">
        <v>254171</v>
      </c>
      <c r="T21" s="65">
        <f t="shared" si="3"/>
        <v>-4.1919846810307133</v>
      </c>
      <c r="U21" s="112">
        <f t="shared" si="11"/>
        <v>4.9936619231289114</v>
      </c>
      <c r="V21" s="66">
        <f t="shared" si="7"/>
        <v>-0.22341648219388116</v>
      </c>
    </row>
    <row r="22" spans="2:22" ht="20.100000000000001" customHeight="1">
      <c r="B22" s="113" t="s">
        <v>125</v>
      </c>
      <c r="C22" s="12">
        <v>90</v>
      </c>
      <c r="D22" s="12">
        <v>87</v>
      </c>
      <c r="E22" s="65">
        <f t="shared" si="0"/>
        <v>-3.3333333333333335</v>
      </c>
      <c r="F22" s="65">
        <f t="shared" si="8"/>
        <v>1.1442851505984479</v>
      </c>
      <c r="G22" s="67">
        <f t="shared" si="4"/>
        <v>-3.8471402923826621E-2</v>
      </c>
      <c r="H22" s="12">
        <v>2405</v>
      </c>
      <c r="I22" s="12">
        <v>2455</v>
      </c>
      <c r="J22" s="65">
        <f t="shared" si="1"/>
        <v>2.0790020790020791</v>
      </c>
      <c r="K22" s="65">
        <f t="shared" si="9"/>
        <v>0.67547489599612598</v>
      </c>
      <c r="L22" s="67">
        <f t="shared" si="5"/>
        <v>1.3813833725646213E-2</v>
      </c>
      <c r="M22" s="12">
        <v>73617</v>
      </c>
      <c r="N22" s="12">
        <v>77457</v>
      </c>
      <c r="O22" s="65">
        <f t="shared" si="2"/>
        <v>5.2161864786666126</v>
      </c>
      <c r="P22" s="112">
        <f t="shared" si="10"/>
        <v>0.46980714112677291</v>
      </c>
      <c r="Q22" s="67">
        <f t="shared" si="6"/>
        <v>2.4511867541953114E-2</v>
      </c>
      <c r="R22" s="12">
        <v>16722</v>
      </c>
      <c r="S22" s="12">
        <v>18053</v>
      </c>
      <c r="T22" s="65">
        <f t="shared" si="3"/>
        <v>7.9595742136108125</v>
      </c>
      <c r="U22" s="112">
        <f t="shared" si="11"/>
        <v>0.35468475435138641</v>
      </c>
      <c r="V22" s="66">
        <f t="shared" si="7"/>
        <v>2.6739262458417033E-2</v>
      </c>
    </row>
    <row r="23" spans="2:22" ht="20.100000000000001" customHeight="1">
      <c r="B23" s="113" t="s">
        <v>126</v>
      </c>
      <c r="C23" s="12">
        <v>185</v>
      </c>
      <c r="D23" s="12">
        <v>189</v>
      </c>
      <c r="E23" s="65">
        <f t="shared" si="0"/>
        <v>2.1621621621621623</v>
      </c>
      <c r="F23" s="65">
        <f t="shared" si="8"/>
        <v>2.4858608444035251</v>
      </c>
      <c r="G23" s="67">
        <f t="shared" si="4"/>
        <v>5.129520389843549E-2</v>
      </c>
      <c r="H23" s="12">
        <v>9102</v>
      </c>
      <c r="I23" s="12">
        <v>9335</v>
      </c>
      <c r="J23" s="65">
        <f t="shared" si="1"/>
        <v>2.5598769501208527</v>
      </c>
      <c r="K23" s="65">
        <f t="shared" si="9"/>
        <v>2.5684554599282428</v>
      </c>
      <c r="L23" s="67">
        <f t="shared" si="5"/>
        <v>6.437246516151135E-2</v>
      </c>
      <c r="M23" s="12">
        <v>286726</v>
      </c>
      <c r="N23" s="12">
        <v>297959</v>
      </c>
      <c r="O23" s="65">
        <f t="shared" si="2"/>
        <v>3.9176775039584832</v>
      </c>
      <c r="P23" s="112">
        <f t="shared" si="10"/>
        <v>1.8072384156756927</v>
      </c>
      <c r="Q23" s="67">
        <f t="shared" si="6"/>
        <v>7.1703595859051908E-2</v>
      </c>
      <c r="R23" s="12">
        <v>112125</v>
      </c>
      <c r="S23" s="12">
        <v>110679</v>
      </c>
      <c r="T23" s="65">
        <f t="shared" si="3"/>
        <v>-1.2896321070234114</v>
      </c>
      <c r="U23" s="112">
        <f t="shared" si="11"/>
        <v>2.1744947613613856</v>
      </c>
      <c r="V23" s="66">
        <f t="shared" si="7"/>
        <v>-2.9049566878190106E-2</v>
      </c>
    </row>
    <row r="24" spans="2:22" ht="20.100000000000001" customHeight="1">
      <c r="B24" s="113" t="s">
        <v>127</v>
      </c>
      <c r="C24" s="12">
        <v>99</v>
      </c>
      <c r="D24" s="12">
        <v>102</v>
      </c>
      <c r="E24" s="65">
        <f t="shared" si="0"/>
        <v>3.0303030303030303</v>
      </c>
      <c r="F24" s="65">
        <f t="shared" si="8"/>
        <v>1.3415756938050769</v>
      </c>
      <c r="G24" s="67">
        <f t="shared" si="4"/>
        <v>3.8471402923826621E-2</v>
      </c>
      <c r="H24" s="12">
        <v>10231</v>
      </c>
      <c r="I24" s="12">
        <v>10383</v>
      </c>
      <c r="J24" s="65">
        <f t="shared" si="1"/>
        <v>1.485680774117877</v>
      </c>
      <c r="K24" s="65">
        <f t="shared" si="9"/>
        <v>2.8568048248992977</v>
      </c>
      <c r="L24" s="67">
        <f t="shared" si="5"/>
        <v>4.1994054525964483E-2</v>
      </c>
      <c r="M24" s="12">
        <v>617440</v>
      </c>
      <c r="N24" s="12">
        <v>646952</v>
      </c>
      <c r="O24" s="65">
        <f t="shared" si="2"/>
        <v>4.7797356828193829</v>
      </c>
      <c r="P24" s="112">
        <f t="shared" si="10"/>
        <v>3.9240180947654566</v>
      </c>
      <c r="Q24" s="67">
        <f t="shared" si="6"/>
        <v>0.18838391533805215</v>
      </c>
      <c r="R24" s="12">
        <v>172553</v>
      </c>
      <c r="S24" s="12">
        <v>165574</v>
      </c>
      <c r="T24" s="65">
        <f t="shared" si="3"/>
        <v>-4.0445544267558375</v>
      </c>
      <c r="U24" s="112">
        <f t="shared" si="11"/>
        <v>3.2530091129993055</v>
      </c>
      <c r="V24" s="66">
        <f t="shared" si="7"/>
        <v>-0.14020534387475014</v>
      </c>
    </row>
    <row r="25" spans="2:22" ht="20.100000000000001" customHeight="1">
      <c r="B25" s="113" t="s">
        <v>128</v>
      </c>
      <c r="C25" s="12">
        <v>237</v>
      </c>
      <c r="D25" s="12">
        <v>234</v>
      </c>
      <c r="E25" s="65">
        <f t="shared" si="0"/>
        <v>-1.2658227848101267</v>
      </c>
      <c r="F25" s="65">
        <f t="shared" si="8"/>
        <v>3.0777324740234118</v>
      </c>
      <c r="G25" s="67">
        <f t="shared" si="4"/>
        <v>-3.8471402923826621E-2</v>
      </c>
      <c r="H25" s="12">
        <v>9608</v>
      </c>
      <c r="I25" s="12">
        <v>9822</v>
      </c>
      <c r="J25" s="65">
        <f t="shared" si="1"/>
        <v>2.2273105745212325</v>
      </c>
      <c r="K25" s="65">
        <f t="shared" si="9"/>
        <v>2.7024498690321588</v>
      </c>
      <c r="L25" s="67">
        <f t="shared" si="5"/>
        <v>5.9123208345765781E-2</v>
      </c>
      <c r="M25" s="12">
        <v>294817</v>
      </c>
      <c r="N25" s="12">
        <v>336205</v>
      </c>
      <c r="O25" s="65">
        <f t="shared" si="2"/>
        <v>14.038539161581593</v>
      </c>
      <c r="P25" s="112">
        <f t="shared" si="10"/>
        <v>2.0392154341444502</v>
      </c>
      <c r="Q25" s="67">
        <f t="shared" si="6"/>
        <v>0.26419197235061342</v>
      </c>
      <c r="R25" s="12">
        <v>107162</v>
      </c>
      <c r="S25" s="12">
        <v>116288</v>
      </c>
      <c r="T25" s="65">
        <f t="shared" si="3"/>
        <v>8.5160784606483642</v>
      </c>
      <c r="U25" s="112">
        <f t="shared" si="11"/>
        <v>2.2846939962340898</v>
      </c>
      <c r="V25" s="66">
        <f t="shared" si="7"/>
        <v>0.18333772291173089</v>
      </c>
    </row>
    <row r="26" spans="2:22" ht="20.100000000000001" customHeight="1">
      <c r="B26" s="114" t="s">
        <v>234</v>
      </c>
      <c r="C26" s="12">
        <v>87</v>
      </c>
      <c r="D26" s="12">
        <v>88</v>
      </c>
      <c r="E26" s="65">
        <f t="shared" si="0"/>
        <v>1.1494252873563218</v>
      </c>
      <c r="F26" s="65">
        <f t="shared" si="8"/>
        <v>1.1574378534788898</v>
      </c>
      <c r="G26" s="67">
        <f t="shared" si="4"/>
        <v>1.2823800974608873E-2</v>
      </c>
      <c r="H26" s="12">
        <v>3659</v>
      </c>
      <c r="I26" s="12">
        <v>3730</v>
      </c>
      <c r="J26" s="65">
        <f t="shared" si="1"/>
        <v>1.9404208800218641</v>
      </c>
      <c r="K26" s="65">
        <f t="shared" si="9"/>
        <v>1.0262816138759878</v>
      </c>
      <c r="L26" s="67">
        <f t="shared" si="5"/>
        <v>1.961564389041762E-2</v>
      </c>
      <c r="M26" s="12">
        <v>262345</v>
      </c>
      <c r="N26" s="12">
        <v>284677</v>
      </c>
      <c r="O26" s="65">
        <f t="shared" si="2"/>
        <v>8.5124549734128721</v>
      </c>
      <c r="P26" s="112">
        <f t="shared" si="10"/>
        <v>1.7266778666169145</v>
      </c>
      <c r="Q26" s="67">
        <f t="shared" si="6"/>
        <v>0.14255182967367108</v>
      </c>
      <c r="R26" s="12">
        <v>48389</v>
      </c>
      <c r="S26" s="115">
        <v>56011</v>
      </c>
      <c r="T26" s="65">
        <f t="shared" si="3"/>
        <v>15.751513773791565</v>
      </c>
      <c r="U26" s="112">
        <f t="shared" si="11"/>
        <v>1.100440246827425</v>
      </c>
      <c r="V26" s="66">
        <f t="shared" si="7"/>
        <v>0.15312295902182915</v>
      </c>
    </row>
    <row r="27" spans="2:22" ht="20.100000000000001" customHeight="1">
      <c r="B27" s="114" t="s">
        <v>129</v>
      </c>
      <c r="C27" s="12">
        <v>62</v>
      </c>
      <c r="D27" s="12">
        <v>61</v>
      </c>
      <c r="E27" s="65">
        <f t="shared" si="0"/>
        <v>-1.6129032258064515</v>
      </c>
      <c r="F27" s="65">
        <f t="shared" si="8"/>
        <v>0.80231487570695781</v>
      </c>
      <c r="G27" s="67">
        <f t="shared" si="4"/>
        <v>-1.2823800974608873E-2</v>
      </c>
      <c r="H27" s="12">
        <v>1810</v>
      </c>
      <c r="I27" s="12">
        <v>1750</v>
      </c>
      <c r="J27" s="65">
        <f t="shared" si="1"/>
        <v>-3.3149171270718232</v>
      </c>
      <c r="K27" s="65">
        <f t="shared" si="9"/>
        <v>0.48149941669784946</v>
      </c>
      <c r="L27" s="67">
        <f t="shared" si="5"/>
        <v>-1.6576600470775454E-2</v>
      </c>
      <c r="M27" s="12">
        <v>54052</v>
      </c>
      <c r="N27" s="12">
        <v>54825</v>
      </c>
      <c r="O27" s="65">
        <f t="shared" si="2"/>
        <v>1.4301043439650707</v>
      </c>
      <c r="P27" s="112">
        <f t="shared" si="10"/>
        <v>0.33253516805808803</v>
      </c>
      <c r="Q27" s="67">
        <f t="shared" si="6"/>
        <v>4.9342900025858743E-3</v>
      </c>
      <c r="R27" s="12">
        <v>14508</v>
      </c>
      <c r="S27" s="12">
        <v>13104</v>
      </c>
      <c r="T27" s="65">
        <f t="shared" si="3"/>
        <v>-9.67741935483871</v>
      </c>
      <c r="U27" s="112">
        <f t="shared" si="11"/>
        <v>0.25745244674129331</v>
      </c>
      <c r="V27" s="66">
        <f t="shared" si="7"/>
        <v>-2.8205803524881678E-2</v>
      </c>
    </row>
    <row r="28" spans="2:22" ht="20.100000000000001" customHeight="1">
      <c r="B28" s="114" t="s">
        <v>130</v>
      </c>
      <c r="C28" s="12">
        <v>215</v>
      </c>
      <c r="D28" s="12">
        <v>215</v>
      </c>
      <c r="E28" s="65">
        <f t="shared" si="0"/>
        <v>0</v>
      </c>
      <c r="F28" s="65">
        <f t="shared" si="8"/>
        <v>2.8278311192950154</v>
      </c>
      <c r="G28" s="67">
        <f t="shared" si="4"/>
        <v>0</v>
      </c>
      <c r="H28" s="12">
        <v>8297</v>
      </c>
      <c r="I28" s="12">
        <v>8277</v>
      </c>
      <c r="J28" s="65">
        <f t="shared" si="1"/>
        <v>-0.24105098228275279</v>
      </c>
      <c r="K28" s="65">
        <f t="shared" si="9"/>
        <v>2.2773546697189144</v>
      </c>
      <c r="L28" s="67">
        <f t="shared" si="5"/>
        <v>-5.525533490258484E-3</v>
      </c>
      <c r="M28" s="12">
        <v>231745</v>
      </c>
      <c r="N28" s="12">
        <v>236262</v>
      </c>
      <c r="O28" s="65">
        <f t="shared" si="2"/>
        <v>1.9491251159679819</v>
      </c>
      <c r="P28" s="112">
        <f t="shared" si="10"/>
        <v>1.4330218673185589</v>
      </c>
      <c r="Q28" s="67">
        <f t="shared" si="6"/>
        <v>2.8833360855990163E-2</v>
      </c>
      <c r="R28" s="12">
        <v>75587</v>
      </c>
      <c r="S28" s="12">
        <v>75089</v>
      </c>
      <c r="T28" s="65">
        <f t="shared" si="3"/>
        <v>-0.65884345191633487</v>
      </c>
      <c r="U28" s="112">
        <f t="shared" si="11"/>
        <v>1.4752630321548361</v>
      </c>
      <c r="V28" s="66">
        <f t="shared" si="7"/>
        <v>-1.0004622617799911E-2</v>
      </c>
    </row>
    <row r="29" spans="2:22" ht="20.100000000000001" customHeight="1">
      <c r="B29" s="114" t="s">
        <v>131</v>
      </c>
      <c r="C29" s="12">
        <v>118</v>
      </c>
      <c r="D29" s="12">
        <v>117</v>
      </c>
      <c r="E29" s="65">
        <f t="shared" si="0"/>
        <v>-0.84745762711864403</v>
      </c>
      <c r="F29" s="65">
        <f t="shared" si="8"/>
        <v>1.5388662370117059</v>
      </c>
      <c r="G29" s="67">
        <f t="shared" si="4"/>
        <v>-1.2823800974608873E-2</v>
      </c>
      <c r="H29" s="12">
        <v>2914</v>
      </c>
      <c r="I29" s="12">
        <v>2880</v>
      </c>
      <c r="J29" s="65">
        <f t="shared" si="1"/>
        <v>-1.1667810569663692</v>
      </c>
      <c r="K29" s="65">
        <f t="shared" si="9"/>
        <v>0.79241046862274644</v>
      </c>
      <c r="L29" s="67">
        <f t="shared" si="5"/>
        <v>-9.393406933439423E-3</v>
      </c>
      <c r="M29" s="12">
        <v>57492</v>
      </c>
      <c r="N29" s="12">
        <v>59751</v>
      </c>
      <c r="O29" s="65">
        <f t="shared" si="2"/>
        <v>3.9292423293675638</v>
      </c>
      <c r="P29" s="112">
        <f t="shared" si="10"/>
        <v>0.36241329369154252</v>
      </c>
      <c r="Q29" s="67">
        <f t="shared" si="6"/>
        <v>1.4419872077414604E-2</v>
      </c>
      <c r="R29" s="12">
        <v>25405</v>
      </c>
      <c r="S29" s="12">
        <v>26455</v>
      </c>
      <c r="T29" s="65">
        <f t="shared" si="3"/>
        <v>4.1330446762448334</v>
      </c>
      <c r="U29" s="112">
        <f t="shared" si="11"/>
        <v>0.51975766777632126</v>
      </c>
      <c r="V29" s="66">
        <f t="shared" si="7"/>
        <v>2.1094083832710657E-2</v>
      </c>
    </row>
    <row r="30" spans="2:22" ht="20.100000000000001" customHeight="1">
      <c r="B30" s="114" t="s">
        <v>132</v>
      </c>
      <c r="C30" s="12">
        <v>76</v>
      </c>
      <c r="D30" s="12">
        <v>77</v>
      </c>
      <c r="E30" s="65">
        <f t="shared" si="0"/>
        <v>1.3157894736842104</v>
      </c>
      <c r="F30" s="65">
        <f t="shared" si="8"/>
        <v>1.0127581217940287</v>
      </c>
      <c r="G30" s="67">
        <f t="shared" si="4"/>
        <v>1.2823800974608873E-2</v>
      </c>
      <c r="H30" s="12">
        <v>3144</v>
      </c>
      <c r="I30" s="12">
        <v>3120</v>
      </c>
      <c r="J30" s="65">
        <f t="shared" si="1"/>
        <v>-0.76335877862595414</v>
      </c>
      <c r="K30" s="65">
        <f t="shared" si="9"/>
        <v>0.85844467434130889</v>
      </c>
      <c r="L30" s="67">
        <f t="shared" si="5"/>
        <v>-6.6306401883101818E-3</v>
      </c>
      <c r="M30" s="12">
        <v>82943</v>
      </c>
      <c r="N30" s="12">
        <v>84659</v>
      </c>
      <c r="O30" s="65">
        <f t="shared" si="2"/>
        <v>2.0688906839636858</v>
      </c>
      <c r="P30" s="112">
        <f t="shared" si="10"/>
        <v>0.51349010109675641</v>
      </c>
      <c r="Q30" s="67">
        <f t="shared" si="6"/>
        <v>1.0953740807810298E-2</v>
      </c>
      <c r="R30" s="12">
        <v>38389</v>
      </c>
      <c r="S30" s="12">
        <v>36384</v>
      </c>
      <c r="T30" s="65">
        <f t="shared" si="3"/>
        <v>-5.2228502956576097</v>
      </c>
      <c r="U30" s="112">
        <f t="shared" si="11"/>
        <v>0.71483133564066059</v>
      </c>
      <c r="V30" s="66">
        <f t="shared" si="7"/>
        <v>-4.0279655318652255E-2</v>
      </c>
    </row>
    <row r="31" spans="2:22" ht="20.100000000000001" customHeight="1">
      <c r="B31" s="114" t="s">
        <v>133</v>
      </c>
      <c r="C31" s="12">
        <v>132</v>
      </c>
      <c r="D31" s="12">
        <v>128</v>
      </c>
      <c r="E31" s="65">
        <f t="shared" si="0"/>
        <v>-3.0303030303030303</v>
      </c>
      <c r="F31" s="65">
        <f t="shared" si="8"/>
        <v>1.6835459686965673</v>
      </c>
      <c r="G31" s="67">
        <f t="shared" si="4"/>
        <v>-5.129520389843549E-2</v>
      </c>
      <c r="H31" s="12">
        <v>2734</v>
      </c>
      <c r="I31" s="12">
        <v>2630</v>
      </c>
      <c r="J31" s="65">
        <f t="shared" si="1"/>
        <v>-3.8039502560351135</v>
      </c>
      <c r="K31" s="65">
        <f t="shared" si="9"/>
        <v>0.7236248376659109</v>
      </c>
      <c r="L31" s="67">
        <f t="shared" si="5"/>
        <v>-2.8732774149344116E-2</v>
      </c>
      <c r="M31" s="12">
        <v>58156</v>
      </c>
      <c r="N31" s="12">
        <v>53467</v>
      </c>
      <c r="O31" s="65">
        <f t="shared" si="2"/>
        <v>-8.0627966159983497</v>
      </c>
      <c r="P31" s="112">
        <f t="shared" si="10"/>
        <v>0.32429836444253157</v>
      </c>
      <c r="Q31" s="67">
        <f t="shared" si="6"/>
        <v>-2.9931288256306813E-2</v>
      </c>
      <c r="R31" s="12">
        <v>25444</v>
      </c>
      <c r="S31" s="12">
        <v>24376</v>
      </c>
      <c r="T31" s="65">
        <f t="shared" si="3"/>
        <v>-4.1974532306241157</v>
      </c>
      <c r="U31" s="112">
        <f t="shared" si="11"/>
        <v>0.47891184689909688</v>
      </c>
      <c r="V31" s="66">
        <f t="shared" si="7"/>
        <v>-2.1455696698414267E-2</v>
      </c>
    </row>
    <row r="32" spans="2:22" ht="20.100000000000001" customHeight="1">
      <c r="B32" s="114" t="s">
        <v>134</v>
      </c>
      <c r="C32" s="12">
        <v>175</v>
      </c>
      <c r="D32" s="12">
        <v>158</v>
      </c>
      <c r="E32" s="65">
        <f t="shared" si="0"/>
        <v>-9.7142857142857135</v>
      </c>
      <c r="F32" s="65">
        <f t="shared" si="8"/>
        <v>2.078127055109825</v>
      </c>
      <c r="G32" s="67">
        <f t="shared" si="4"/>
        <v>-0.21800461656835088</v>
      </c>
      <c r="H32" s="12">
        <v>3238</v>
      </c>
      <c r="I32" s="12">
        <v>3092</v>
      </c>
      <c r="J32" s="65">
        <f t="shared" si="1"/>
        <v>-4.5089561457689937</v>
      </c>
      <c r="K32" s="65">
        <f t="shared" si="9"/>
        <v>0.85074068367414313</v>
      </c>
      <c r="L32" s="67">
        <f t="shared" si="5"/>
        <v>-4.0336394478886935E-2</v>
      </c>
      <c r="M32" s="12">
        <v>63245</v>
      </c>
      <c r="N32" s="12">
        <v>67611</v>
      </c>
      <c r="O32" s="65">
        <f t="shared" si="2"/>
        <v>6.9033125148233063</v>
      </c>
      <c r="P32" s="112">
        <f t="shared" si="10"/>
        <v>0.41008728221751733</v>
      </c>
      <c r="Q32" s="67">
        <f t="shared" si="6"/>
        <v>2.7869482731293568E-2</v>
      </c>
      <c r="R32" s="12">
        <v>22454</v>
      </c>
      <c r="S32" s="12">
        <v>24406</v>
      </c>
      <c r="T32" s="65">
        <f t="shared" si="3"/>
        <v>8.6933285828805573</v>
      </c>
      <c r="U32" s="112">
        <f t="shared" si="11"/>
        <v>0.47950125268376104</v>
      </c>
      <c r="V32" s="66">
        <f t="shared" si="7"/>
        <v>3.9214906325191617E-2</v>
      </c>
    </row>
    <row r="33" spans="2:22" ht="20.100000000000001" customHeight="1">
      <c r="B33" s="114" t="s">
        <v>135</v>
      </c>
      <c r="C33" s="12">
        <v>148</v>
      </c>
      <c r="D33" s="12">
        <v>139</v>
      </c>
      <c r="E33" s="65">
        <f t="shared" si="0"/>
        <v>-6.0810810810810816</v>
      </c>
      <c r="F33" s="65">
        <f t="shared" si="8"/>
        <v>1.8282257003814286</v>
      </c>
      <c r="G33" s="67">
        <f t="shared" si="4"/>
        <v>-0.11541420877147987</v>
      </c>
      <c r="H33" s="12">
        <v>6801</v>
      </c>
      <c r="I33" s="12">
        <v>6817</v>
      </c>
      <c r="J33" s="65">
        <f t="shared" si="1"/>
        <v>0.23525952065872666</v>
      </c>
      <c r="K33" s="65">
        <f t="shared" si="9"/>
        <v>1.8756465849309942</v>
      </c>
      <c r="L33" s="67">
        <f t="shared" si="5"/>
        <v>4.4204267922067879E-3</v>
      </c>
      <c r="M33" s="12">
        <v>356311</v>
      </c>
      <c r="N33" s="12">
        <v>290919</v>
      </c>
      <c r="O33" s="65">
        <f t="shared" si="2"/>
        <v>-18.352506658509</v>
      </c>
      <c r="P33" s="112">
        <f t="shared" si="10"/>
        <v>1.7645380493623513</v>
      </c>
      <c r="Q33" s="67">
        <f t="shared" si="6"/>
        <v>-0.41741667768317658</v>
      </c>
      <c r="R33" s="12">
        <v>114683</v>
      </c>
      <c r="S33" s="12">
        <v>97768</v>
      </c>
      <c r="T33" s="65">
        <f t="shared" si="3"/>
        <v>-14.749352563152341</v>
      </c>
      <c r="U33" s="112">
        <f t="shared" si="11"/>
        <v>1.9208341585014319</v>
      </c>
      <c r="V33" s="66">
        <f t="shared" si="7"/>
        <v>-0.3398156457431436</v>
      </c>
    </row>
    <row r="34" spans="2:22" ht="20.100000000000001" customHeight="1">
      <c r="B34" s="114" t="s">
        <v>136</v>
      </c>
      <c r="C34" s="12">
        <v>315</v>
      </c>
      <c r="D34" s="12">
        <v>310</v>
      </c>
      <c r="E34" s="65">
        <f t="shared" si="0"/>
        <v>-1.5873015873015872</v>
      </c>
      <c r="F34" s="65">
        <f t="shared" si="8"/>
        <v>4.0773378929369981</v>
      </c>
      <c r="G34" s="67">
        <f t="shared" si="4"/>
        <v>-6.4119004873044366E-2</v>
      </c>
      <c r="H34" s="12">
        <v>11059</v>
      </c>
      <c r="I34" s="12">
        <v>11312</v>
      </c>
      <c r="J34" s="65">
        <f t="shared" si="1"/>
        <v>2.28772945112578</v>
      </c>
      <c r="K34" s="65">
        <f t="shared" si="9"/>
        <v>3.112412229534899</v>
      </c>
      <c r="L34" s="67">
        <f t="shared" si="5"/>
        <v>6.9897998651769835E-2</v>
      </c>
      <c r="M34" s="12">
        <v>439250</v>
      </c>
      <c r="N34" s="12">
        <v>446507</v>
      </c>
      <c r="O34" s="65">
        <f t="shared" si="2"/>
        <v>1.6521343198634033</v>
      </c>
      <c r="P34" s="112">
        <f t="shared" si="10"/>
        <v>2.7082404064589638</v>
      </c>
      <c r="Q34" s="67">
        <f t="shared" si="6"/>
        <v>4.6323599674987954E-2</v>
      </c>
      <c r="R34" s="12">
        <v>147282</v>
      </c>
      <c r="S34" s="12">
        <v>148546</v>
      </c>
      <c r="T34" s="65">
        <f t="shared" si="3"/>
        <v>0.85821756901725932</v>
      </c>
      <c r="U34" s="112">
        <f t="shared" si="11"/>
        <v>2.9184623896239432</v>
      </c>
      <c r="V34" s="66">
        <f t="shared" si="7"/>
        <v>2.5393259013853593E-2</v>
      </c>
    </row>
    <row r="35" spans="2:22" ht="20.100000000000001" customHeight="1">
      <c r="B35" s="114" t="s">
        <v>137</v>
      </c>
      <c r="C35" s="12">
        <v>14</v>
      </c>
      <c r="D35" s="12">
        <v>14</v>
      </c>
      <c r="E35" s="65">
        <f t="shared" si="0"/>
        <v>0</v>
      </c>
      <c r="F35" s="65">
        <f t="shared" si="8"/>
        <v>0.18413784032618705</v>
      </c>
      <c r="G35" s="67">
        <f t="shared" si="4"/>
        <v>0</v>
      </c>
      <c r="H35" s="12">
        <v>478</v>
      </c>
      <c r="I35" s="12">
        <v>504</v>
      </c>
      <c r="J35" s="65">
        <f t="shared" si="1"/>
        <v>5.439330543933055</v>
      </c>
      <c r="K35" s="65">
        <f t="shared" si="9"/>
        <v>0.13867183200898064</v>
      </c>
      <c r="L35" s="67">
        <f t="shared" si="5"/>
        <v>7.183193537336029E-3</v>
      </c>
      <c r="M35" s="12">
        <v>7745</v>
      </c>
      <c r="N35" s="12">
        <v>8055</v>
      </c>
      <c r="O35" s="65">
        <f t="shared" si="2"/>
        <v>4.0025823111684957</v>
      </c>
      <c r="P35" s="112">
        <f t="shared" si="10"/>
        <v>4.8856740149710885E-2</v>
      </c>
      <c r="Q35" s="67">
        <f t="shared" si="6"/>
        <v>1.9788226401055899E-3</v>
      </c>
      <c r="R35" s="12">
        <v>3144</v>
      </c>
      <c r="S35" s="12">
        <v>3145</v>
      </c>
      <c r="T35" s="65">
        <f t="shared" si="3"/>
        <v>3.1806615776081425E-2</v>
      </c>
      <c r="U35" s="112">
        <f t="shared" si="11"/>
        <v>6.1789373092289948E-2</v>
      </c>
      <c r="V35" s="66">
        <f t="shared" si="7"/>
        <v>2.0089603650200627E-5</v>
      </c>
    </row>
    <row r="36" spans="2:22" ht="20.100000000000001" customHeight="1">
      <c r="B36" s="116" t="s">
        <v>138</v>
      </c>
      <c r="C36" s="161">
        <v>97</v>
      </c>
      <c r="D36" s="74">
        <v>97</v>
      </c>
      <c r="E36" s="117">
        <f t="shared" si="0"/>
        <v>0</v>
      </c>
      <c r="F36" s="117">
        <f t="shared" si="8"/>
        <v>1.2758121794028674</v>
      </c>
      <c r="G36" s="118">
        <f t="shared" si="4"/>
        <v>0</v>
      </c>
      <c r="H36" s="74">
        <v>2477</v>
      </c>
      <c r="I36" s="74">
        <v>2617</v>
      </c>
      <c r="J36" s="117">
        <f t="shared" si="1"/>
        <v>5.651998385143318</v>
      </c>
      <c r="K36" s="117">
        <f t="shared" si="9"/>
        <v>0.72004798485615551</v>
      </c>
      <c r="L36" s="118">
        <f t="shared" si="5"/>
        <v>3.8678734431809393E-2</v>
      </c>
      <c r="M36" s="74">
        <v>48204</v>
      </c>
      <c r="N36" s="74">
        <v>53281</v>
      </c>
      <c r="O36" s="117">
        <f t="shared" si="2"/>
        <v>10.532320969214174</v>
      </c>
      <c r="P36" s="119">
        <f t="shared" si="10"/>
        <v>0.32317020135527563</v>
      </c>
      <c r="Q36" s="118">
        <f t="shared" si="6"/>
        <v>3.2408008205858319E-2</v>
      </c>
      <c r="R36" s="74">
        <v>18142</v>
      </c>
      <c r="S36" s="74">
        <v>18416</v>
      </c>
      <c r="T36" s="117">
        <f t="shared" si="3"/>
        <v>1.5103075735861538</v>
      </c>
      <c r="U36" s="119">
        <f t="shared" si="11"/>
        <v>0.36181656434582249</v>
      </c>
      <c r="V36" s="120">
        <f t="shared" si="7"/>
        <v>5.5045514001549707E-3</v>
      </c>
    </row>
    <row r="37" spans="2:22" ht="21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121" t="s">
        <v>151</v>
      </c>
      <c r="R37" s="35"/>
      <c r="S37" s="122"/>
      <c r="T37" s="35"/>
      <c r="U37" s="35"/>
      <c r="V37" s="35"/>
    </row>
    <row r="38" spans="2:22" ht="18.75" customHeight="1">
      <c r="B38" s="33" t="s">
        <v>152</v>
      </c>
    </row>
    <row r="39" spans="2:22" ht="9.75" customHeight="1">
      <c r="B39" s="123"/>
    </row>
    <row r="40" spans="2:22" ht="20.100000000000001" customHeight="1">
      <c r="B40" s="108" t="s">
        <v>0</v>
      </c>
      <c r="C40" s="283" t="s">
        <v>76</v>
      </c>
      <c r="D40" s="284"/>
      <c r="E40" s="284"/>
      <c r="F40" s="284"/>
      <c r="G40" s="285"/>
      <c r="H40" s="283" t="s">
        <v>107</v>
      </c>
      <c r="I40" s="284"/>
      <c r="J40" s="284"/>
      <c r="K40" s="284"/>
      <c r="L40" s="285"/>
      <c r="M40" s="283" t="s">
        <v>149</v>
      </c>
      <c r="N40" s="284"/>
      <c r="O40" s="284"/>
      <c r="P40" s="284"/>
      <c r="Q40" s="285"/>
      <c r="R40" s="283" t="s">
        <v>150</v>
      </c>
      <c r="S40" s="284"/>
      <c r="T40" s="284"/>
      <c r="U40" s="284"/>
      <c r="V40" s="285"/>
    </row>
    <row r="41" spans="2:22" ht="27.95" customHeight="1">
      <c r="B41" s="109" t="s">
        <v>108</v>
      </c>
      <c r="C41" s="228" t="s">
        <v>232</v>
      </c>
      <c r="D41" s="50" t="s">
        <v>173</v>
      </c>
      <c r="E41" s="110" t="s">
        <v>87</v>
      </c>
      <c r="F41" s="47" t="s">
        <v>174</v>
      </c>
      <c r="G41" s="50" t="s">
        <v>66</v>
      </c>
      <c r="H41" s="229" t="s">
        <v>232</v>
      </c>
      <c r="I41" s="50" t="s">
        <v>176</v>
      </c>
      <c r="J41" s="110" t="s">
        <v>87</v>
      </c>
      <c r="K41" s="47" t="s">
        <v>174</v>
      </c>
      <c r="L41" s="50" t="s">
        <v>66</v>
      </c>
      <c r="M41" s="229" t="s">
        <v>233</v>
      </c>
      <c r="N41" s="229" t="s">
        <v>232</v>
      </c>
      <c r="O41" s="110" t="s">
        <v>87</v>
      </c>
      <c r="P41" s="47" t="s">
        <v>174</v>
      </c>
      <c r="Q41" s="50" t="s">
        <v>66</v>
      </c>
      <c r="R41" s="229" t="s">
        <v>233</v>
      </c>
      <c r="S41" s="229" t="s">
        <v>232</v>
      </c>
      <c r="T41" s="110" t="s">
        <v>87</v>
      </c>
      <c r="U41" s="47" t="s">
        <v>174</v>
      </c>
      <c r="V41" s="50" t="s">
        <v>66</v>
      </c>
    </row>
    <row r="42" spans="2:22" ht="20.100000000000001" customHeight="1">
      <c r="B42" s="113" t="s">
        <v>139</v>
      </c>
      <c r="C42" s="12">
        <v>154</v>
      </c>
      <c r="D42" s="12">
        <v>149</v>
      </c>
      <c r="E42" s="65">
        <f t="shared" ref="E42:E51" si="12">IF(OR(C42=0,D42=0),"-",(D42-C42)/C42*100)</f>
        <v>-3.2467532467532463</v>
      </c>
      <c r="F42" s="65">
        <f t="shared" ref="F42:F51" si="13">D42/$D$5*100</f>
        <v>1.9597527291858479</v>
      </c>
      <c r="G42" s="67">
        <f t="shared" ref="G42:G51" si="14">(+D42-C42)/$C$5*100</f>
        <v>-6.4119004873044366E-2</v>
      </c>
      <c r="H42" s="12">
        <v>5796</v>
      </c>
      <c r="I42" s="12">
        <v>5889</v>
      </c>
      <c r="J42" s="65">
        <f t="shared" ref="J42:J51" si="15">IF(OR(H42=0,I42=0),"-",(I42-H42)/H42*100)</f>
        <v>1.6045548654244308</v>
      </c>
      <c r="K42" s="65">
        <f t="shared" ref="K42:K51" si="16">I42/$I$5*100</f>
        <v>1.6203143228192205</v>
      </c>
      <c r="L42" s="67">
        <f t="shared" ref="L42:L51" si="17">(I42-H42)/$H$5*100</f>
        <v>2.5693730729701953E-2</v>
      </c>
      <c r="M42" s="12">
        <v>182348</v>
      </c>
      <c r="N42" s="12">
        <v>182010</v>
      </c>
      <c r="O42" s="65">
        <f t="shared" ref="O42:O51" si="18">IF(OR(M42=0,N42=0),"-",(N42-M42)/M42*100)</f>
        <v>-0.18535986136398536</v>
      </c>
      <c r="P42" s="112">
        <f t="shared" ref="P42:P51" si="19">N42/$N$5*100</f>
        <v>1.1039621694163722</v>
      </c>
      <c r="Q42" s="67">
        <f t="shared" ref="Q42:Q51" si="20">(N42-M42)/$M$5*100</f>
        <v>-2.1575550075989981E-3</v>
      </c>
      <c r="R42" s="12">
        <v>68644</v>
      </c>
      <c r="S42" s="115">
        <v>69300</v>
      </c>
      <c r="T42" s="65">
        <f t="shared" ref="T42:T51" si="21">IF(OR(R42=0,S42=0),"-",(S42-R42)/R42*100)</f>
        <v>0.95565526484470598</v>
      </c>
      <c r="U42" s="65">
        <f t="shared" ref="U42:U51" si="22">S42/$S$5*100</f>
        <v>1.3615273625741473</v>
      </c>
      <c r="V42" s="66">
        <f t="shared" ref="V42:V51" si="23">(S42-R42)/$R$5*100</f>
        <v>1.3178779994531608E-2</v>
      </c>
    </row>
    <row r="43" spans="2:22" ht="20.100000000000001" customHeight="1">
      <c r="B43" s="113" t="s">
        <v>153</v>
      </c>
      <c r="C43" s="12">
        <v>64</v>
      </c>
      <c r="D43" s="12">
        <v>63</v>
      </c>
      <c r="E43" s="65">
        <f t="shared" si="12"/>
        <v>-1.5625</v>
      </c>
      <c r="F43" s="65">
        <f t="shared" si="13"/>
        <v>0.82862028146784161</v>
      </c>
      <c r="G43" s="67">
        <f t="shared" si="14"/>
        <v>-1.2823800974608873E-2</v>
      </c>
      <c r="H43" s="12">
        <v>4705</v>
      </c>
      <c r="I43" s="12">
        <v>4838</v>
      </c>
      <c r="J43" s="65">
        <f t="shared" si="15"/>
        <v>2.8267800212539851</v>
      </c>
      <c r="K43" s="65">
        <f t="shared" si="16"/>
        <v>1.3311395302766833</v>
      </c>
      <c r="L43" s="67">
        <f t="shared" si="17"/>
        <v>3.6744797710218921E-2</v>
      </c>
      <c r="M43" s="12">
        <v>228523</v>
      </c>
      <c r="N43" s="12">
        <v>235178</v>
      </c>
      <c r="O43" s="65">
        <f t="shared" si="18"/>
        <v>2.912179518035384</v>
      </c>
      <c r="P43" s="112">
        <f t="shared" si="19"/>
        <v>1.4264469813691751</v>
      </c>
      <c r="Q43" s="67">
        <f t="shared" si="20"/>
        <v>4.2480853773879682E-2</v>
      </c>
      <c r="R43" s="12">
        <v>82061</v>
      </c>
      <c r="S43" s="115">
        <v>92519</v>
      </c>
      <c r="T43" s="65">
        <f t="shared" si="21"/>
        <v>12.74417811140493</v>
      </c>
      <c r="U43" s="65">
        <f t="shared" si="22"/>
        <v>1.8177077930446972</v>
      </c>
      <c r="V43" s="66">
        <f t="shared" si="23"/>
        <v>0.21009707497379815</v>
      </c>
    </row>
    <row r="44" spans="2:22" ht="20.100000000000001" customHeight="1">
      <c r="B44" s="113" t="s">
        <v>140</v>
      </c>
      <c r="C44" s="12">
        <v>51</v>
      </c>
      <c r="D44" s="12">
        <v>47</v>
      </c>
      <c r="E44" s="65">
        <f t="shared" si="12"/>
        <v>-7.8431372549019605</v>
      </c>
      <c r="F44" s="65">
        <f t="shared" si="13"/>
        <v>0.61817703538077073</v>
      </c>
      <c r="G44" s="67">
        <f t="shared" si="14"/>
        <v>-5.129520389843549E-2</v>
      </c>
      <c r="H44" s="12">
        <v>1508</v>
      </c>
      <c r="I44" s="12">
        <v>1493</v>
      </c>
      <c r="J44" s="65">
        <f t="shared" si="15"/>
        <v>-0.9946949602122015</v>
      </c>
      <c r="K44" s="65">
        <f t="shared" si="16"/>
        <v>0.41078778807422239</v>
      </c>
      <c r="L44" s="67">
        <f t="shared" si="17"/>
        <v>-4.1441501176938634E-3</v>
      </c>
      <c r="M44" s="12">
        <v>31198</v>
      </c>
      <c r="N44" s="12">
        <v>32314</v>
      </c>
      <c r="O44" s="65">
        <f t="shared" si="18"/>
        <v>3.5771523815629211</v>
      </c>
      <c r="P44" s="112">
        <f t="shared" si="19"/>
        <v>0.19599710753541369</v>
      </c>
      <c r="Q44" s="67">
        <f t="shared" si="20"/>
        <v>7.1237615043801246E-3</v>
      </c>
      <c r="R44" s="12">
        <v>11997</v>
      </c>
      <c r="S44" s="115">
        <v>12696</v>
      </c>
      <c r="T44" s="65">
        <f t="shared" si="21"/>
        <v>5.8264566141535381</v>
      </c>
      <c r="U44" s="65">
        <f t="shared" si="22"/>
        <v>0.24943652806986108</v>
      </c>
      <c r="V44" s="66">
        <f t="shared" si="23"/>
        <v>1.4042632951490237E-2</v>
      </c>
    </row>
    <row r="45" spans="2:22" ht="20.100000000000001" customHeight="1">
      <c r="B45" s="113" t="s">
        <v>141</v>
      </c>
      <c r="C45" s="12">
        <v>65</v>
      </c>
      <c r="D45" s="12">
        <v>64</v>
      </c>
      <c r="E45" s="65">
        <f t="shared" si="12"/>
        <v>-1.5384615384615385</v>
      </c>
      <c r="F45" s="65">
        <f t="shared" si="13"/>
        <v>0.84177298434828363</v>
      </c>
      <c r="G45" s="67">
        <f t="shared" si="14"/>
        <v>-1.2823800974608873E-2</v>
      </c>
      <c r="H45" s="12">
        <v>4670</v>
      </c>
      <c r="I45" s="12">
        <v>4923</v>
      </c>
      <c r="J45" s="65">
        <f t="shared" si="15"/>
        <v>5.417558886509636</v>
      </c>
      <c r="K45" s="65">
        <f t="shared" si="16"/>
        <v>1.3545266448020075</v>
      </c>
      <c r="L45" s="67">
        <f t="shared" si="17"/>
        <v>6.9897998651769835E-2</v>
      </c>
      <c r="M45" s="12">
        <v>223810</v>
      </c>
      <c r="N45" s="12">
        <v>232374</v>
      </c>
      <c r="O45" s="65">
        <f t="shared" si="18"/>
        <v>3.8264599437022477</v>
      </c>
      <c r="P45" s="112">
        <f t="shared" si="19"/>
        <v>1.4094396195591454</v>
      </c>
      <c r="Q45" s="67">
        <f t="shared" si="20"/>
        <v>5.4666571257626688E-2</v>
      </c>
      <c r="R45" s="12">
        <v>105927</v>
      </c>
      <c r="S45" s="115">
        <v>111753</v>
      </c>
      <c r="T45" s="65">
        <f t="shared" si="21"/>
        <v>5.5000141606955735</v>
      </c>
      <c r="U45" s="65">
        <f t="shared" si="22"/>
        <v>2.1955954884523616</v>
      </c>
      <c r="V45" s="66">
        <f t="shared" si="23"/>
        <v>0.11704203086606883</v>
      </c>
    </row>
    <row r="46" spans="2:22" ht="20.100000000000001" customHeight="1">
      <c r="B46" s="114" t="s">
        <v>142</v>
      </c>
      <c r="C46" s="12">
        <v>22</v>
      </c>
      <c r="D46" s="12">
        <v>21</v>
      </c>
      <c r="E46" s="65">
        <f t="shared" si="12"/>
        <v>-4.5454545454545459</v>
      </c>
      <c r="F46" s="65">
        <f t="shared" si="13"/>
        <v>0.27620676048928056</v>
      </c>
      <c r="G46" s="67">
        <f t="shared" si="14"/>
        <v>-1.2823800974608873E-2</v>
      </c>
      <c r="H46" s="12">
        <v>507</v>
      </c>
      <c r="I46" s="12">
        <v>508</v>
      </c>
      <c r="J46" s="65">
        <f t="shared" si="15"/>
        <v>0.19723865877712032</v>
      </c>
      <c r="K46" s="65">
        <f t="shared" si="16"/>
        <v>0.13977240210429001</v>
      </c>
      <c r="L46" s="67">
        <f t="shared" si="17"/>
        <v>2.7627667451292424E-4</v>
      </c>
      <c r="M46" s="12">
        <v>22325</v>
      </c>
      <c r="N46" s="12">
        <v>23206</v>
      </c>
      <c r="O46" s="65">
        <f t="shared" si="18"/>
        <v>3.9462486002239645</v>
      </c>
      <c r="P46" s="112">
        <f t="shared" si="19"/>
        <v>0.14075350861752833</v>
      </c>
      <c r="Q46" s="67">
        <f t="shared" si="20"/>
        <v>5.6236862772033056E-3</v>
      </c>
      <c r="R46" s="12">
        <v>5141</v>
      </c>
      <c r="S46" s="115">
        <v>5386</v>
      </c>
      <c r="T46" s="65">
        <f t="shared" si="21"/>
        <v>4.7656098035401673</v>
      </c>
      <c r="U46" s="65">
        <f t="shared" si="22"/>
        <v>0.10581798520670069</v>
      </c>
      <c r="V46" s="66">
        <f t="shared" si="23"/>
        <v>4.9219528942991532E-3</v>
      </c>
    </row>
    <row r="47" spans="2:22" ht="20.100000000000001" customHeight="1">
      <c r="B47" s="113" t="s">
        <v>143</v>
      </c>
      <c r="C47" s="12">
        <v>47</v>
      </c>
      <c r="D47" s="12">
        <v>46</v>
      </c>
      <c r="E47" s="65">
        <f t="shared" si="12"/>
        <v>-2.1276595744680851</v>
      </c>
      <c r="F47" s="65">
        <f t="shared" si="13"/>
        <v>0.60502433250032883</v>
      </c>
      <c r="G47" s="67">
        <f t="shared" si="14"/>
        <v>-1.2823800974608873E-2</v>
      </c>
      <c r="H47" s="12">
        <v>2549</v>
      </c>
      <c r="I47" s="12">
        <v>2751</v>
      </c>
      <c r="J47" s="65">
        <f t="shared" si="15"/>
        <v>7.9246763436641814</v>
      </c>
      <c r="K47" s="65">
        <f t="shared" si="16"/>
        <v>0.75691708304901939</v>
      </c>
      <c r="L47" s="67">
        <f t="shared" si="17"/>
        <v>5.5807888251610691E-2</v>
      </c>
      <c r="M47" s="12">
        <v>153506</v>
      </c>
      <c r="N47" s="12">
        <v>150238</v>
      </c>
      <c r="O47" s="65">
        <f t="shared" si="18"/>
        <v>-2.1289070134066423</v>
      </c>
      <c r="P47" s="112">
        <f t="shared" si="19"/>
        <v>0.91125250485565024</v>
      </c>
      <c r="Q47" s="67">
        <f t="shared" si="20"/>
        <v>-2.0860620606016348E-2</v>
      </c>
      <c r="R47" s="12">
        <v>16774</v>
      </c>
      <c r="S47" s="115">
        <v>19487</v>
      </c>
      <c r="T47" s="65">
        <f t="shared" si="21"/>
        <v>16.173840467390008</v>
      </c>
      <c r="U47" s="65">
        <f t="shared" si="22"/>
        <v>0.38285835085833197</v>
      </c>
      <c r="V47" s="66">
        <f t="shared" si="23"/>
        <v>5.450309470299429E-2</v>
      </c>
    </row>
    <row r="48" spans="2:22" ht="20.100000000000001" customHeight="1">
      <c r="B48" s="113" t="s">
        <v>144</v>
      </c>
      <c r="C48" s="12">
        <v>22</v>
      </c>
      <c r="D48" s="12">
        <v>22</v>
      </c>
      <c r="E48" s="65">
        <f t="shared" si="12"/>
        <v>0</v>
      </c>
      <c r="F48" s="65">
        <f t="shared" si="13"/>
        <v>0.28935946336972246</v>
      </c>
      <c r="G48" s="67">
        <f t="shared" si="14"/>
        <v>0</v>
      </c>
      <c r="H48" s="12">
        <v>998</v>
      </c>
      <c r="I48" s="12">
        <v>1050</v>
      </c>
      <c r="J48" s="65">
        <f t="shared" si="15"/>
        <v>5.2104208416833666</v>
      </c>
      <c r="K48" s="65">
        <f t="shared" si="16"/>
        <v>0.28889965001870971</v>
      </c>
      <c r="L48" s="67">
        <f t="shared" si="17"/>
        <v>1.4366387074672058E-2</v>
      </c>
      <c r="M48" s="12">
        <v>40822</v>
      </c>
      <c r="N48" s="12">
        <v>43334</v>
      </c>
      <c r="O48" s="65">
        <f t="shared" si="18"/>
        <v>6.1535446572926364</v>
      </c>
      <c r="P48" s="112">
        <f t="shared" si="19"/>
        <v>0.26283773775885427</v>
      </c>
      <c r="Q48" s="67">
        <f t="shared" si="20"/>
        <v>1.6034846683694329E-2</v>
      </c>
      <c r="R48" s="12">
        <v>11058</v>
      </c>
      <c r="S48" s="115">
        <v>12093</v>
      </c>
      <c r="T48" s="65">
        <f t="shared" si="21"/>
        <v>9.3597395550732507</v>
      </c>
      <c r="U48" s="65">
        <f t="shared" si="22"/>
        <v>0.23758947179811202</v>
      </c>
      <c r="V48" s="66">
        <f t="shared" si="23"/>
        <v>2.0792739777957647E-2</v>
      </c>
    </row>
    <row r="49" spans="2:22" ht="20.100000000000001" customHeight="1">
      <c r="B49" s="113" t="s">
        <v>145</v>
      </c>
      <c r="C49" s="12">
        <v>51</v>
      </c>
      <c r="D49" s="12">
        <v>50</v>
      </c>
      <c r="E49" s="65">
        <f t="shared" si="12"/>
        <v>-1.9607843137254901</v>
      </c>
      <c r="F49" s="65">
        <f t="shared" si="13"/>
        <v>0.65763514402209655</v>
      </c>
      <c r="G49" s="67">
        <f t="shared" si="14"/>
        <v>-1.2823800974608873E-2</v>
      </c>
      <c r="H49" s="12">
        <v>1222</v>
      </c>
      <c r="I49" s="12">
        <v>1218</v>
      </c>
      <c r="J49" s="65">
        <f t="shared" si="15"/>
        <v>-0.32733224222585927</v>
      </c>
      <c r="K49" s="65">
        <f t="shared" si="16"/>
        <v>0.33512359402170322</v>
      </c>
      <c r="L49" s="67">
        <f t="shared" si="17"/>
        <v>-1.105106698051697E-3</v>
      </c>
      <c r="M49" s="12">
        <v>32371</v>
      </c>
      <c r="N49" s="12">
        <v>32174</v>
      </c>
      <c r="O49" s="65">
        <f t="shared" si="18"/>
        <v>-0.60856939853572645</v>
      </c>
      <c r="P49" s="112">
        <f t="shared" si="19"/>
        <v>0.19514795252350067</v>
      </c>
      <c r="Q49" s="67">
        <f t="shared" si="20"/>
        <v>-1.2575098712929072E-3</v>
      </c>
      <c r="R49" s="12">
        <v>12527</v>
      </c>
      <c r="S49" s="115">
        <v>14138</v>
      </c>
      <c r="T49" s="65">
        <f t="shared" si="21"/>
        <v>12.860221920651394</v>
      </c>
      <c r="U49" s="65">
        <f t="shared" si="22"/>
        <v>0.27776729945271705</v>
      </c>
      <c r="V49" s="66">
        <f t="shared" si="23"/>
        <v>3.2364351480473209E-2</v>
      </c>
    </row>
    <row r="50" spans="2:22" ht="20.100000000000001" customHeight="1">
      <c r="B50" s="114" t="s">
        <v>146</v>
      </c>
      <c r="C50" s="12">
        <v>69</v>
      </c>
      <c r="D50" s="12">
        <v>72</v>
      </c>
      <c r="E50" s="65">
        <f t="shared" si="12"/>
        <v>4.3478260869565215</v>
      </c>
      <c r="F50" s="65">
        <f t="shared" si="13"/>
        <v>0.94699460739181907</v>
      </c>
      <c r="G50" s="67">
        <f t="shared" si="14"/>
        <v>3.8471402923826621E-2</v>
      </c>
      <c r="H50" s="12">
        <v>1324</v>
      </c>
      <c r="I50" s="12">
        <v>1376</v>
      </c>
      <c r="J50" s="65">
        <f t="shared" si="15"/>
        <v>3.9274924471299091</v>
      </c>
      <c r="K50" s="65">
        <f t="shared" si="16"/>
        <v>0.37859611278642336</v>
      </c>
      <c r="L50" s="67">
        <f t="shared" si="17"/>
        <v>1.4366387074672058E-2</v>
      </c>
      <c r="M50" s="12">
        <v>24685</v>
      </c>
      <c r="N50" s="12">
        <v>21500</v>
      </c>
      <c r="O50" s="65">
        <f t="shared" si="18"/>
        <v>-12.902572412396193</v>
      </c>
      <c r="P50" s="112">
        <f t="shared" si="19"/>
        <v>0.13040594825807372</v>
      </c>
      <c r="Q50" s="67">
        <f t="shared" si="20"/>
        <v>-2.0330806802375177E-2</v>
      </c>
      <c r="R50" s="12">
        <v>8509</v>
      </c>
      <c r="S50" s="115">
        <v>6374</v>
      </c>
      <c r="T50" s="65">
        <f t="shared" si="21"/>
        <v>-25.091080032906333</v>
      </c>
      <c r="U50" s="65">
        <f t="shared" si="22"/>
        <v>0.12522908238163946</v>
      </c>
      <c r="V50" s="66">
        <f t="shared" si="23"/>
        <v>-4.2891303793178334E-2</v>
      </c>
    </row>
    <row r="51" spans="2:22" ht="20.100000000000001" customHeight="1">
      <c r="B51" s="114" t="s">
        <v>147</v>
      </c>
      <c r="C51" s="12">
        <v>26</v>
      </c>
      <c r="D51" s="12">
        <v>24</v>
      </c>
      <c r="E51" s="65">
        <f t="shared" si="12"/>
        <v>-7.6923076923076925</v>
      </c>
      <c r="F51" s="65">
        <f t="shared" si="13"/>
        <v>0.31566486913060632</v>
      </c>
      <c r="G51" s="67">
        <f t="shared" si="14"/>
        <v>-2.5647601949217745E-2</v>
      </c>
      <c r="H51" s="12">
        <v>605</v>
      </c>
      <c r="I51" s="12">
        <v>584</v>
      </c>
      <c r="J51" s="65">
        <f t="shared" si="15"/>
        <v>-3.4710743801652892</v>
      </c>
      <c r="K51" s="65">
        <f t="shared" si="16"/>
        <v>0.16068323391516806</v>
      </c>
      <c r="L51" s="67">
        <f t="shared" si="17"/>
        <v>-5.8018101647714093E-3</v>
      </c>
      <c r="M51" s="12">
        <v>12515</v>
      </c>
      <c r="N51" s="12">
        <v>13918</v>
      </c>
      <c r="O51" s="65">
        <f t="shared" si="18"/>
        <v>11.210547343188173</v>
      </c>
      <c r="P51" s="112">
        <f t="shared" si="19"/>
        <v>8.4418138970040482E-2</v>
      </c>
      <c r="Q51" s="67">
        <f t="shared" si="20"/>
        <v>8.9557682711875562E-3</v>
      </c>
      <c r="R51" s="12">
        <v>4967</v>
      </c>
      <c r="S51" s="124">
        <v>6523</v>
      </c>
      <c r="T51" s="65">
        <f t="shared" si="21"/>
        <v>31.326756593517214</v>
      </c>
      <c r="U51" s="65">
        <f t="shared" si="22"/>
        <v>0.12815646444547132</v>
      </c>
      <c r="V51" s="66">
        <f t="shared" si="23"/>
        <v>3.1259423279712172E-2</v>
      </c>
    </row>
    <row r="52" spans="2:22" ht="17.100000000000001" customHeight="1">
      <c r="B52" s="125"/>
      <c r="C52" s="61"/>
      <c r="D52" s="61"/>
      <c r="E52" s="60"/>
      <c r="F52" s="60"/>
      <c r="G52" s="60"/>
      <c r="H52" s="61"/>
      <c r="I52" s="61"/>
      <c r="J52" s="60"/>
      <c r="K52" s="60"/>
      <c r="L52" s="60"/>
      <c r="M52" s="61"/>
      <c r="N52" s="61"/>
      <c r="O52" s="60"/>
      <c r="P52" s="126"/>
      <c r="Q52" s="62"/>
      <c r="R52" s="61"/>
      <c r="S52" s="35"/>
      <c r="T52" s="60"/>
      <c r="U52" s="126"/>
      <c r="V52" s="62"/>
    </row>
    <row r="53" spans="2:22" ht="17.100000000000001" customHeight="1">
      <c r="B53" s="34"/>
      <c r="C53" s="12"/>
      <c r="D53" s="12"/>
      <c r="E53" s="65"/>
      <c r="F53" s="65"/>
      <c r="G53" s="65"/>
      <c r="H53" s="12"/>
      <c r="I53" s="12"/>
      <c r="J53" s="65"/>
      <c r="K53" s="65"/>
      <c r="L53" s="65"/>
      <c r="M53" s="12"/>
      <c r="N53" s="12"/>
      <c r="O53" s="65"/>
      <c r="P53" s="112"/>
      <c r="Q53" s="67"/>
      <c r="R53" s="12"/>
      <c r="S53" s="12"/>
      <c r="T53" s="65"/>
      <c r="U53" s="112"/>
      <c r="V53" s="67"/>
    </row>
    <row r="54" spans="2:22" ht="17.100000000000001" customHeight="1">
      <c r="B54" s="34"/>
      <c r="C54" s="12"/>
      <c r="D54" s="12"/>
      <c r="E54" s="65"/>
      <c r="F54" s="65"/>
      <c r="G54" s="65"/>
      <c r="H54" s="12"/>
      <c r="I54" s="12"/>
      <c r="J54" s="65"/>
      <c r="K54" s="65"/>
      <c r="L54" s="65"/>
      <c r="M54" s="12"/>
      <c r="N54" s="12"/>
      <c r="O54" s="65"/>
      <c r="P54" s="112"/>
      <c r="Q54" s="67"/>
      <c r="R54" s="12"/>
      <c r="S54" s="12"/>
      <c r="T54" s="65"/>
      <c r="U54" s="112"/>
      <c r="V54" s="67"/>
    </row>
    <row r="55" spans="2:22" ht="17.100000000000001" customHeight="1">
      <c r="B55" s="34"/>
      <c r="C55" s="12"/>
      <c r="D55" s="12"/>
      <c r="E55" s="65"/>
      <c r="F55" s="65"/>
      <c r="G55" s="65"/>
      <c r="H55" s="12"/>
      <c r="I55" s="12"/>
      <c r="J55" s="65"/>
      <c r="K55" s="65"/>
      <c r="L55" s="65"/>
      <c r="M55" s="12"/>
      <c r="N55" s="12"/>
      <c r="O55" s="65"/>
      <c r="P55" s="112"/>
      <c r="Q55" s="67"/>
      <c r="R55" s="12"/>
      <c r="S55" s="12"/>
      <c r="T55" s="65"/>
      <c r="U55" s="112"/>
      <c r="V55" s="67"/>
    </row>
    <row r="56" spans="2:22" ht="17.100000000000001" customHeight="1">
      <c r="B56" s="69"/>
      <c r="C56" s="12"/>
      <c r="D56" s="12"/>
      <c r="E56" s="65"/>
      <c r="F56" s="65"/>
      <c r="G56" s="65"/>
      <c r="H56" s="12"/>
      <c r="I56" s="12"/>
      <c r="J56" s="65"/>
      <c r="K56" s="65"/>
      <c r="L56" s="65"/>
      <c r="M56" s="12"/>
      <c r="N56" s="12"/>
      <c r="O56" s="65"/>
      <c r="P56" s="112"/>
      <c r="Q56" s="67"/>
      <c r="R56" s="12"/>
      <c r="S56" s="12"/>
      <c r="T56" s="65"/>
      <c r="U56" s="112"/>
      <c r="V56" s="67"/>
    </row>
    <row r="57" spans="2:22" ht="17.100000000000001" customHeight="1">
      <c r="B57" s="1"/>
      <c r="C57" s="12"/>
      <c r="D57" s="12"/>
      <c r="E57" s="65"/>
      <c r="F57" s="65"/>
      <c r="G57" s="65"/>
      <c r="H57" s="12"/>
      <c r="I57" s="12"/>
      <c r="J57" s="65"/>
      <c r="K57" s="65"/>
      <c r="L57" s="65"/>
      <c r="M57" s="12"/>
      <c r="N57" s="12"/>
      <c r="O57" s="65"/>
      <c r="P57" s="112"/>
      <c r="Q57" s="67"/>
      <c r="R57" s="12"/>
      <c r="S57" s="12"/>
      <c r="T57" s="65"/>
      <c r="U57" s="112"/>
      <c r="V57" s="67"/>
    </row>
    <row r="58" spans="2:22">
      <c r="B58" s="1"/>
      <c r="C58" s="12"/>
      <c r="D58" s="12"/>
      <c r="E58" s="65"/>
      <c r="F58" s="65"/>
      <c r="G58" s="65"/>
      <c r="H58" s="12"/>
      <c r="I58" s="12"/>
      <c r="J58" s="65"/>
      <c r="K58" s="65"/>
      <c r="L58" s="65"/>
      <c r="M58" s="12"/>
      <c r="N58" s="12"/>
      <c r="O58" s="65"/>
      <c r="P58" s="112"/>
      <c r="Q58" s="67"/>
      <c r="R58" s="12"/>
      <c r="S58" s="12"/>
      <c r="T58" s="65"/>
      <c r="U58" s="112"/>
      <c r="V58" s="67"/>
    </row>
    <row r="59" spans="2:22">
      <c r="B59" s="35"/>
    </row>
  </sheetData>
  <mergeCells count="8">
    <mergeCell ref="C3:G3"/>
    <mergeCell ref="H3:L3"/>
    <mergeCell ref="M3:Q3"/>
    <mergeCell ref="R3:V3"/>
    <mergeCell ref="C40:G40"/>
    <mergeCell ref="H40:L40"/>
    <mergeCell ref="M40:Q40"/>
    <mergeCell ref="R40:V40"/>
  </mergeCells>
  <phoneticPr fontId="2"/>
  <pageMargins left="0.7" right="0.7" top="0.75" bottom="0.75" header="0.3" footer="0.3"/>
  <pageSetup paperSize="9" scale="65" fitToHeight="0" orientation="landscape" horizontalDpi="300" verticalDpi="300" r:id="rId1"/>
  <headerFooter alignWithMargins="0"/>
  <rowBreaks count="1" manualBreakCount="1">
    <brk id="3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速表１</vt:lpstr>
      <vt:lpstr>速表2</vt:lpstr>
      <vt:lpstr>速表3-4 </vt:lpstr>
      <vt:lpstr>速表5</vt:lpstr>
      <vt:lpstr>速表6</vt:lpstr>
      <vt:lpstr>速表１!Print_Area</vt:lpstr>
      <vt:lpstr>速表2!Print_Area</vt:lpstr>
      <vt:lpstr>'速表3-4 '!Print_Area</vt:lpstr>
      <vt:lpstr>速表5!Print_Area</vt:lpstr>
      <vt:lpstr>速表6!Print_Area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2020-02-25T01:19:09Z</cp:lastPrinted>
  <dcterms:created xsi:type="dcterms:W3CDTF">2017-09-05T00:01:00Z</dcterms:created>
  <dcterms:modified xsi:type="dcterms:W3CDTF">2020-02-26T04:38:28Z</dcterms:modified>
</cp:coreProperties>
</file>