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5103\Desktop\Terran\２０２０工業　確報\F AAAA 最終稿\"/>
    </mc:Choice>
  </mc:AlternateContent>
  <xr:revisionPtr revIDLastSave="0" documentId="13_ncr:1_{042CBD9D-C193-4DB3-8A76-0F1A0DF6B7F2}" xr6:coauthVersionLast="36" xr6:coauthVersionMax="36" xr10:uidLastSave="{00000000-0000-0000-0000-000000000000}"/>
  <bookViews>
    <workbookView xWindow="0" yWindow="0" windowWidth="23040" windowHeight="11100" xr2:uid="{00000000-000D-0000-FFFF-FFFF00000000}"/>
  </bookViews>
  <sheets>
    <sheet name="確表１" sheetId="18" r:id="rId1"/>
    <sheet name="確表2" sheetId="15" r:id="rId2"/>
    <sheet name="確表3-4" sheetId="12" r:id="rId3"/>
    <sheet name="確表5" sheetId="17" r:id="rId4"/>
  </sheets>
  <definedNames>
    <definedName name="_xlnm.Print_Area" localSheetId="0">確表１!$B$2:$G$31</definedName>
    <definedName name="_xlnm.Print_Area" localSheetId="1">確表2!$A$1:$X$30</definedName>
    <definedName name="_xlnm.Print_Area" localSheetId="2">'確表3-4'!$A$1:$W$32</definedName>
    <definedName name="_xlnm.Print_Area" localSheetId="3">確表5!$A$1:$V$58</definedName>
  </definedNames>
  <calcPr calcId="191029"/>
</workbook>
</file>

<file path=xl/calcChain.xml><?xml version="1.0" encoding="utf-8"?>
<calcChain xmlns="http://schemas.openxmlformats.org/spreadsheetml/2006/main">
  <c r="K32" i="12" l="1"/>
  <c r="F32" i="12"/>
  <c r="K31" i="12"/>
  <c r="F31" i="12"/>
  <c r="K30" i="12"/>
  <c r="F30" i="12"/>
  <c r="K29" i="12"/>
  <c r="F29" i="12"/>
  <c r="K28" i="12"/>
  <c r="F28" i="12"/>
  <c r="K27" i="12"/>
  <c r="F27" i="12"/>
  <c r="K26" i="12"/>
  <c r="F26" i="12"/>
  <c r="K25" i="12"/>
  <c r="F25" i="12"/>
  <c r="K24" i="12"/>
  <c r="F24" i="12"/>
  <c r="K23" i="12"/>
  <c r="F23" i="12"/>
  <c r="J22" i="12"/>
  <c r="L23" i="12" s="1"/>
  <c r="I22" i="12"/>
  <c r="M32" i="12" s="1"/>
  <c r="E22" i="12"/>
  <c r="G32" i="12" s="1"/>
  <c r="D22" i="12"/>
  <c r="H32" i="12" s="1"/>
  <c r="M22" i="12" l="1"/>
  <c r="L25" i="12"/>
  <c r="L27" i="12"/>
  <c r="H26" i="12"/>
  <c r="H28" i="12"/>
  <c r="G23" i="12"/>
  <c r="M23" i="12"/>
  <c r="G25" i="12"/>
  <c r="M25" i="12"/>
  <c r="G27" i="12"/>
  <c r="M27" i="12"/>
  <c r="G29" i="12"/>
  <c r="M29" i="12"/>
  <c r="G31" i="12"/>
  <c r="M31" i="12"/>
  <c r="F22" i="12"/>
  <c r="K22" i="12"/>
  <c r="H23" i="12"/>
  <c r="L24" i="12"/>
  <c r="H25" i="12"/>
  <c r="L26" i="12"/>
  <c r="H27" i="12"/>
  <c r="L28" i="12"/>
  <c r="H29" i="12"/>
  <c r="L30" i="12"/>
  <c r="H31" i="12"/>
  <c r="L32" i="12"/>
  <c r="H24" i="12"/>
  <c r="L29" i="12"/>
  <c r="H30" i="12"/>
  <c r="L31" i="12"/>
  <c r="H22" i="12"/>
  <c r="G24" i="12"/>
  <c r="M24" i="12"/>
  <c r="G26" i="12"/>
  <c r="M26" i="12"/>
  <c r="G28" i="12"/>
  <c r="M28" i="12"/>
  <c r="G30" i="12"/>
  <c r="M30" i="12"/>
  <c r="H5" i="17"/>
  <c r="D5" i="17"/>
  <c r="C5" i="17"/>
  <c r="V51" i="17" l="1"/>
  <c r="U51" i="17"/>
  <c r="T51" i="17"/>
  <c r="Q51" i="17"/>
  <c r="P51" i="17"/>
  <c r="O51" i="17"/>
  <c r="J51" i="17"/>
  <c r="E51" i="17"/>
  <c r="V50" i="17"/>
  <c r="U50" i="17"/>
  <c r="T50" i="17"/>
  <c r="Q50" i="17"/>
  <c r="P50" i="17"/>
  <c r="O50" i="17"/>
  <c r="J50" i="17"/>
  <c r="E50" i="17"/>
  <c r="V49" i="17"/>
  <c r="U49" i="17"/>
  <c r="T49" i="17"/>
  <c r="Q49" i="17"/>
  <c r="P49" i="17"/>
  <c r="O49" i="17"/>
  <c r="J49" i="17"/>
  <c r="E49" i="17"/>
  <c r="V48" i="17"/>
  <c r="U48" i="17"/>
  <c r="T48" i="17"/>
  <c r="Q48" i="17"/>
  <c r="P48" i="17"/>
  <c r="O48" i="17"/>
  <c r="J48" i="17"/>
  <c r="E48" i="17"/>
  <c r="V47" i="17"/>
  <c r="U47" i="17"/>
  <c r="T47" i="17"/>
  <c r="Q47" i="17"/>
  <c r="P47" i="17"/>
  <c r="O47" i="17"/>
  <c r="J47" i="17"/>
  <c r="E47" i="17"/>
  <c r="V46" i="17"/>
  <c r="U46" i="17"/>
  <c r="T46" i="17"/>
  <c r="Q46" i="17"/>
  <c r="P46" i="17"/>
  <c r="O46" i="17"/>
  <c r="J46" i="17"/>
  <c r="E46" i="17"/>
  <c r="V45" i="17"/>
  <c r="U45" i="17"/>
  <c r="T45" i="17"/>
  <c r="Q45" i="17"/>
  <c r="P45" i="17"/>
  <c r="O45" i="17"/>
  <c r="J45" i="17"/>
  <c r="E45" i="17"/>
  <c r="V44" i="17"/>
  <c r="U44" i="17"/>
  <c r="T44" i="17"/>
  <c r="Q44" i="17"/>
  <c r="P44" i="17"/>
  <c r="O44" i="17"/>
  <c r="J44" i="17"/>
  <c r="E44" i="17"/>
  <c r="V43" i="17"/>
  <c r="U43" i="17"/>
  <c r="T43" i="17"/>
  <c r="Q43" i="17"/>
  <c r="P43" i="17"/>
  <c r="O43" i="17"/>
  <c r="J43" i="17"/>
  <c r="E43" i="17"/>
  <c r="V42" i="17"/>
  <c r="U42" i="17"/>
  <c r="T42" i="17"/>
  <c r="Q42" i="17"/>
  <c r="P42" i="17"/>
  <c r="O42" i="17"/>
  <c r="J42" i="17"/>
  <c r="E42" i="17"/>
  <c r="V36" i="17"/>
  <c r="U36" i="17"/>
  <c r="T36" i="17"/>
  <c r="Q36" i="17"/>
  <c r="P36" i="17"/>
  <c r="O36" i="17"/>
  <c r="J36" i="17"/>
  <c r="E36" i="17"/>
  <c r="V35" i="17"/>
  <c r="U35" i="17"/>
  <c r="T35" i="17"/>
  <c r="Q35" i="17"/>
  <c r="P35" i="17"/>
  <c r="O35" i="17"/>
  <c r="J35" i="17"/>
  <c r="E35" i="17"/>
  <c r="V34" i="17"/>
  <c r="U34" i="17"/>
  <c r="T34" i="17"/>
  <c r="Q34" i="17"/>
  <c r="P34" i="17"/>
  <c r="O34" i="17"/>
  <c r="J34" i="17"/>
  <c r="E34" i="17"/>
  <c r="V33" i="17"/>
  <c r="U33" i="17"/>
  <c r="T33" i="17"/>
  <c r="Q33" i="17"/>
  <c r="P33" i="17"/>
  <c r="O33" i="17"/>
  <c r="J33" i="17"/>
  <c r="E33" i="17"/>
  <c r="V32" i="17"/>
  <c r="U32" i="17"/>
  <c r="T32" i="17"/>
  <c r="Q32" i="17"/>
  <c r="P32" i="17"/>
  <c r="O32" i="17"/>
  <c r="J32" i="17"/>
  <c r="E32" i="17"/>
  <c r="V31" i="17"/>
  <c r="U31" i="17"/>
  <c r="T31" i="17"/>
  <c r="Q31" i="17"/>
  <c r="P31" i="17"/>
  <c r="O31" i="17"/>
  <c r="J31" i="17"/>
  <c r="E31" i="17"/>
  <c r="V30" i="17"/>
  <c r="U30" i="17"/>
  <c r="T30" i="17"/>
  <c r="Q30" i="17"/>
  <c r="P30" i="17"/>
  <c r="O30" i="17"/>
  <c r="J30" i="17"/>
  <c r="E30" i="17"/>
  <c r="V29" i="17"/>
  <c r="U29" i="17"/>
  <c r="T29" i="17"/>
  <c r="Q29" i="17"/>
  <c r="P29" i="17"/>
  <c r="O29" i="17"/>
  <c r="J29" i="17"/>
  <c r="E29" i="17"/>
  <c r="V28" i="17"/>
  <c r="U28" i="17"/>
  <c r="T28" i="17"/>
  <c r="Q28" i="17"/>
  <c r="P28" i="17"/>
  <c r="O28" i="17"/>
  <c r="J28" i="17"/>
  <c r="E28" i="17"/>
  <c r="V27" i="17"/>
  <c r="U27" i="17"/>
  <c r="T27" i="17"/>
  <c r="Q27" i="17"/>
  <c r="P27" i="17"/>
  <c r="O27" i="17"/>
  <c r="J27" i="17"/>
  <c r="E27" i="17"/>
  <c r="V26" i="17"/>
  <c r="U26" i="17"/>
  <c r="T26" i="17"/>
  <c r="Q26" i="17"/>
  <c r="P26" i="17"/>
  <c r="O26" i="17"/>
  <c r="J26" i="17"/>
  <c r="E26" i="17"/>
  <c r="V25" i="17"/>
  <c r="U25" i="17"/>
  <c r="T25" i="17"/>
  <c r="Q25" i="17"/>
  <c r="P25" i="17"/>
  <c r="O25" i="17"/>
  <c r="J25" i="17"/>
  <c r="E25" i="17"/>
  <c r="V24" i="17"/>
  <c r="U24" i="17"/>
  <c r="T24" i="17"/>
  <c r="Q24" i="17"/>
  <c r="P24" i="17"/>
  <c r="O24" i="17"/>
  <c r="J24" i="17"/>
  <c r="E24" i="17"/>
  <c r="V23" i="17"/>
  <c r="U23" i="17"/>
  <c r="T23" i="17"/>
  <c r="Q23" i="17"/>
  <c r="P23" i="17"/>
  <c r="O23" i="17"/>
  <c r="J23" i="17"/>
  <c r="E23" i="17"/>
  <c r="V22" i="17"/>
  <c r="U22" i="17"/>
  <c r="T22" i="17"/>
  <c r="Q22" i="17"/>
  <c r="P22" i="17"/>
  <c r="O22" i="17"/>
  <c r="J22" i="17"/>
  <c r="E22" i="17"/>
  <c r="V21" i="17"/>
  <c r="U21" i="17"/>
  <c r="T21" i="17"/>
  <c r="Q21" i="17"/>
  <c r="P21" i="17"/>
  <c r="O21" i="17"/>
  <c r="J21" i="17"/>
  <c r="E21" i="17"/>
  <c r="V20" i="17"/>
  <c r="U20" i="17"/>
  <c r="T20" i="17"/>
  <c r="Q20" i="17"/>
  <c r="P20" i="17"/>
  <c r="O20" i="17"/>
  <c r="J20" i="17"/>
  <c r="E20" i="17"/>
  <c r="V19" i="17"/>
  <c r="U19" i="17"/>
  <c r="T19" i="17"/>
  <c r="Q19" i="17"/>
  <c r="P19" i="17"/>
  <c r="O19" i="17"/>
  <c r="J19" i="17"/>
  <c r="E19" i="17"/>
  <c r="V18" i="17"/>
  <c r="U18" i="17"/>
  <c r="T18" i="17"/>
  <c r="Q18" i="17"/>
  <c r="P18" i="17"/>
  <c r="O18" i="17"/>
  <c r="J18" i="17"/>
  <c r="E18" i="17"/>
  <c r="V17" i="17"/>
  <c r="U17" i="17"/>
  <c r="T17" i="17"/>
  <c r="Q17" i="17"/>
  <c r="P17" i="17"/>
  <c r="O17" i="17"/>
  <c r="J17" i="17"/>
  <c r="E17" i="17"/>
  <c r="V16" i="17"/>
  <c r="U16" i="17"/>
  <c r="T16" i="17"/>
  <c r="Q16" i="17"/>
  <c r="P16" i="17"/>
  <c r="O16" i="17"/>
  <c r="J16" i="17"/>
  <c r="E16" i="17"/>
  <c r="V15" i="17"/>
  <c r="U15" i="17"/>
  <c r="T15" i="17"/>
  <c r="Q15" i="17"/>
  <c r="P15" i="17"/>
  <c r="O15" i="17"/>
  <c r="J15" i="17"/>
  <c r="E15" i="17"/>
  <c r="V14" i="17"/>
  <c r="U14" i="17"/>
  <c r="T14" i="17"/>
  <c r="Q14" i="17"/>
  <c r="P14" i="17"/>
  <c r="O14" i="17"/>
  <c r="J14" i="17"/>
  <c r="E14" i="17"/>
  <c r="V13" i="17"/>
  <c r="U13" i="17"/>
  <c r="T13" i="17"/>
  <c r="Q13" i="17"/>
  <c r="P13" i="17"/>
  <c r="O13" i="17"/>
  <c r="J13" i="17"/>
  <c r="E13" i="17"/>
  <c r="V12" i="17"/>
  <c r="U12" i="17"/>
  <c r="T12" i="17"/>
  <c r="Q12" i="17"/>
  <c r="P12" i="17"/>
  <c r="O12" i="17"/>
  <c r="J12" i="17"/>
  <c r="E12" i="17"/>
  <c r="V11" i="17"/>
  <c r="U11" i="17"/>
  <c r="T11" i="17"/>
  <c r="Q11" i="17"/>
  <c r="P11" i="17"/>
  <c r="O11" i="17"/>
  <c r="J11" i="17"/>
  <c r="E11" i="17"/>
  <c r="V10" i="17"/>
  <c r="U10" i="17"/>
  <c r="T10" i="17"/>
  <c r="Q10" i="17"/>
  <c r="P10" i="17"/>
  <c r="O10" i="17"/>
  <c r="J10" i="17"/>
  <c r="E10" i="17"/>
  <c r="V9" i="17"/>
  <c r="U9" i="17"/>
  <c r="T9" i="17"/>
  <c r="Q9" i="17"/>
  <c r="P9" i="17"/>
  <c r="O9" i="17"/>
  <c r="J9" i="17"/>
  <c r="E9" i="17"/>
  <c r="V8" i="17"/>
  <c r="U8" i="17"/>
  <c r="T8" i="17"/>
  <c r="Q8" i="17"/>
  <c r="P8" i="17"/>
  <c r="O8" i="17"/>
  <c r="J8" i="17"/>
  <c r="E8" i="17"/>
  <c r="V7" i="17"/>
  <c r="U7" i="17"/>
  <c r="T7" i="17"/>
  <c r="Q7" i="17"/>
  <c r="P7" i="17"/>
  <c r="O7" i="17"/>
  <c r="J7" i="17"/>
  <c r="E7" i="17"/>
  <c r="V6" i="17"/>
  <c r="U6" i="17"/>
  <c r="T6" i="17"/>
  <c r="Q6" i="17"/>
  <c r="P6" i="17"/>
  <c r="O6" i="17"/>
  <c r="J6" i="17"/>
  <c r="E6" i="17"/>
  <c r="V5" i="17"/>
  <c r="T5" i="17"/>
  <c r="Q5" i="17"/>
  <c r="O5" i="17"/>
  <c r="I5" i="17"/>
  <c r="K51" i="17" s="1"/>
  <c r="J5" i="17"/>
  <c r="G5" i="17"/>
  <c r="F51" i="17"/>
  <c r="G51" i="17"/>
  <c r="L5" i="17" l="1"/>
  <c r="K6" i="17"/>
  <c r="K7" i="17"/>
  <c r="K8" i="17"/>
  <c r="K9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42" i="17"/>
  <c r="K43" i="17"/>
  <c r="K44" i="17"/>
  <c r="K45" i="17"/>
  <c r="K46" i="17"/>
  <c r="K47" i="17"/>
  <c r="K48" i="17"/>
  <c r="K49" i="17"/>
  <c r="K50" i="17"/>
  <c r="F6" i="17"/>
  <c r="L6" i="17"/>
  <c r="F7" i="17"/>
  <c r="L7" i="17"/>
  <c r="F8" i="17"/>
  <c r="L8" i="17"/>
  <c r="F9" i="17"/>
  <c r="L9" i="17"/>
  <c r="F10" i="17"/>
  <c r="L10" i="17"/>
  <c r="F11" i="17"/>
  <c r="L11" i="17"/>
  <c r="F12" i="17"/>
  <c r="L12" i="17"/>
  <c r="F13" i="17"/>
  <c r="L13" i="17"/>
  <c r="F14" i="17"/>
  <c r="L14" i="17"/>
  <c r="F15" i="17"/>
  <c r="L15" i="17"/>
  <c r="F16" i="17"/>
  <c r="L16" i="17"/>
  <c r="F17" i="17"/>
  <c r="L17" i="17"/>
  <c r="F18" i="17"/>
  <c r="L18" i="17"/>
  <c r="F19" i="17"/>
  <c r="L19" i="17"/>
  <c r="F20" i="17"/>
  <c r="L20" i="17"/>
  <c r="F21" i="17"/>
  <c r="L21" i="17"/>
  <c r="F22" i="17"/>
  <c r="L22" i="17"/>
  <c r="F23" i="17"/>
  <c r="L23" i="17"/>
  <c r="F24" i="17"/>
  <c r="L24" i="17"/>
  <c r="F25" i="17"/>
  <c r="L25" i="17"/>
  <c r="F26" i="17"/>
  <c r="L26" i="17"/>
  <c r="F27" i="17"/>
  <c r="L27" i="17"/>
  <c r="F28" i="17"/>
  <c r="L28" i="17"/>
  <c r="F29" i="17"/>
  <c r="L29" i="17"/>
  <c r="F30" i="17"/>
  <c r="L30" i="17"/>
  <c r="F31" i="17"/>
  <c r="L31" i="17"/>
  <c r="F32" i="17"/>
  <c r="L32" i="17"/>
  <c r="F33" i="17"/>
  <c r="L33" i="17"/>
  <c r="F34" i="17"/>
  <c r="L34" i="17"/>
  <c r="F35" i="17"/>
  <c r="L35" i="17"/>
  <c r="F36" i="17"/>
  <c r="L36" i="17"/>
  <c r="F42" i="17"/>
  <c r="L42" i="17"/>
  <c r="F43" i="17"/>
  <c r="L43" i="17"/>
  <c r="F44" i="17"/>
  <c r="L44" i="17"/>
  <c r="F45" i="17"/>
  <c r="L45" i="17"/>
  <c r="F46" i="17"/>
  <c r="L46" i="17"/>
  <c r="F47" i="17"/>
  <c r="L47" i="17"/>
  <c r="F48" i="17"/>
  <c r="L48" i="17"/>
  <c r="F49" i="17"/>
  <c r="L49" i="17"/>
  <c r="F50" i="17"/>
  <c r="L50" i="17"/>
  <c r="L51" i="17"/>
  <c r="E5" i="17"/>
  <c r="G6" i="17"/>
  <c r="G7" i="17"/>
  <c r="G8" i="17"/>
  <c r="G9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42" i="17"/>
  <c r="G43" i="17"/>
  <c r="G44" i="17"/>
  <c r="G45" i="17"/>
  <c r="G46" i="17"/>
  <c r="G47" i="17"/>
  <c r="G48" i="17"/>
  <c r="G49" i="17"/>
  <c r="G50" i="17"/>
  <c r="Q6" i="15" l="1"/>
  <c r="X30" i="15" l="1"/>
  <c r="V30" i="15"/>
  <c r="S30" i="15"/>
  <c r="R30" i="15"/>
  <c r="Q30" i="15"/>
  <c r="N30" i="15"/>
  <c r="L30" i="15"/>
  <c r="I30" i="15"/>
  <c r="G30" i="15"/>
  <c r="X29" i="15"/>
  <c r="V29" i="15"/>
  <c r="S29" i="15"/>
  <c r="R29" i="15"/>
  <c r="Q29" i="15"/>
  <c r="N29" i="15"/>
  <c r="L29" i="15"/>
  <c r="I29" i="15"/>
  <c r="G29" i="15"/>
  <c r="X28" i="15"/>
  <c r="V28" i="15"/>
  <c r="S28" i="15"/>
  <c r="R28" i="15"/>
  <c r="Q28" i="15"/>
  <c r="N28" i="15"/>
  <c r="L28" i="15"/>
  <c r="I28" i="15"/>
  <c r="G28" i="15"/>
  <c r="X27" i="15"/>
  <c r="V27" i="15"/>
  <c r="S27" i="15"/>
  <c r="R27" i="15"/>
  <c r="Q27" i="15"/>
  <c r="N27" i="15"/>
  <c r="L27" i="15"/>
  <c r="I27" i="15"/>
  <c r="G27" i="15"/>
  <c r="X26" i="15"/>
  <c r="V26" i="15"/>
  <c r="S26" i="15"/>
  <c r="R26" i="15"/>
  <c r="Q26" i="15"/>
  <c r="N26" i="15"/>
  <c r="L26" i="15"/>
  <c r="I26" i="15"/>
  <c r="G26" i="15"/>
  <c r="X25" i="15"/>
  <c r="V25" i="15"/>
  <c r="S25" i="15"/>
  <c r="R25" i="15"/>
  <c r="Q25" i="15"/>
  <c r="N25" i="15"/>
  <c r="L25" i="15"/>
  <c r="I25" i="15"/>
  <c r="G25" i="15"/>
  <c r="X24" i="15"/>
  <c r="V24" i="15"/>
  <c r="S24" i="15"/>
  <c r="R24" i="15"/>
  <c r="Q24" i="15"/>
  <c r="N24" i="15"/>
  <c r="L24" i="15"/>
  <c r="I24" i="15"/>
  <c r="G24" i="15"/>
  <c r="X23" i="15"/>
  <c r="V23" i="15"/>
  <c r="S23" i="15"/>
  <c r="R23" i="15"/>
  <c r="Q23" i="15"/>
  <c r="N23" i="15"/>
  <c r="L23" i="15"/>
  <c r="I23" i="15"/>
  <c r="G23" i="15"/>
  <c r="X22" i="15"/>
  <c r="V22" i="15"/>
  <c r="S22" i="15"/>
  <c r="R22" i="15"/>
  <c r="Q22" i="15"/>
  <c r="N22" i="15"/>
  <c r="L22" i="15"/>
  <c r="I22" i="15"/>
  <c r="G22" i="15"/>
  <c r="X21" i="15"/>
  <c r="V21" i="15"/>
  <c r="S21" i="15"/>
  <c r="R21" i="15"/>
  <c r="Q21" i="15"/>
  <c r="N21" i="15"/>
  <c r="L21" i="15"/>
  <c r="I21" i="15"/>
  <c r="G21" i="15"/>
  <c r="X20" i="15"/>
  <c r="V20" i="15"/>
  <c r="S20" i="15"/>
  <c r="R20" i="15"/>
  <c r="Q20" i="15"/>
  <c r="N20" i="15"/>
  <c r="L20" i="15"/>
  <c r="I20" i="15"/>
  <c r="G20" i="15"/>
  <c r="X19" i="15"/>
  <c r="V19" i="15"/>
  <c r="S19" i="15"/>
  <c r="R19" i="15"/>
  <c r="Q19" i="15"/>
  <c r="N19" i="15"/>
  <c r="L19" i="15"/>
  <c r="I19" i="15"/>
  <c r="G19" i="15"/>
  <c r="X18" i="15"/>
  <c r="V18" i="15"/>
  <c r="S18" i="15"/>
  <c r="R18" i="15"/>
  <c r="Q18" i="15"/>
  <c r="N18" i="15"/>
  <c r="L18" i="15"/>
  <c r="I18" i="15"/>
  <c r="G18" i="15"/>
  <c r="X17" i="15"/>
  <c r="V17" i="15"/>
  <c r="S17" i="15"/>
  <c r="R17" i="15"/>
  <c r="Q17" i="15"/>
  <c r="N17" i="15"/>
  <c r="L17" i="15"/>
  <c r="I17" i="15"/>
  <c r="G17" i="15"/>
  <c r="X16" i="15"/>
  <c r="V16" i="15"/>
  <c r="S16" i="15"/>
  <c r="R16" i="15"/>
  <c r="Q16" i="15"/>
  <c r="N16" i="15"/>
  <c r="L16" i="15"/>
  <c r="I16" i="15"/>
  <c r="G16" i="15"/>
  <c r="X15" i="15"/>
  <c r="V15" i="15"/>
  <c r="S15" i="15"/>
  <c r="R15" i="15"/>
  <c r="Q15" i="15"/>
  <c r="N15" i="15"/>
  <c r="L15" i="15"/>
  <c r="I15" i="15"/>
  <c r="G15" i="15"/>
  <c r="X14" i="15"/>
  <c r="V14" i="15"/>
  <c r="S14" i="15"/>
  <c r="R14" i="15"/>
  <c r="Q14" i="15"/>
  <c r="N14" i="15"/>
  <c r="L14" i="15"/>
  <c r="I14" i="15"/>
  <c r="G14" i="15"/>
  <c r="X13" i="15"/>
  <c r="V13" i="15"/>
  <c r="S13" i="15"/>
  <c r="R13" i="15"/>
  <c r="Q13" i="15"/>
  <c r="N13" i="15"/>
  <c r="L13" i="15"/>
  <c r="I13" i="15"/>
  <c r="G13" i="15"/>
  <c r="X12" i="15"/>
  <c r="V12" i="15"/>
  <c r="S12" i="15"/>
  <c r="R12" i="15"/>
  <c r="Q12" i="15"/>
  <c r="N12" i="15"/>
  <c r="L12" i="15"/>
  <c r="I12" i="15"/>
  <c r="G12" i="15"/>
  <c r="X11" i="15"/>
  <c r="V11" i="15"/>
  <c r="S11" i="15"/>
  <c r="R11" i="15"/>
  <c r="Q11" i="15"/>
  <c r="N11" i="15"/>
  <c r="L11" i="15"/>
  <c r="I11" i="15"/>
  <c r="G11" i="15"/>
  <c r="X10" i="15"/>
  <c r="V10" i="15"/>
  <c r="S10" i="15"/>
  <c r="R10" i="15"/>
  <c r="Q10" i="15"/>
  <c r="N10" i="15"/>
  <c r="L10" i="15"/>
  <c r="I10" i="15"/>
  <c r="G10" i="15"/>
  <c r="X9" i="15"/>
  <c r="V9" i="15"/>
  <c r="S9" i="15"/>
  <c r="R9" i="15"/>
  <c r="Q9" i="15"/>
  <c r="N9" i="15"/>
  <c r="L9" i="15"/>
  <c r="I9" i="15"/>
  <c r="G9" i="15"/>
  <c r="X8" i="15"/>
  <c r="V8" i="15"/>
  <c r="S8" i="15"/>
  <c r="R8" i="15"/>
  <c r="Q8" i="15"/>
  <c r="N8" i="15"/>
  <c r="L8" i="15"/>
  <c r="I8" i="15"/>
  <c r="G8" i="15"/>
  <c r="X7" i="15"/>
  <c r="V7" i="15"/>
  <c r="S7" i="15"/>
  <c r="R7" i="15"/>
  <c r="Q7" i="15"/>
  <c r="N7" i="15"/>
  <c r="L7" i="15"/>
  <c r="I7" i="15"/>
  <c r="G7" i="15"/>
  <c r="X6" i="15"/>
  <c r="W30" i="15"/>
  <c r="S6" i="15"/>
  <c r="K6" i="15"/>
  <c r="N6" i="15" s="1"/>
  <c r="F6" i="15"/>
  <c r="I6" i="15" s="1"/>
  <c r="G6" i="15" l="1"/>
  <c r="L6" i="15"/>
  <c r="M7" i="15"/>
  <c r="M8" i="15"/>
  <c r="M9" i="15"/>
  <c r="M10" i="15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V6" i="15"/>
  <c r="W7" i="15"/>
  <c r="W8" i="15"/>
  <c r="W9" i="15"/>
  <c r="W10" i="15"/>
  <c r="W11" i="15"/>
  <c r="W12" i="15"/>
  <c r="W13" i="15"/>
  <c r="W14" i="15"/>
  <c r="W15" i="15"/>
  <c r="W16" i="15"/>
  <c r="W17" i="15"/>
  <c r="W18" i="15"/>
  <c r="W19" i="15"/>
  <c r="W20" i="15"/>
  <c r="W21" i="15"/>
  <c r="W22" i="15"/>
  <c r="W23" i="15"/>
  <c r="W24" i="15"/>
  <c r="W25" i="15"/>
  <c r="W26" i="15"/>
  <c r="W27" i="15"/>
  <c r="W28" i="15"/>
  <c r="W29" i="15"/>
  <c r="W15" i="12"/>
  <c r="U15" i="12"/>
  <c r="R15" i="12"/>
  <c r="P15" i="12"/>
  <c r="M15" i="12"/>
  <c r="K15" i="12"/>
  <c r="H15" i="12"/>
  <c r="F15" i="12"/>
  <c r="W14" i="12"/>
  <c r="U14" i="12"/>
  <c r="R14" i="12"/>
  <c r="P14" i="12"/>
  <c r="M14" i="12"/>
  <c r="K14" i="12"/>
  <c r="H14" i="12"/>
  <c r="F14" i="12"/>
  <c r="W13" i="12"/>
  <c r="U13" i="12"/>
  <c r="R13" i="12"/>
  <c r="P13" i="12"/>
  <c r="M13" i="12"/>
  <c r="K13" i="12"/>
  <c r="H13" i="12"/>
  <c r="F13" i="12"/>
  <c r="W12" i="12"/>
  <c r="P12" i="12"/>
  <c r="K12" i="12"/>
  <c r="F12" i="12"/>
  <c r="W11" i="12"/>
  <c r="U11" i="12"/>
  <c r="R11" i="12"/>
  <c r="P11" i="12"/>
  <c r="M11" i="12"/>
  <c r="K11" i="12"/>
  <c r="H11" i="12"/>
  <c r="F11" i="12"/>
  <c r="W10" i="12"/>
  <c r="U10" i="12"/>
  <c r="R10" i="12"/>
  <c r="P10" i="12"/>
  <c r="M10" i="12"/>
  <c r="K10" i="12"/>
  <c r="H10" i="12"/>
  <c r="F10" i="12"/>
  <c r="W9" i="12"/>
  <c r="U9" i="12"/>
  <c r="R9" i="12"/>
  <c r="P9" i="12"/>
  <c r="M9" i="12"/>
  <c r="K9" i="12"/>
  <c r="H9" i="12"/>
  <c r="F9" i="12"/>
  <c r="S8" i="12"/>
  <c r="U8" i="12" s="1"/>
  <c r="R8" i="12"/>
  <c r="P8" i="12"/>
  <c r="M8" i="12"/>
  <c r="K8" i="12"/>
  <c r="L8" i="12"/>
  <c r="H8" i="12"/>
  <c r="F8" i="12"/>
  <c r="U7" i="12"/>
  <c r="M7" i="12"/>
  <c r="L15" i="12"/>
  <c r="W7" i="12" l="1"/>
  <c r="V8" i="12"/>
  <c r="V9" i="12"/>
  <c r="V10" i="12"/>
  <c r="V11" i="12"/>
  <c r="G12" i="12"/>
  <c r="L12" i="12"/>
  <c r="U12" i="12"/>
  <c r="K7" i="12"/>
  <c r="W8" i="12"/>
  <c r="H12" i="12"/>
  <c r="M12" i="12"/>
  <c r="R12" i="12"/>
  <c r="V12" i="12"/>
  <c r="V13" i="12"/>
  <c r="V14" i="12"/>
  <c r="V15" i="12"/>
  <c r="L9" i="12"/>
  <c r="L10" i="12"/>
  <c r="L11" i="12"/>
  <c r="L13" i="12"/>
  <c r="L14" i="12"/>
  <c r="Q15" i="12" l="1"/>
  <c r="Q14" i="12"/>
  <c r="Q13" i="12"/>
  <c r="Q11" i="12"/>
  <c r="Q10" i="12"/>
  <c r="Q9" i="12"/>
  <c r="R7" i="12"/>
  <c r="P7" i="12"/>
  <c r="G11" i="12"/>
  <c r="G10" i="12"/>
  <c r="G9" i="12"/>
  <c r="H7" i="12"/>
  <c r="F7" i="12"/>
  <c r="G15" i="12"/>
  <c r="G14" i="12"/>
  <c r="G13" i="12"/>
  <c r="Q12" i="12"/>
  <c r="G8" i="12"/>
  <c r="Q8" i="12"/>
</calcChain>
</file>

<file path=xl/sharedStrings.xml><?xml version="1.0" encoding="utf-8"?>
<sst xmlns="http://schemas.openxmlformats.org/spreadsheetml/2006/main" count="320" uniqueCount="184">
  <si>
    <t>項目</t>
  </si>
  <si>
    <t>年次</t>
  </si>
  <si>
    <t>実数</t>
  </si>
  <si>
    <t>対前年増減率（％）</t>
    <rPh sb="0" eb="1">
      <t>タイ</t>
    </rPh>
    <rPh sb="3" eb="6">
      <t>ゾウゲンリツ</t>
    </rPh>
    <phoneticPr fontId="3"/>
  </si>
  <si>
    <t>実数
（人）</t>
    <rPh sb="4" eb="5">
      <t>ニン</t>
    </rPh>
    <phoneticPr fontId="3"/>
  </si>
  <si>
    <t>26年</t>
    <rPh sb="2" eb="3">
      <t>ネン</t>
    </rPh>
    <phoneticPr fontId="3"/>
  </si>
  <si>
    <t>27年</t>
    <rPh sb="2" eb="3">
      <t>ネン</t>
    </rPh>
    <phoneticPr fontId="3"/>
  </si>
  <si>
    <t>事業所数</t>
    <phoneticPr fontId="3"/>
  </si>
  <si>
    <t>従業者数</t>
    <phoneticPr fontId="3"/>
  </si>
  <si>
    <t>製造品出荷額等</t>
    <phoneticPr fontId="3"/>
  </si>
  <si>
    <t>28年</t>
    <rPh sb="2" eb="3">
      <t>ネン</t>
    </rPh>
    <phoneticPr fontId="3"/>
  </si>
  <si>
    <t>食料品</t>
  </si>
  <si>
    <t>飲料・たばこ</t>
  </si>
  <si>
    <t>繊維</t>
  </si>
  <si>
    <t>木材・木製品</t>
  </si>
  <si>
    <t>家具・装備品</t>
  </si>
  <si>
    <t>パルプ・紙</t>
  </si>
  <si>
    <t>印刷</t>
  </si>
  <si>
    <t>化学</t>
  </si>
  <si>
    <t>石油・石炭製品</t>
    <rPh sb="5" eb="7">
      <t>セイヒン</t>
    </rPh>
    <phoneticPr fontId="3"/>
  </si>
  <si>
    <t>プラスチック製品</t>
    <rPh sb="6" eb="8">
      <t>セイヒン</t>
    </rPh>
    <phoneticPr fontId="3"/>
  </si>
  <si>
    <t>ゴム製品</t>
  </si>
  <si>
    <t>なめし革・同製品</t>
  </si>
  <si>
    <t>窯業・土石製品</t>
  </si>
  <si>
    <t>鉄鋼</t>
  </si>
  <si>
    <t>非鉄金属</t>
  </si>
  <si>
    <t>金属製品</t>
  </si>
  <si>
    <t>はん用機械</t>
  </si>
  <si>
    <t>生産用機械</t>
  </si>
  <si>
    <t>業務用機械</t>
  </si>
  <si>
    <t>電子・デバイス</t>
  </si>
  <si>
    <t>電気機械</t>
  </si>
  <si>
    <t>情報通信機械</t>
  </si>
  <si>
    <t>輸送用機械</t>
  </si>
  <si>
    <t>事業所数</t>
    <rPh sb="0" eb="3">
      <t>ジギョウショ</t>
    </rPh>
    <rPh sb="3" eb="4">
      <t>スウ</t>
    </rPh>
    <phoneticPr fontId="3"/>
  </si>
  <si>
    <t>従業者数</t>
    <rPh sb="0" eb="3">
      <t>ジュウギョウシャ</t>
    </rPh>
    <rPh sb="3" eb="4">
      <t>スウ</t>
    </rPh>
    <phoneticPr fontId="3"/>
  </si>
  <si>
    <t>製造品出荷額等</t>
    <rPh sb="0" eb="2">
      <t>セイゾウ</t>
    </rPh>
    <rPh sb="2" eb="3">
      <t>ヒン</t>
    </rPh>
    <rPh sb="3" eb="6">
      <t>シュッカガク</t>
    </rPh>
    <rPh sb="6" eb="7">
      <t>トウ</t>
    </rPh>
    <phoneticPr fontId="3"/>
  </si>
  <si>
    <t>産業中分類</t>
  </si>
  <si>
    <t>構成比  （％）</t>
  </si>
  <si>
    <t>寄与度</t>
  </si>
  <si>
    <t>実数（人）</t>
  </si>
  <si>
    <t>金  額        （百万円）</t>
  </si>
  <si>
    <t>総　　　　　数</t>
  </si>
  <si>
    <t>4～9人</t>
    <rPh sb="3" eb="4">
      <t>ニ</t>
    </rPh>
    <phoneticPr fontId="3"/>
  </si>
  <si>
    <t>10～19人</t>
    <rPh sb="5" eb="6">
      <t>ジン</t>
    </rPh>
    <phoneticPr fontId="3"/>
  </si>
  <si>
    <t>20～29人</t>
    <rPh sb="5" eb="6">
      <t>ジン</t>
    </rPh>
    <phoneticPr fontId="3"/>
  </si>
  <si>
    <t>30～99人</t>
    <rPh sb="5" eb="6">
      <t>ジン</t>
    </rPh>
    <phoneticPr fontId="3"/>
  </si>
  <si>
    <t>100～299人</t>
    <rPh sb="7" eb="8">
      <t>ジン</t>
    </rPh>
    <phoneticPr fontId="3"/>
  </si>
  <si>
    <t>300人以上</t>
    <rPh sb="3" eb="4">
      <t>ジン</t>
    </rPh>
    <phoneticPr fontId="3"/>
  </si>
  <si>
    <t>事業所数</t>
  </si>
  <si>
    <t>県     計</t>
  </si>
  <si>
    <t>阪神南</t>
    <rPh sb="2" eb="3">
      <t>ミナミ</t>
    </rPh>
    <phoneticPr fontId="3"/>
  </si>
  <si>
    <t>阪神北</t>
    <rPh sb="0" eb="2">
      <t>ハンシン</t>
    </rPh>
    <rPh sb="2" eb="3">
      <t>キタ</t>
    </rPh>
    <phoneticPr fontId="3"/>
  </si>
  <si>
    <t>東播磨</t>
  </si>
  <si>
    <t>西播磨</t>
  </si>
  <si>
    <t>表３　従業者規模別　事業所数、従業者数、製造品出荷額等、付加価値額（従業者４人以上の事業所）</t>
    <phoneticPr fontId="3"/>
  </si>
  <si>
    <t>従業者規模</t>
  </si>
  <si>
    <t>対前年増減率(%)</t>
    <rPh sb="0" eb="1">
      <t>タイ</t>
    </rPh>
    <rPh sb="3" eb="6">
      <t>ゾウゲンリツ</t>
    </rPh>
    <phoneticPr fontId="3"/>
  </si>
  <si>
    <t>　</t>
    <phoneticPr fontId="3"/>
  </si>
  <si>
    <t>　総　　　　数</t>
    <rPh sb="1" eb="2">
      <t>ソウ</t>
    </rPh>
    <phoneticPr fontId="3"/>
  </si>
  <si>
    <t>小計</t>
  </si>
  <si>
    <t>（4～29人）</t>
    <phoneticPr fontId="3"/>
  </si>
  <si>
    <t>（30人以上）</t>
    <phoneticPr fontId="3"/>
  </si>
  <si>
    <t>地域</t>
  </si>
  <si>
    <t>県　計</t>
    <phoneticPr fontId="3"/>
  </si>
  <si>
    <t>神　戸</t>
    <rPh sb="0" eb="1">
      <t>カミ</t>
    </rPh>
    <rPh sb="2" eb="3">
      <t>ト</t>
    </rPh>
    <phoneticPr fontId="3"/>
  </si>
  <si>
    <t>北播磨</t>
    <rPh sb="0" eb="1">
      <t>キタ</t>
    </rPh>
    <rPh sb="1" eb="3">
      <t>ナカハリマ</t>
    </rPh>
    <phoneticPr fontId="3"/>
  </si>
  <si>
    <t>中播磨</t>
    <rPh sb="0" eb="1">
      <t>ナカ</t>
    </rPh>
    <rPh sb="1" eb="3">
      <t>キタハリマ</t>
    </rPh>
    <phoneticPr fontId="3"/>
  </si>
  <si>
    <t>但　馬</t>
    <phoneticPr fontId="3"/>
  </si>
  <si>
    <t>丹　波</t>
    <phoneticPr fontId="3"/>
  </si>
  <si>
    <t>淡　路</t>
    <phoneticPr fontId="3"/>
  </si>
  <si>
    <t>従業者数（人）</t>
  </si>
  <si>
    <t>市町名</t>
  </si>
  <si>
    <t>神戸市</t>
  </si>
  <si>
    <t>姫路市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</si>
  <si>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</si>
  <si>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</si>
  <si>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</si>
  <si>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</si>
  <si>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</si>
  <si>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</si>
  <si>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</si>
  <si>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豊岡市</t>
  </si>
  <si>
    <t>加古川市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</si>
  <si>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</si>
  <si>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</si>
  <si>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</si>
  <si>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</si>
  <si>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</si>
  <si>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</si>
  <si>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</si>
  <si>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</si>
  <si>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</si>
  <si>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養父市</t>
    <rPh sb="0" eb="2">
      <t>ヤブ</t>
    </rPh>
    <rPh sb="2" eb="3">
      <t>シ</t>
    </rPh>
    <phoneticPr fontId="3"/>
  </si>
  <si>
    <t>丹波市</t>
    <rPh sb="0" eb="2">
      <t>タンバ</t>
    </rPh>
    <rPh sb="2" eb="3">
      <t>シ</t>
    </rPh>
    <phoneticPr fontId="3"/>
  </si>
  <si>
    <t>南あわじ市</t>
    <rPh sb="0" eb="1">
      <t>ミナミ</t>
    </rPh>
    <rPh sb="4" eb="5">
      <t>シ</t>
    </rPh>
    <phoneticPr fontId="3"/>
  </si>
  <si>
    <t>朝来市</t>
    <rPh sb="0" eb="2">
      <t>アサゴ</t>
    </rPh>
    <rPh sb="2" eb="3">
      <t>シ</t>
    </rPh>
    <phoneticPr fontId="3"/>
  </si>
  <si>
    <t>淡路市</t>
    <rPh sb="0" eb="2">
      <t>アワジ</t>
    </rPh>
    <rPh sb="2" eb="3">
      <t>シ</t>
    </rPh>
    <phoneticPr fontId="3"/>
  </si>
  <si>
    <t>宍粟市</t>
    <rPh sb="0" eb="2">
      <t>シソウ</t>
    </rPh>
    <rPh sb="2" eb="3">
      <t>シ</t>
    </rPh>
    <phoneticPr fontId="3"/>
  </si>
  <si>
    <t>加東市</t>
    <rPh sb="0" eb="3">
      <t>カトウシ</t>
    </rPh>
    <phoneticPr fontId="3"/>
  </si>
  <si>
    <t>たつの市</t>
    <rPh sb="3" eb="4">
      <t>シ</t>
    </rPh>
    <phoneticPr fontId="3"/>
  </si>
  <si>
    <t>猪名川町</t>
    <rPh sb="0" eb="4">
      <t>イナガワチョウ</t>
    </rPh>
    <phoneticPr fontId="3"/>
  </si>
  <si>
    <t>多可町</t>
    <rPh sb="0" eb="2">
      <t>タカ</t>
    </rPh>
    <rPh sb="2" eb="3">
      <t>マチ</t>
    </rPh>
    <phoneticPr fontId="3"/>
  </si>
  <si>
    <t>稲美町</t>
  </si>
  <si>
    <t>市川町</t>
  </si>
  <si>
    <t>福崎町</t>
  </si>
  <si>
    <t>神河町</t>
    <rPh sb="0" eb="1">
      <t>カミ</t>
    </rPh>
    <rPh sb="1" eb="2">
      <t>カワ</t>
    </rPh>
    <rPh sb="2" eb="3">
      <t>チョウ</t>
    </rPh>
    <phoneticPr fontId="3"/>
  </si>
  <si>
    <t>太子町</t>
  </si>
  <si>
    <t>上郡町</t>
  </si>
  <si>
    <t>佐用町</t>
  </si>
  <si>
    <t>香美町</t>
    <rPh sb="0" eb="2">
      <t>カミ</t>
    </rPh>
    <rPh sb="2" eb="3">
      <t>マチ</t>
    </rPh>
    <phoneticPr fontId="3"/>
  </si>
  <si>
    <t>新温泉町</t>
    <rPh sb="0" eb="1">
      <t>シン</t>
    </rPh>
    <rPh sb="1" eb="4">
      <t>オンセンチョウ</t>
    </rPh>
    <phoneticPr fontId="3"/>
  </si>
  <si>
    <t>製造品出荷額等（百万円）</t>
  </si>
  <si>
    <t xml:space="preserve"> </t>
    <phoneticPr fontId="3"/>
  </si>
  <si>
    <t>播磨町</t>
  </si>
  <si>
    <t>22年</t>
    <rPh sb="2" eb="3">
      <t>ネン</t>
    </rPh>
    <phoneticPr fontId="3"/>
  </si>
  <si>
    <t>23年</t>
    <rPh sb="2" eb="3">
      <t>ネン</t>
    </rPh>
    <phoneticPr fontId="3"/>
  </si>
  <si>
    <r>
      <t>24</t>
    </r>
    <r>
      <rPr>
        <sz val="11"/>
        <rFont val="ＭＳ Ｐゴシック"/>
        <family val="3"/>
        <charset val="128"/>
      </rPr>
      <t>年</t>
    </r>
    <rPh sb="2" eb="3">
      <t>ネン</t>
    </rPh>
    <phoneticPr fontId="3"/>
  </si>
  <si>
    <r>
      <t>25</t>
    </r>
    <r>
      <rPr>
        <sz val="11"/>
        <rFont val="ＭＳ Ｐゴシック"/>
        <family val="3"/>
        <charset val="128"/>
      </rPr>
      <t>年</t>
    </r>
    <rPh sb="2" eb="3">
      <t>ネン</t>
    </rPh>
    <phoneticPr fontId="3"/>
  </si>
  <si>
    <t>29年</t>
    <rPh sb="2" eb="3">
      <t>ネン</t>
    </rPh>
    <phoneticPr fontId="3"/>
  </si>
  <si>
    <t>30年</t>
    <rPh sb="2" eb="3">
      <t>ネン</t>
    </rPh>
    <phoneticPr fontId="3"/>
  </si>
  <si>
    <r>
      <t>2</t>
    </r>
    <r>
      <rPr>
        <sz val="11"/>
        <color theme="1"/>
        <rFont val="ＭＳ Ｐゴシック"/>
        <family val="2"/>
        <charset val="128"/>
        <scheme val="minor"/>
      </rPr>
      <t>9</t>
    </r>
    <r>
      <rPr>
        <sz val="11"/>
        <rFont val="ＭＳ Ｐゴシック"/>
        <family val="3"/>
        <charset val="128"/>
      </rPr>
      <t>年</t>
    </r>
    <rPh sb="2" eb="3">
      <t>ネン</t>
    </rPh>
    <phoneticPr fontId="3"/>
  </si>
  <si>
    <t>実　数</t>
    <phoneticPr fontId="3"/>
  </si>
  <si>
    <t>構成比   (％)</t>
    <phoneticPr fontId="3"/>
  </si>
  <si>
    <t>金    額  　　 （百万円）</t>
    <phoneticPr fontId="3"/>
  </si>
  <si>
    <t>金    額  　　　 （百万円）</t>
    <phoneticPr fontId="3"/>
  </si>
  <si>
    <t>金    額 　　  （百万円）</t>
    <phoneticPr fontId="3"/>
  </si>
  <si>
    <t>令和　元年</t>
    <rPh sb="0" eb="2">
      <t>レイワ</t>
    </rPh>
    <rPh sb="3" eb="4">
      <t>モト</t>
    </rPh>
    <rPh sb="4" eb="5">
      <t>ネン</t>
    </rPh>
    <phoneticPr fontId="3"/>
  </si>
  <si>
    <t>令和元年</t>
    <rPh sb="0" eb="2">
      <t>レイワ</t>
    </rPh>
    <rPh sb="2" eb="3">
      <t>モト</t>
    </rPh>
    <phoneticPr fontId="3"/>
  </si>
  <si>
    <t>平成30年</t>
    <rPh sb="0" eb="2">
      <t>ヘイセイ</t>
    </rPh>
    <rPh sb="4" eb="5">
      <t>ネン</t>
    </rPh>
    <phoneticPr fontId="3"/>
  </si>
  <si>
    <t>令和元年</t>
    <rPh sb="0" eb="2">
      <t>レイワ</t>
    </rPh>
    <rPh sb="2" eb="4">
      <t>ガンネン</t>
    </rPh>
    <phoneticPr fontId="3"/>
  </si>
  <si>
    <t>構成比
(％)</t>
    <phoneticPr fontId="3"/>
  </si>
  <si>
    <t>09</t>
    <phoneticPr fontId="3"/>
  </si>
  <si>
    <t>10</t>
    <phoneticPr fontId="3"/>
  </si>
  <si>
    <r>
      <t xml:space="preserve">表２　産業中分類別 </t>
    </r>
    <r>
      <rPr>
        <sz val="11"/>
        <color theme="1"/>
        <rFont val="ＭＳ Ｐゴシック"/>
        <family val="2"/>
        <charset val="128"/>
        <scheme val="minor"/>
      </rPr>
      <t xml:space="preserve"> </t>
    </r>
    <r>
      <rPr>
        <sz val="11"/>
        <color theme="1"/>
        <rFont val="ＭＳ Ｐゴシック"/>
        <family val="2"/>
        <charset val="128"/>
        <scheme val="minor"/>
      </rPr>
      <t>事業所数、従業者数、製造品出荷額等、付加価値額（従業者４人以上の事業所）</t>
    </r>
    <phoneticPr fontId="3"/>
  </si>
  <si>
    <t>平成30年</t>
    <phoneticPr fontId="3"/>
  </si>
  <si>
    <t>実数
（人）</t>
    <phoneticPr fontId="3"/>
  </si>
  <si>
    <t>金  額        （百万円）</t>
    <phoneticPr fontId="3"/>
  </si>
  <si>
    <t>11</t>
    <phoneticPr fontId="3"/>
  </si>
  <si>
    <t>12</t>
    <phoneticPr fontId="3"/>
  </si>
  <si>
    <t>13</t>
    <phoneticPr fontId="3"/>
  </si>
  <si>
    <t>14</t>
    <phoneticPr fontId="3"/>
  </si>
  <si>
    <t>15</t>
    <phoneticPr fontId="3"/>
  </si>
  <si>
    <t>16</t>
    <phoneticPr fontId="3"/>
  </si>
  <si>
    <t>17</t>
    <phoneticPr fontId="3"/>
  </si>
  <si>
    <t>18</t>
    <phoneticPr fontId="3"/>
  </si>
  <si>
    <t>19</t>
    <phoneticPr fontId="3"/>
  </si>
  <si>
    <t>20</t>
    <phoneticPr fontId="3"/>
  </si>
  <si>
    <t>21</t>
    <phoneticPr fontId="3"/>
  </si>
  <si>
    <t>22</t>
    <phoneticPr fontId="3"/>
  </si>
  <si>
    <t>23</t>
    <phoneticPr fontId="3"/>
  </si>
  <si>
    <t>24</t>
    <phoneticPr fontId="3"/>
  </si>
  <si>
    <t>25</t>
    <phoneticPr fontId="3"/>
  </si>
  <si>
    <t>26</t>
    <phoneticPr fontId="3"/>
  </si>
  <si>
    <t>27</t>
    <phoneticPr fontId="3"/>
  </si>
  <si>
    <t>28</t>
    <phoneticPr fontId="3"/>
  </si>
  <si>
    <t>29</t>
    <phoneticPr fontId="3"/>
  </si>
  <si>
    <t>30</t>
    <phoneticPr fontId="3"/>
  </si>
  <si>
    <t>31</t>
    <phoneticPr fontId="3"/>
  </si>
  <si>
    <t>32</t>
    <phoneticPr fontId="3"/>
  </si>
  <si>
    <t>その他</t>
    <phoneticPr fontId="3"/>
  </si>
  <si>
    <t>金額
（百万円）</t>
    <phoneticPr fontId="3"/>
  </si>
  <si>
    <r>
      <t>注１　平成23年、</t>
    </r>
    <r>
      <rPr>
        <u/>
        <sz val="9"/>
        <rFont val="ＭＳ Ｐゴシック"/>
        <family val="3"/>
        <charset val="128"/>
      </rPr>
      <t>平成27年</t>
    </r>
    <r>
      <rPr>
        <sz val="9"/>
        <rFont val="ＭＳ Ｐゴシック"/>
        <family val="3"/>
        <charset val="128"/>
      </rPr>
      <t>、</t>
    </r>
    <r>
      <rPr>
        <u/>
        <sz val="9"/>
        <rFont val="ＭＳ Ｐゴシック"/>
        <family val="3"/>
        <charset val="128"/>
      </rPr>
      <t>28年</t>
    </r>
    <r>
      <rPr>
        <sz val="9"/>
        <rFont val="ＭＳ Ｐゴシック"/>
        <family val="3"/>
        <charset val="128"/>
      </rPr>
      <t>は経済センサス-活動調査の結果に基づく数値です。
   ２　事業所数及び従業者数については、平成28年以降は同年6月1日現在、
　　　 平成23年は平成24年2月1日現在、その他の年次は同年12月31日現在の数値です。</t>
    </r>
    <rPh sb="0" eb="1">
      <t>チュウ</t>
    </rPh>
    <rPh sb="3" eb="5">
      <t>ヘイセイ</t>
    </rPh>
    <rPh sb="7" eb="8">
      <t>ネン</t>
    </rPh>
    <rPh sb="9" eb="11">
      <t>ヘイセイ</t>
    </rPh>
    <rPh sb="13" eb="14">
      <t>ネン</t>
    </rPh>
    <rPh sb="17" eb="18">
      <t>ネン</t>
    </rPh>
    <rPh sb="19" eb="21">
      <t>ケイザイ</t>
    </rPh>
    <rPh sb="26" eb="28">
      <t>カツドウ</t>
    </rPh>
    <rPh sb="28" eb="30">
      <t>チョウサ</t>
    </rPh>
    <rPh sb="31" eb="33">
      <t>ケッカ</t>
    </rPh>
    <rPh sb="34" eb="35">
      <t>モト</t>
    </rPh>
    <rPh sb="37" eb="39">
      <t>スウチ</t>
    </rPh>
    <rPh sb="64" eb="66">
      <t>ヘイセイ</t>
    </rPh>
    <rPh sb="68" eb="69">
      <t>ネン</t>
    </rPh>
    <rPh sb="69" eb="71">
      <t>イコウ</t>
    </rPh>
    <rPh sb="100" eb="101">
      <t>ヒ</t>
    </rPh>
    <phoneticPr fontId="3"/>
  </si>
  <si>
    <r>
      <t>平成30</t>
    </r>
    <r>
      <rPr>
        <sz val="11"/>
        <rFont val="ＭＳ Ｐゴシック"/>
        <family val="3"/>
        <charset val="128"/>
      </rPr>
      <t>年</t>
    </r>
    <phoneticPr fontId="3"/>
  </si>
  <si>
    <t>丹波篠山市</t>
    <rPh sb="0" eb="2">
      <t>タンバ</t>
    </rPh>
    <rPh sb="2" eb="4">
      <t>ササヤマ</t>
    </rPh>
    <rPh sb="4" eb="5">
      <t>シ</t>
    </rPh>
    <phoneticPr fontId="3"/>
  </si>
  <si>
    <t>令和２年</t>
    <rPh sb="0" eb="2">
      <t>レイワ</t>
    </rPh>
    <phoneticPr fontId="3"/>
  </si>
  <si>
    <t>令和元年</t>
    <rPh sb="0" eb="2">
      <t>レイワ</t>
    </rPh>
    <rPh sb="2" eb="3">
      <t>ゲン</t>
    </rPh>
    <phoneticPr fontId="3"/>
  </si>
  <si>
    <t>平成　21年</t>
    <rPh sb="0" eb="2">
      <t>ヘイセイ</t>
    </rPh>
    <phoneticPr fontId="2"/>
  </si>
  <si>
    <t xml:space="preserve"> 平成　21年</t>
    <rPh sb="1" eb="3">
      <t>ヘイセイ</t>
    </rPh>
    <phoneticPr fontId="2"/>
  </si>
  <si>
    <t>２年</t>
    <rPh sb="1" eb="2">
      <t>ネン</t>
    </rPh>
    <phoneticPr fontId="3"/>
  </si>
  <si>
    <t>令和元年</t>
    <rPh sb="0" eb="2">
      <t>レイワ</t>
    </rPh>
    <rPh sb="2" eb="4">
      <t>ガンネン</t>
    </rPh>
    <rPh sb="3" eb="4">
      <t>ネン</t>
    </rPh>
    <phoneticPr fontId="3"/>
  </si>
  <si>
    <t>令和元年</t>
    <rPh sb="0" eb="2">
      <t>レイワ</t>
    </rPh>
    <rPh sb="2" eb="3">
      <t>モト</t>
    </rPh>
    <phoneticPr fontId="2"/>
  </si>
  <si>
    <t>令和２年</t>
    <rPh sb="0" eb="2">
      <t>レイワ</t>
    </rPh>
    <rPh sb="3" eb="4">
      <t>ネン</t>
    </rPh>
    <phoneticPr fontId="3"/>
  </si>
  <si>
    <t xml:space="preserve"> </t>
    <phoneticPr fontId="2"/>
  </si>
  <si>
    <t xml:space="preserve"> </t>
    <phoneticPr fontId="2"/>
  </si>
  <si>
    <t>粗付加価値額（百万円）</t>
    <rPh sb="0" eb="1">
      <t>ソ</t>
    </rPh>
    <phoneticPr fontId="2"/>
  </si>
  <si>
    <t>粗付加価値額　　</t>
    <rPh sb="0" eb="1">
      <t>ソ</t>
    </rPh>
    <phoneticPr fontId="3"/>
  </si>
  <si>
    <r>
      <t xml:space="preserve">付加価値額
</t>
    </r>
    <r>
      <rPr>
        <sz val="10"/>
        <rFont val="ＭＳ Ｐゴシック"/>
        <family val="3"/>
        <charset val="128"/>
      </rPr>
      <t>（従業者29人以下は粗付加価値額）</t>
    </r>
    <rPh sb="7" eb="10">
      <t>ジュウギョウシャ</t>
    </rPh>
    <rPh sb="12" eb="13">
      <t>ジン</t>
    </rPh>
    <rPh sb="13" eb="15">
      <t>イカ</t>
    </rPh>
    <rPh sb="16" eb="22">
      <t>ソフカカチガク</t>
    </rPh>
    <phoneticPr fontId="3"/>
  </si>
  <si>
    <t>付加価値額
（従業者29人以下は粗付加価値額）</t>
    <rPh sb="0" eb="2">
      <t>フカ</t>
    </rPh>
    <rPh sb="2" eb="4">
      <t>カチ</t>
    </rPh>
    <rPh sb="4" eb="5">
      <t>ガク</t>
    </rPh>
    <phoneticPr fontId="3"/>
  </si>
  <si>
    <t>表１　年次別　事業所数、従業者数、製造品出荷額等、付加価値額
       （従業者４人以上の事業所）</t>
    <phoneticPr fontId="3"/>
  </si>
  <si>
    <t>表４　地域別　事業所数、従業者数、製造品出荷額等、粗付加価値額（従業者４人以上の事業所）</t>
    <rPh sb="25" eb="26">
      <t>ソ</t>
    </rPh>
    <phoneticPr fontId="3"/>
  </si>
  <si>
    <t>表５　市町別　事業所数、従業者数、製造品出荷額等、粗付加価値額（従業者４人以上の事業所）（その１）</t>
    <rPh sb="25" eb="26">
      <t>ソ</t>
    </rPh>
    <phoneticPr fontId="3"/>
  </si>
  <si>
    <t>表５　市町別　事業所数、従業者数、製造品出荷額等、粗付加価値額（従業者４人以上の事業所）（その２）</t>
    <rPh sb="25" eb="26">
      <t>ソ</t>
    </rPh>
    <phoneticPr fontId="3"/>
  </si>
  <si>
    <t>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</si>
</sst>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.0;&quot;▲ &quot;#,##0.0"/>
    <numFmt numFmtId="177" formatCode="#,##0_);[Red]\(#,##0\)"/>
    <numFmt numFmtId="178" formatCode="#,##0.0;[Red]\-#,##0.0"/>
    <numFmt numFmtId="179" formatCode="#,##0;&quot;▲ &quot;#,##0"/>
    <numFmt numFmtId="180" formatCode="0.0"/>
    <numFmt numFmtId="181" formatCode="#,##0.00;&quot;▲ &quot;#,##0.00"/>
    <numFmt numFmtId="182" formatCode="#,##0_ ;[Red]\-#,##0\ "/>
    <numFmt numFmtId="183" formatCode="0.00;&quot;▲ &quot;0.00"/>
    <numFmt numFmtId="184" formatCode="#,##0.0000;[Red]\-#,##0.0000"/>
  </numFmts>
  <fonts count="2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u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0"/>
      <name val="Arial"/>
      <family val="2"/>
    </font>
    <font>
      <u/>
      <sz val="11"/>
      <color indexed="12"/>
      <name val="ＭＳ Ｐゴシック"/>
      <family val="3"/>
      <charset val="128"/>
    </font>
    <font>
      <sz val="11"/>
      <color rgb="FFC0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  <font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38" fontId="12" fillId="0" borderId="0" applyFont="0" applyFill="0" applyBorder="0" applyAlignment="0" applyProtection="0">
      <alignment vertical="center"/>
    </xf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7" fillId="0" borderId="0">
      <alignment vertical="center"/>
    </xf>
    <xf numFmtId="0" fontId="7" fillId="0" borderId="0">
      <alignment vertical="center"/>
    </xf>
    <xf numFmtId="0" fontId="15" fillId="0" borderId="0"/>
  </cellStyleXfs>
  <cellXfs count="252">
    <xf numFmtId="0" fontId="0" fillId="0" borderId="0" xfId="0">
      <alignment vertical="center"/>
    </xf>
    <xf numFmtId="38" fontId="1" fillId="0" borderId="0" xfId="1"/>
    <xf numFmtId="38" fontId="1" fillId="0" borderId="0" xfId="1" applyFill="1"/>
    <xf numFmtId="38" fontId="1" fillId="0" borderId="1" xfId="1" applyBorder="1" applyAlignment="1">
      <alignment horizontal="right" vertical="center"/>
    </xf>
    <xf numFmtId="38" fontId="1" fillId="0" borderId="4" xfId="1" applyBorder="1" applyAlignment="1">
      <alignment vertical="center"/>
    </xf>
    <xf numFmtId="38" fontId="1" fillId="0" borderId="5" xfId="1" applyBorder="1" applyAlignment="1">
      <alignment horizontal="center" vertical="center"/>
    </xf>
    <xf numFmtId="38" fontId="1" fillId="0" borderId="5" xfId="1" applyFont="1" applyBorder="1" applyAlignment="1">
      <alignment horizontal="center" vertical="center" wrapText="1"/>
    </xf>
    <xf numFmtId="38" fontId="1" fillId="0" borderId="0" xfId="1" applyBorder="1" applyAlignment="1">
      <alignment vertical="center"/>
    </xf>
    <xf numFmtId="176" fontId="1" fillId="0" borderId="0" xfId="1" applyNumberFormat="1" applyBorder="1" applyAlignment="1">
      <alignment vertical="center"/>
    </xf>
    <xf numFmtId="176" fontId="1" fillId="0" borderId="6" xfId="1" applyNumberFormat="1" applyBorder="1" applyAlignment="1">
      <alignment vertical="center"/>
    </xf>
    <xf numFmtId="176" fontId="1" fillId="0" borderId="0" xfId="1" applyNumberFormat="1" applyBorder="1" applyAlignment="1">
      <alignment horizontal="right" vertical="center"/>
    </xf>
    <xf numFmtId="176" fontId="1" fillId="0" borderId="6" xfId="1" applyNumberFormat="1" applyBorder="1" applyAlignment="1">
      <alignment horizontal="right" vertical="center"/>
    </xf>
    <xf numFmtId="38" fontId="1" fillId="0" borderId="0" xfId="1" applyFill="1" applyBorder="1" applyAlignment="1">
      <alignment vertical="center"/>
    </xf>
    <xf numFmtId="38" fontId="1" fillId="0" borderId="0" xfId="1" applyFont="1" applyBorder="1" applyAlignment="1">
      <alignment vertical="center"/>
    </xf>
    <xf numFmtId="176" fontId="1" fillId="0" borderId="0" xfId="1" applyNumberFormat="1" applyFont="1" applyBorder="1" applyAlignment="1">
      <alignment vertical="center"/>
    </xf>
    <xf numFmtId="38" fontId="1" fillId="0" borderId="7" xfId="1" applyFont="1" applyBorder="1" applyAlignment="1">
      <alignment vertical="center"/>
    </xf>
    <xf numFmtId="177" fontId="5" fillId="0" borderId="0" xfId="1" applyNumberFormat="1" applyFont="1" applyBorder="1" applyAlignment="1">
      <alignment vertical="center"/>
    </xf>
    <xf numFmtId="178" fontId="1" fillId="0" borderId="0" xfId="1" applyNumberFormat="1" applyFill="1"/>
    <xf numFmtId="38" fontId="0" fillId="0" borderId="0" xfId="1" applyFont="1" applyBorder="1" applyAlignment="1">
      <alignment horizontal="right" vertical="center"/>
    </xf>
    <xf numFmtId="38" fontId="1" fillId="0" borderId="9" xfId="1" applyBorder="1" applyAlignment="1">
      <alignment vertical="center"/>
    </xf>
    <xf numFmtId="38" fontId="1" fillId="0" borderId="9" xfId="1" applyFill="1" applyBorder="1" applyAlignment="1">
      <alignment vertical="center"/>
    </xf>
    <xf numFmtId="38" fontId="1" fillId="0" borderId="9" xfId="1" applyFont="1" applyBorder="1" applyAlignment="1">
      <alignment vertical="center"/>
    </xf>
    <xf numFmtId="38" fontId="1" fillId="0" borderId="4" xfId="1" applyFont="1" applyBorder="1" applyAlignment="1">
      <alignment vertical="center"/>
    </xf>
    <xf numFmtId="38" fontId="4" fillId="0" borderId="0" xfId="1" applyFont="1" applyAlignment="1">
      <alignment vertical="top" wrapText="1"/>
    </xf>
    <xf numFmtId="38" fontId="0" fillId="0" borderId="9" xfId="1" applyFont="1" applyBorder="1" applyAlignment="1">
      <alignment horizontal="right" vertical="center"/>
    </xf>
    <xf numFmtId="38" fontId="1" fillId="2" borderId="10" xfId="1" applyFont="1" applyFill="1" applyBorder="1" applyAlignment="1">
      <alignment horizontal="right" vertical="center"/>
    </xf>
    <xf numFmtId="38" fontId="7" fillId="0" borderId="4" xfId="1" applyFont="1" applyBorder="1" applyAlignment="1">
      <alignment horizontal="right" vertical="center"/>
    </xf>
    <xf numFmtId="38" fontId="8" fillId="0" borderId="9" xfId="1" applyFont="1" applyBorder="1" applyAlignment="1">
      <alignment horizontal="right" vertical="center"/>
    </xf>
    <xf numFmtId="49" fontId="1" fillId="0" borderId="0" xfId="1" applyNumberFormat="1"/>
    <xf numFmtId="49" fontId="1" fillId="0" borderId="0" xfId="1" applyNumberFormat="1" applyFont="1"/>
    <xf numFmtId="38" fontId="1" fillId="0" borderId="0" xfId="1" applyFont="1" applyFill="1"/>
    <xf numFmtId="38" fontId="1" fillId="0" borderId="0" xfId="1" applyFill="1" applyBorder="1" applyAlignment="1">
      <alignment horizontal="distributed" vertical="center"/>
    </xf>
    <xf numFmtId="38" fontId="1" fillId="0" borderId="0" xfId="1" applyFill="1" applyBorder="1"/>
    <xf numFmtId="38" fontId="1" fillId="0" borderId="0" xfId="1" applyBorder="1"/>
    <xf numFmtId="38" fontId="1" fillId="0" borderId="0" xfId="1" applyFont="1"/>
    <xf numFmtId="49" fontId="1" fillId="0" borderId="1" xfId="1" applyNumberFormat="1" applyBorder="1"/>
    <xf numFmtId="38" fontId="1" fillId="0" borderId="13" xfId="1" applyBorder="1" applyAlignment="1">
      <alignment horizontal="right"/>
    </xf>
    <xf numFmtId="49" fontId="1" fillId="0" borderId="9" xfId="1" applyNumberFormat="1" applyBorder="1"/>
    <xf numFmtId="38" fontId="1" fillId="0" borderId="0" xfId="1" applyAlignment="1">
      <alignment vertical="top" wrapText="1"/>
    </xf>
    <xf numFmtId="38" fontId="1" fillId="0" borderId="0" xfId="1" applyFont="1" applyFill="1" applyBorder="1" applyAlignment="1">
      <alignment horizontal="center" vertical="top" wrapText="1"/>
    </xf>
    <xf numFmtId="49" fontId="1" fillId="0" borderId="4" xfId="1" applyNumberFormat="1" applyBorder="1" applyAlignment="1">
      <alignment vertical="center"/>
    </xf>
    <xf numFmtId="38" fontId="1" fillId="0" borderId="7" xfId="1" applyBorder="1" applyAlignment="1">
      <alignment vertical="top" wrapText="1"/>
    </xf>
    <xf numFmtId="38" fontId="1" fillId="0" borderId="5" xfId="1" quotePrefix="1" applyFont="1" applyFill="1" applyBorder="1" applyAlignment="1">
      <alignment horizontal="center" vertical="center" wrapText="1"/>
    </xf>
    <xf numFmtId="38" fontId="1" fillId="0" borderId="11" xfId="1" quotePrefix="1" applyFont="1" applyFill="1" applyBorder="1" applyAlignment="1">
      <alignment horizontal="center" vertical="center" wrapText="1"/>
    </xf>
    <xf numFmtId="38" fontId="1" fillId="0" borderId="5" xfId="1" applyFill="1" applyBorder="1" applyAlignment="1">
      <alignment horizontal="center" vertical="center" wrapText="1"/>
    </xf>
    <xf numFmtId="38" fontId="1" fillId="0" borderId="5" xfId="1" applyFont="1" applyFill="1" applyBorder="1" applyAlignment="1">
      <alignment horizontal="center" vertical="center" wrapText="1"/>
    </xf>
    <xf numFmtId="38" fontId="1" fillId="0" borderId="10" xfId="1" quotePrefix="1" applyFont="1" applyFill="1" applyBorder="1" applyAlignment="1">
      <alignment horizontal="center" vertical="center" wrapText="1"/>
    </xf>
    <xf numFmtId="38" fontId="1" fillId="0" borderId="8" xfId="1" quotePrefix="1" applyFont="1" applyFill="1" applyBorder="1" applyAlignment="1">
      <alignment horizontal="center" vertical="center" wrapText="1"/>
    </xf>
    <xf numFmtId="38" fontId="1" fillId="0" borderId="10" xfId="1" applyFill="1" applyBorder="1" applyAlignment="1">
      <alignment horizontal="center" vertical="center" wrapText="1"/>
    </xf>
    <xf numFmtId="38" fontId="1" fillId="0" borderId="10" xfId="1" applyFont="1" applyFill="1" applyBorder="1" applyAlignment="1">
      <alignment horizontal="center" vertical="center" wrapText="1"/>
    </xf>
    <xf numFmtId="38" fontId="1" fillId="0" borderId="8" xfId="1" applyFill="1" applyBorder="1" applyAlignment="1">
      <alignment horizontal="center" vertical="center" wrapText="1"/>
    </xf>
    <xf numFmtId="38" fontId="1" fillId="0" borderId="15" xfId="1" quotePrefix="1" applyFont="1" applyFill="1" applyBorder="1" applyAlignment="1">
      <alignment horizontal="center" vertical="center" wrapText="1"/>
    </xf>
    <xf numFmtId="38" fontId="1" fillId="0" borderId="6" xfId="1" applyFill="1" applyBorder="1" applyAlignment="1">
      <alignment horizontal="center" vertical="center" wrapText="1"/>
    </xf>
    <xf numFmtId="176" fontId="1" fillId="0" borderId="0" xfId="1" applyNumberFormat="1" applyFill="1" applyBorder="1" applyAlignment="1">
      <alignment vertical="center"/>
    </xf>
    <xf numFmtId="181" fontId="1" fillId="0" borderId="0" xfId="1" applyNumberFormat="1" applyFill="1" applyBorder="1" applyAlignment="1">
      <alignment vertical="center"/>
    </xf>
    <xf numFmtId="49" fontId="1" fillId="0" borderId="9" xfId="1" applyNumberFormat="1" applyFont="1" applyFill="1" applyBorder="1" applyAlignment="1">
      <alignment vertical="center"/>
    </xf>
    <xf numFmtId="38" fontId="1" fillId="0" borderId="0" xfId="1" applyFont="1" applyFill="1" applyBorder="1" applyAlignment="1">
      <alignment horizontal="distributed" vertical="center"/>
    </xf>
    <xf numFmtId="38" fontId="4" fillId="0" borderId="0" xfId="1" applyFont="1" applyFill="1" applyBorder="1" applyAlignment="1">
      <alignment horizontal="distributed" vertical="center" wrapText="1"/>
    </xf>
    <xf numFmtId="49" fontId="1" fillId="0" borderId="4" xfId="1" applyNumberFormat="1" applyFont="1" applyFill="1" applyBorder="1" applyAlignment="1">
      <alignment vertical="center"/>
    </xf>
    <xf numFmtId="38" fontId="1" fillId="0" borderId="7" xfId="1" applyFont="1" applyFill="1" applyBorder="1" applyAlignment="1">
      <alignment horizontal="distributed" vertical="center"/>
    </xf>
    <xf numFmtId="49" fontId="1" fillId="0" borderId="0" xfId="1" applyNumberFormat="1" applyFont="1" applyFill="1"/>
    <xf numFmtId="49" fontId="1" fillId="0" borderId="0" xfId="1" applyNumberFormat="1" applyFill="1"/>
    <xf numFmtId="38" fontId="4" fillId="0" borderId="0" xfId="1" applyFont="1"/>
    <xf numFmtId="38" fontId="6" fillId="0" borderId="1" xfId="1" applyFont="1" applyBorder="1"/>
    <xf numFmtId="38" fontId="6" fillId="0" borderId="12" xfId="1" applyFont="1" applyBorder="1" applyAlignment="1">
      <alignment horizontal="right" vertical="center"/>
    </xf>
    <xf numFmtId="38" fontId="6" fillId="0" borderId="9" xfId="1" applyFont="1" applyBorder="1"/>
    <xf numFmtId="38" fontId="6" fillId="0" borderId="6" xfId="1" applyFont="1" applyBorder="1"/>
    <xf numFmtId="38" fontId="6" fillId="0" borderId="4" xfId="1" applyFont="1" applyBorder="1" applyAlignment="1">
      <alignment horizontal="left" vertical="center"/>
    </xf>
    <xf numFmtId="38" fontId="6" fillId="0" borderId="8" xfId="1" applyFont="1" applyBorder="1"/>
    <xf numFmtId="38" fontId="6" fillId="0" borderId="5" xfId="1" applyFont="1" applyFill="1" applyBorder="1" applyAlignment="1">
      <alignment horizontal="center" vertical="center" wrapText="1"/>
    </xf>
    <xf numFmtId="38" fontId="6" fillId="0" borderId="5" xfId="1" applyFont="1" applyBorder="1" applyAlignment="1">
      <alignment horizontal="center" vertical="center" wrapText="1"/>
    </xf>
    <xf numFmtId="38" fontId="6" fillId="0" borderId="5" xfId="1" applyFont="1" applyBorder="1" applyAlignment="1">
      <alignment vertical="center" wrapText="1"/>
    </xf>
    <xf numFmtId="38" fontId="6" fillId="0" borderId="2" xfId="1" applyFont="1" applyBorder="1" applyAlignment="1">
      <alignment horizontal="center" vertical="center" wrapText="1"/>
    </xf>
    <xf numFmtId="38" fontId="6" fillId="0" borderId="3" xfId="1" applyFont="1" applyFill="1" applyBorder="1" applyAlignment="1">
      <alignment horizontal="center" vertical="center" wrapText="1"/>
    </xf>
    <xf numFmtId="0" fontId="4" fillId="0" borderId="0" xfId="2" applyFont="1"/>
    <xf numFmtId="38" fontId="4" fillId="0" borderId="5" xfId="1" quotePrefix="1" applyFont="1" applyFill="1" applyBorder="1" applyAlignment="1">
      <alignment vertical="center" wrapText="1"/>
    </xf>
    <xf numFmtId="180" fontId="1" fillId="0" borderId="0" xfId="1" applyNumberFormat="1" applyFill="1" applyBorder="1" applyAlignment="1">
      <alignment vertical="center"/>
    </xf>
    <xf numFmtId="38" fontId="1" fillId="0" borderId="15" xfId="1" applyFont="1" applyFill="1" applyBorder="1" applyAlignment="1">
      <alignment horizontal="distributed" vertical="center"/>
    </xf>
    <xf numFmtId="38" fontId="1" fillId="0" borderId="10" xfId="1" applyFont="1" applyFill="1" applyBorder="1" applyAlignment="1">
      <alignment horizontal="distributed" vertical="center"/>
    </xf>
    <xf numFmtId="40" fontId="1" fillId="0" borderId="0" xfId="1" applyNumberFormat="1" applyFont="1" applyFill="1" applyBorder="1"/>
    <xf numFmtId="38" fontId="7" fillId="0" borderId="9" xfId="1" applyFont="1" applyBorder="1" applyAlignment="1">
      <alignment horizontal="right" vertical="center"/>
    </xf>
    <xf numFmtId="38" fontId="1" fillId="2" borderId="15" xfId="1" applyFont="1" applyFill="1" applyBorder="1" applyAlignment="1">
      <alignment horizontal="right" vertical="center"/>
    </xf>
    <xf numFmtId="38" fontId="1" fillId="2" borderId="0" xfId="1" applyFill="1" applyBorder="1" applyAlignment="1">
      <alignment vertical="center"/>
    </xf>
    <xf numFmtId="38" fontId="12" fillId="0" borderId="9" xfId="1" applyFont="1" applyBorder="1" applyAlignment="1">
      <alignment horizontal="right" vertical="center"/>
    </xf>
    <xf numFmtId="176" fontId="1" fillId="0" borderId="13" xfId="1" applyNumberFormat="1" applyFont="1" applyFill="1" applyBorder="1" applyAlignment="1">
      <alignment vertical="center"/>
    </xf>
    <xf numFmtId="178" fontId="1" fillId="0" borderId="0" xfId="1" applyNumberFormat="1" applyFont="1" applyFill="1" applyBorder="1" applyAlignment="1">
      <alignment vertical="center"/>
    </xf>
    <xf numFmtId="181" fontId="1" fillId="0" borderId="12" xfId="1" applyNumberFormat="1" applyFont="1" applyFill="1" applyBorder="1" applyAlignment="1">
      <alignment vertical="center"/>
    </xf>
    <xf numFmtId="182" fontId="1" fillId="0" borderId="1" xfId="1" applyNumberFormat="1" applyFont="1" applyFill="1" applyBorder="1" applyAlignment="1">
      <alignment horizontal="right" vertical="center"/>
    </xf>
    <xf numFmtId="38" fontId="1" fillId="0" borderId="13" xfId="1" applyFont="1" applyFill="1" applyBorder="1" applyAlignment="1">
      <alignment vertical="center"/>
    </xf>
    <xf numFmtId="178" fontId="1" fillId="0" borderId="13" xfId="1" applyNumberFormat="1" applyFont="1" applyFill="1" applyBorder="1" applyAlignment="1">
      <alignment vertical="center"/>
    </xf>
    <xf numFmtId="38" fontId="1" fillId="0" borderId="1" xfId="1" applyFont="1" applyFill="1" applyBorder="1" applyAlignment="1">
      <alignment vertical="center"/>
    </xf>
    <xf numFmtId="176" fontId="1" fillId="0" borderId="0" xfId="1" applyNumberFormat="1" applyFont="1" applyFill="1" applyBorder="1" applyAlignment="1">
      <alignment vertical="center"/>
    </xf>
    <xf numFmtId="181" fontId="1" fillId="0" borderId="6" xfId="1" applyNumberFormat="1" applyFont="1" applyFill="1" applyBorder="1" applyAlignment="1">
      <alignment vertical="center"/>
    </xf>
    <xf numFmtId="182" fontId="1" fillId="0" borderId="9" xfId="1" applyNumberFormat="1" applyFont="1" applyFill="1" applyBorder="1" applyAlignment="1">
      <alignment horizontal="right" vertical="center"/>
    </xf>
    <xf numFmtId="38" fontId="1" fillId="0" borderId="0" xfId="1" applyFont="1" applyFill="1" applyBorder="1" applyAlignment="1">
      <alignment vertical="center"/>
    </xf>
    <xf numFmtId="181" fontId="1" fillId="0" borderId="0" xfId="1" applyNumberFormat="1" applyFont="1" applyFill="1" applyBorder="1" applyAlignment="1">
      <alignment vertical="center"/>
    </xf>
    <xf numFmtId="38" fontId="1" fillId="0" borderId="9" xfId="1" applyFont="1" applyFill="1" applyBorder="1" applyAlignment="1">
      <alignment vertical="center"/>
    </xf>
    <xf numFmtId="176" fontId="1" fillId="0" borderId="0" xfId="1" applyNumberFormat="1" applyFont="1" applyFill="1" applyBorder="1" applyAlignment="1">
      <alignment horizontal="right" vertical="center"/>
    </xf>
    <xf numFmtId="181" fontId="1" fillId="0" borderId="6" xfId="1" applyNumberFormat="1" applyFont="1" applyFill="1" applyBorder="1" applyAlignment="1">
      <alignment horizontal="right" vertical="center"/>
    </xf>
    <xf numFmtId="38" fontId="1" fillId="0" borderId="7" xfId="1" applyFont="1" applyFill="1" applyBorder="1" applyAlignment="1">
      <alignment vertical="center"/>
    </xf>
    <xf numFmtId="176" fontId="1" fillId="0" borderId="7" xfId="1" applyNumberFormat="1" applyFont="1" applyFill="1" applyBorder="1" applyAlignment="1">
      <alignment horizontal="right" vertical="center"/>
    </xf>
    <xf numFmtId="178" fontId="1" fillId="0" borderId="7" xfId="1" applyNumberFormat="1" applyFont="1" applyFill="1" applyBorder="1" applyAlignment="1">
      <alignment vertical="center"/>
    </xf>
    <xf numFmtId="181" fontId="1" fillId="0" borderId="8" xfId="1" applyNumberFormat="1" applyFont="1" applyFill="1" applyBorder="1" applyAlignment="1">
      <alignment horizontal="right" vertical="center"/>
    </xf>
    <xf numFmtId="182" fontId="1" fillId="0" borderId="4" xfId="1" applyNumberFormat="1" applyFont="1" applyFill="1" applyBorder="1" applyAlignment="1">
      <alignment horizontal="right" vertical="center"/>
    </xf>
    <xf numFmtId="181" fontId="1" fillId="0" borderId="8" xfId="1" applyNumberFormat="1" applyFont="1" applyFill="1" applyBorder="1" applyAlignment="1">
      <alignment vertical="center"/>
    </xf>
    <xf numFmtId="181" fontId="1" fillId="0" borderId="7" xfId="1" applyNumberFormat="1" applyFont="1" applyFill="1" applyBorder="1" applyAlignment="1">
      <alignment vertical="center"/>
    </xf>
    <xf numFmtId="38" fontId="1" fillId="0" borderId="4" xfId="1" applyFont="1" applyFill="1" applyBorder="1" applyAlignment="1">
      <alignment vertical="center"/>
    </xf>
    <xf numFmtId="181" fontId="1" fillId="0" borderId="13" xfId="1" applyNumberFormat="1" applyFont="1" applyFill="1" applyBorder="1" applyAlignment="1">
      <alignment vertical="center"/>
    </xf>
    <xf numFmtId="38" fontId="6" fillId="0" borderId="5" xfId="1" applyFont="1" applyFill="1" applyBorder="1" applyAlignment="1">
      <alignment horizontal="centerContinuous" vertical="center"/>
    </xf>
    <xf numFmtId="38" fontId="6" fillId="0" borderId="5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vertical="center"/>
    </xf>
    <xf numFmtId="38" fontId="4" fillId="0" borderId="13" xfId="1" applyFont="1" applyFill="1" applyBorder="1" applyAlignment="1">
      <alignment vertical="center"/>
    </xf>
    <xf numFmtId="38" fontId="4" fillId="0" borderId="7" xfId="1" applyFont="1" applyFill="1" applyBorder="1" applyAlignment="1">
      <alignment vertical="center"/>
    </xf>
    <xf numFmtId="38" fontId="13" fillId="0" borderId="5" xfId="1" applyFont="1" applyFill="1" applyBorder="1" applyAlignment="1">
      <alignment horizontal="center" vertical="center" wrapText="1"/>
    </xf>
    <xf numFmtId="38" fontId="1" fillId="2" borderId="0" xfId="1" applyFont="1" applyFill="1" applyBorder="1" applyAlignment="1">
      <alignment vertical="center"/>
    </xf>
    <xf numFmtId="176" fontId="1" fillId="0" borderId="6" xfId="1" applyNumberFormat="1" applyFont="1" applyBorder="1" applyAlignment="1">
      <alignment vertical="center"/>
    </xf>
    <xf numFmtId="38" fontId="1" fillId="2" borderId="7" xfId="1" applyFont="1" applyFill="1" applyBorder="1" applyAlignment="1">
      <alignment vertical="center"/>
    </xf>
    <xf numFmtId="176" fontId="1" fillId="0" borderId="7" xfId="1" applyNumberFormat="1" applyFont="1" applyBorder="1" applyAlignment="1">
      <alignment vertical="center"/>
    </xf>
    <xf numFmtId="176" fontId="1" fillId="0" borderId="8" xfId="1" applyNumberFormat="1" applyFont="1" applyBorder="1" applyAlignment="1">
      <alignment vertical="center"/>
    </xf>
    <xf numFmtId="0" fontId="0" fillId="0" borderId="0" xfId="0" applyNumberFormat="1">
      <alignment vertical="center"/>
    </xf>
    <xf numFmtId="38" fontId="0" fillId="0" borderId="14" xfId="1" applyFont="1" applyFill="1" applyBorder="1" applyAlignment="1">
      <alignment horizontal="center" vertical="center"/>
    </xf>
    <xf numFmtId="38" fontId="0" fillId="0" borderId="5" xfId="1" applyFont="1" applyFill="1" applyBorder="1" applyAlignment="1">
      <alignment horizontal="center" vertical="center"/>
    </xf>
    <xf numFmtId="176" fontId="4" fillId="0" borderId="0" xfId="1" applyNumberFormat="1" applyFont="1" applyFill="1" applyBorder="1" applyAlignment="1">
      <alignment vertical="center"/>
    </xf>
    <xf numFmtId="176" fontId="4" fillId="0" borderId="7" xfId="1" applyNumberFormat="1" applyFont="1" applyFill="1" applyBorder="1" applyAlignment="1">
      <alignment vertical="center"/>
    </xf>
    <xf numFmtId="40" fontId="1" fillId="0" borderId="0" xfId="1" applyNumberFormat="1" applyFont="1" applyFill="1" applyBorder="1" applyAlignment="1">
      <alignment vertical="center"/>
    </xf>
    <xf numFmtId="178" fontId="4" fillId="0" borderId="0" xfId="1" applyNumberFormat="1" applyFont="1" applyFill="1" applyBorder="1" applyAlignment="1">
      <alignment vertical="center"/>
    </xf>
    <xf numFmtId="180" fontId="4" fillId="0" borderId="0" xfId="1" applyNumberFormat="1" applyFont="1" applyFill="1" applyBorder="1" applyAlignment="1">
      <alignment vertical="center"/>
    </xf>
    <xf numFmtId="181" fontId="4" fillId="0" borderId="12" xfId="1" applyNumberFormat="1" applyFont="1" applyFill="1" applyBorder="1" applyAlignment="1">
      <alignment vertical="center"/>
    </xf>
    <xf numFmtId="181" fontId="4" fillId="0" borderId="0" xfId="1" applyNumberFormat="1" applyFont="1" applyFill="1" applyBorder="1" applyAlignment="1">
      <alignment vertical="center"/>
    </xf>
    <xf numFmtId="181" fontId="4" fillId="0" borderId="7" xfId="1" applyNumberFormat="1" applyFont="1" applyFill="1" applyBorder="1" applyAlignment="1">
      <alignment vertical="center"/>
    </xf>
    <xf numFmtId="180" fontId="4" fillId="0" borderId="13" xfId="1" applyNumberFormat="1" applyFont="1" applyFill="1" applyBorder="1" applyAlignment="1">
      <alignment vertical="center"/>
    </xf>
    <xf numFmtId="181" fontId="4" fillId="0" borderId="13" xfId="1" applyNumberFormat="1" applyFont="1" applyFill="1" applyBorder="1" applyAlignment="1">
      <alignment vertical="center"/>
    </xf>
    <xf numFmtId="176" fontId="4" fillId="0" borderId="13" xfId="1" applyNumberFormat="1" applyFont="1" applyFill="1" applyBorder="1" applyAlignment="1">
      <alignment vertical="center"/>
    </xf>
    <xf numFmtId="178" fontId="4" fillId="0" borderId="13" xfId="1" applyNumberFormat="1" applyFont="1" applyFill="1" applyBorder="1" applyAlignment="1">
      <alignment vertical="center"/>
    </xf>
    <xf numFmtId="181" fontId="4" fillId="0" borderId="6" xfId="1" applyNumberFormat="1" applyFont="1" applyFill="1" applyBorder="1" applyAlignment="1">
      <alignment vertical="center"/>
    </xf>
    <xf numFmtId="181" fontId="4" fillId="0" borderId="8" xfId="1" applyNumberFormat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178" fontId="4" fillId="0" borderId="7" xfId="1" applyNumberFormat="1" applyFont="1" applyFill="1" applyBorder="1" applyAlignment="1">
      <alignment vertical="center"/>
    </xf>
    <xf numFmtId="38" fontId="4" fillId="0" borderId="0" xfId="1" applyFont="1" applyFill="1"/>
    <xf numFmtId="38" fontId="10" fillId="0" borderId="1" xfId="1" applyFont="1" applyFill="1" applyBorder="1" applyAlignment="1">
      <alignment horizontal="center" vertical="center"/>
    </xf>
    <xf numFmtId="38" fontId="10" fillId="0" borderId="12" xfId="1" applyFont="1" applyFill="1" applyBorder="1" applyAlignment="1">
      <alignment vertical="center"/>
    </xf>
    <xf numFmtId="38" fontId="4" fillId="0" borderId="0" xfId="1" applyFont="1" applyFill="1" applyAlignment="1">
      <alignment vertical="center"/>
    </xf>
    <xf numFmtId="38" fontId="10" fillId="0" borderId="9" xfId="1" applyFont="1" applyFill="1" applyBorder="1" applyAlignment="1">
      <alignment vertical="center"/>
    </xf>
    <xf numFmtId="38" fontId="10" fillId="0" borderId="6" xfId="1" applyFont="1" applyFill="1" applyBorder="1" applyAlignment="1">
      <alignment horizontal="right" vertical="center"/>
    </xf>
    <xf numFmtId="38" fontId="10" fillId="0" borderId="9" xfId="1" applyFont="1" applyFill="1" applyBorder="1"/>
    <xf numFmtId="38" fontId="10" fillId="0" borderId="9" xfId="1" applyFont="1" applyFill="1" applyBorder="1" applyAlignment="1">
      <alignment horizontal="left" vertical="center"/>
    </xf>
    <xf numFmtId="38" fontId="10" fillId="0" borderId="4" xfId="1" applyFont="1" applyFill="1" applyBorder="1"/>
    <xf numFmtId="38" fontId="10" fillId="0" borderId="8" xfId="1" applyFont="1" applyFill="1" applyBorder="1" applyAlignment="1">
      <alignment horizontal="right" vertical="center"/>
    </xf>
    <xf numFmtId="38" fontId="4" fillId="0" borderId="0" xfId="1" quotePrefix="1" applyFont="1"/>
    <xf numFmtId="183" fontId="1" fillId="0" borderId="0" xfId="1" applyNumberFormat="1" applyFill="1"/>
    <xf numFmtId="183" fontId="18" fillId="0" borderId="0" xfId="1" applyNumberFormat="1" applyFont="1" applyFill="1"/>
    <xf numFmtId="38" fontId="1" fillId="0" borderId="0" xfId="1" applyFont="1" applyFill="1" applyBorder="1"/>
    <xf numFmtId="38" fontId="13" fillId="0" borderId="0" xfId="3" applyFont="1" applyFill="1" applyBorder="1">
      <alignment vertical="center"/>
    </xf>
    <xf numFmtId="38" fontId="13" fillId="0" borderId="0" xfId="3" applyFont="1" applyFill="1" applyAlignment="1"/>
    <xf numFmtId="38" fontId="1" fillId="0" borderId="0" xfId="1" applyFont="1" applyFill="1" applyBorder="1" applyAlignment="1">
      <alignment vertical="center" shrinkToFit="1"/>
    </xf>
    <xf numFmtId="38" fontId="13" fillId="0" borderId="7" xfId="3" applyFont="1" applyFill="1" applyBorder="1">
      <alignment vertical="center"/>
    </xf>
    <xf numFmtId="0" fontId="13" fillId="0" borderId="0" xfId="0" applyNumberFormat="1" applyFont="1" applyFill="1">
      <alignment vertical="center"/>
    </xf>
    <xf numFmtId="184" fontId="1" fillId="0" borderId="0" xfId="1" applyNumberFormat="1" applyFont="1" applyFill="1"/>
    <xf numFmtId="0" fontId="6" fillId="0" borderId="12" xfId="2" applyFont="1" applyFill="1" applyBorder="1" applyAlignment="1">
      <alignment horizontal="right" vertical="center"/>
    </xf>
    <xf numFmtId="0" fontId="6" fillId="0" borderId="6" xfId="2" applyFont="1" applyFill="1" applyBorder="1"/>
    <xf numFmtId="38" fontId="6" fillId="0" borderId="0" xfId="1" applyFont="1" applyFill="1" applyBorder="1"/>
    <xf numFmtId="38" fontId="6" fillId="0" borderId="5" xfId="1" applyFont="1" applyFill="1" applyBorder="1" applyAlignment="1">
      <alignment vertical="center" wrapText="1"/>
    </xf>
    <xf numFmtId="38" fontId="6" fillId="0" borderId="2" xfId="1" applyFont="1" applyFill="1" applyBorder="1" applyAlignment="1">
      <alignment horizontal="center" vertical="center" wrapText="1"/>
    </xf>
    <xf numFmtId="38" fontId="6" fillId="0" borderId="9" xfId="1" applyFont="1" applyFill="1" applyBorder="1"/>
    <xf numFmtId="38" fontId="6" fillId="0" borderId="1" xfId="1" applyFont="1" applyFill="1" applyBorder="1"/>
    <xf numFmtId="0" fontId="6" fillId="0" borderId="4" xfId="2" applyFont="1" applyFill="1" applyBorder="1" applyAlignment="1">
      <alignment vertical="center"/>
    </xf>
    <xf numFmtId="0" fontId="4" fillId="0" borderId="0" xfId="2" applyFont="1" applyFill="1"/>
    <xf numFmtId="38" fontId="4" fillId="0" borderId="0" xfId="1" quotePrefix="1" applyFont="1" applyAlignment="1">
      <alignment horizontal="center" vertical="center"/>
    </xf>
    <xf numFmtId="38" fontId="18" fillId="0" borderId="0" xfId="1" applyFont="1" applyFill="1" applyBorder="1" applyAlignment="1">
      <alignment vertical="center"/>
    </xf>
    <xf numFmtId="180" fontId="1" fillId="0" borderId="0" xfId="1" applyNumberFormat="1" applyFont="1" applyFill="1" applyBorder="1" applyAlignment="1">
      <alignment vertical="center"/>
    </xf>
    <xf numFmtId="38" fontId="20" fillId="0" borderId="0" xfId="1" applyFont="1" applyFill="1" applyBorder="1" applyAlignment="1">
      <alignment vertical="center"/>
    </xf>
    <xf numFmtId="179" fontId="4" fillId="0" borderId="0" xfId="9" applyNumberFormat="1" applyFont="1" applyFill="1" applyAlignment="1">
      <alignment horizontal="right" shrinkToFit="1"/>
    </xf>
    <xf numFmtId="179" fontId="4" fillId="0" borderId="7" xfId="9" applyNumberFormat="1" applyFont="1" applyFill="1" applyBorder="1" applyAlignment="1">
      <alignment horizontal="right" shrinkToFit="1"/>
    </xf>
    <xf numFmtId="179" fontId="4" fillId="0" borderId="0" xfId="9" applyNumberFormat="1" applyFont="1" applyFill="1" applyAlignment="1">
      <alignment horizontal="right" vertical="center" shrinkToFit="1"/>
    </xf>
    <xf numFmtId="179" fontId="4" fillId="0" borderId="7" xfId="9" applyNumberFormat="1" applyFont="1" applyFill="1" applyBorder="1" applyAlignment="1">
      <alignment horizontal="right" vertical="center" shrinkToFit="1"/>
    </xf>
    <xf numFmtId="38" fontId="18" fillId="0" borderId="0" xfId="1" applyFont="1" applyFill="1" applyAlignment="1">
      <alignment vertical="center"/>
    </xf>
    <xf numFmtId="38" fontId="1" fillId="0" borderId="14" xfId="1" applyFont="1" applyFill="1" applyBorder="1" applyAlignment="1">
      <alignment horizontal="right" vertical="center"/>
    </xf>
    <xf numFmtId="38" fontId="1" fillId="0" borderId="10" xfId="1" applyFont="1" applyFill="1" applyBorder="1" applyAlignment="1">
      <alignment horizontal="left"/>
    </xf>
    <xf numFmtId="38" fontId="1" fillId="0" borderId="14" xfId="1" applyFont="1" applyFill="1" applyBorder="1" applyAlignment="1">
      <alignment horizontal="center" vertical="center"/>
    </xf>
    <xf numFmtId="38" fontId="19" fillId="0" borderId="0" xfId="1" applyFont="1" applyFill="1" applyAlignment="1"/>
    <xf numFmtId="38" fontId="19" fillId="0" borderId="0" xfId="1" applyFont="1" applyFill="1" applyBorder="1" applyAlignment="1">
      <alignment horizontal="left"/>
    </xf>
    <xf numFmtId="0" fontId="14" fillId="0" borderId="0" xfId="0" applyNumberFormat="1" applyFont="1" applyFill="1" applyBorder="1">
      <alignment vertical="center"/>
    </xf>
    <xf numFmtId="38" fontId="21" fillId="0" borderId="0" xfId="3" applyFont="1" applyFill="1">
      <alignment vertical="center"/>
    </xf>
    <xf numFmtId="38" fontId="21" fillId="0" borderId="0" xfId="3" applyFont="1" applyFill="1" applyBorder="1">
      <alignment vertical="center"/>
    </xf>
    <xf numFmtId="38" fontId="21" fillId="0" borderId="7" xfId="3" applyFont="1" applyFill="1" applyBorder="1">
      <alignment vertical="center"/>
    </xf>
    <xf numFmtId="179" fontId="1" fillId="0" borderId="0" xfId="1" applyNumberFormat="1" applyFont="1" applyFill="1" applyBorder="1" applyAlignment="1">
      <alignment vertical="center"/>
    </xf>
    <xf numFmtId="176" fontId="1" fillId="0" borderId="7" xfId="1" applyNumberFormat="1" applyFont="1" applyFill="1" applyBorder="1" applyAlignment="1">
      <alignment vertical="center"/>
    </xf>
    <xf numFmtId="180" fontId="1" fillId="0" borderId="7" xfId="1" applyNumberFormat="1" applyFont="1" applyFill="1" applyBorder="1" applyAlignment="1">
      <alignment vertical="center"/>
    </xf>
    <xf numFmtId="38" fontId="13" fillId="0" borderId="0" xfId="1" applyFont="1" applyFill="1" applyBorder="1"/>
    <xf numFmtId="38" fontId="1" fillId="0" borderId="0" xfId="1" applyFont="1" applyFill="1" applyAlignment="1">
      <alignment horizontal="distributed" vertical="center"/>
    </xf>
    <xf numFmtId="179" fontId="1" fillId="0" borderId="7" xfId="1" applyNumberFormat="1" applyFont="1" applyFill="1" applyBorder="1" applyAlignment="1">
      <alignment vertical="center"/>
    </xf>
    <xf numFmtId="38" fontId="1" fillId="0" borderId="13" xfId="1" applyFont="1" applyFill="1" applyBorder="1" applyAlignment="1">
      <alignment horizontal="distributed" vertical="center"/>
    </xf>
    <xf numFmtId="180" fontId="1" fillId="0" borderId="13" xfId="1" applyNumberFormat="1" applyFont="1" applyFill="1" applyBorder="1" applyAlignment="1">
      <alignment vertical="center"/>
    </xf>
    <xf numFmtId="179" fontId="4" fillId="0" borderId="0" xfId="9" applyNumberFormat="1" applyFont="1" applyFill="1" applyBorder="1" applyAlignment="1">
      <alignment horizontal="right" shrinkToFit="1"/>
    </xf>
    <xf numFmtId="38" fontId="1" fillId="0" borderId="0" xfId="1" quotePrefix="1"/>
    <xf numFmtId="38" fontId="6" fillId="0" borderId="0" xfId="1" applyFont="1" applyBorder="1" applyAlignment="1">
      <alignment horizontal="left" vertical="center" wrapText="1"/>
    </xf>
    <xf numFmtId="38" fontId="4" fillId="0" borderId="0" xfId="1" applyFont="1" applyBorder="1" applyAlignment="1">
      <alignment horizontal="left" vertical="center" wrapText="1"/>
    </xf>
    <xf numFmtId="38" fontId="1" fillId="0" borderId="0" xfId="1" applyFont="1" applyAlignment="1">
      <alignment horizontal="left" wrapText="1"/>
    </xf>
    <xf numFmtId="38" fontId="1" fillId="0" borderId="2" xfId="1" applyFont="1" applyBorder="1" applyAlignment="1">
      <alignment horizontal="distributed" vertical="center" justifyLastLine="1"/>
    </xf>
    <xf numFmtId="38" fontId="1" fillId="0" borderId="3" xfId="1" applyBorder="1" applyAlignment="1">
      <alignment horizontal="distributed" vertical="center" justifyLastLine="1"/>
    </xf>
    <xf numFmtId="38" fontId="1" fillId="0" borderId="2" xfId="1" applyFont="1" applyBorder="1" applyAlignment="1">
      <alignment horizontal="distributed" vertical="center" wrapText="1" justifyLastLine="1"/>
    </xf>
    <xf numFmtId="49" fontId="1" fillId="0" borderId="1" xfId="1" applyNumberFormat="1" applyFont="1" applyFill="1" applyBorder="1" applyAlignment="1">
      <alignment horizontal="center" vertical="center"/>
    </xf>
    <xf numFmtId="49" fontId="1" fillId="0" borderId="12" xfId="1" applyNumberFormat="1" applyFont="1" applyFill="1" applyBorder="1" applyAlignment="1">
      <alignment horizontal="center" vertical="center"/>
    </xf>
    <xf numFmtId="38" fontId="1" fillId="0" borderId="2" xfId="1" applyFont="1" applyFill="1" applyBorder="1" applyAlignment="1">
      <alignment horizontal="center" vertical="center" justifyLastLine="1"/>
    </xf>
    <xf numFmtId="38" fontId="1" fillId="0" borderId="11" xfId="1" applyFont="1" applyFill="1" applyBorder="1" applyAlignment="1">
      <alignment horizontal="center" vertical="center" justifyLastLine="1"/>
    </xf>
    <xf numFmtId="38" fontId="1" fillId="0" borderId="3" xfId="1" applyFont="1" applyFill="1" applyBorder="1" applyAlignment="1">
      <alignment horizontal="center" vertical="center" justifyLastLine="1"/>
    </xf>
    <xf numFmtId="0" fontId="1" fillId="0" borderId="2" xfId="2" applyFill="1" applyBorder="1" applyAlignment="1">
      <alignment horizontal="distributed" vertical="center" justifyLastLine="1"/>
    </xf>
    <xf numFmtId="0" fontId="1" fillId="0" borderId="11" xfId="2" applyFill="1" applyBorder="1" applyAlignment="1">
      <alignment horizontal="distributed" vertical="center" justifyLastLine="1"/>
    </xf>
    <xf numFmtId="0" fontId="1" fillId="0" borderId="3" xfId="2" applyFill="1" applyBorder="1" applyAlignment="1">
      <alignment horizontal="distributed" vertical="center" justifyLastLine="1"/>
    </xf>
    <xf numFmtId="38" fontId="1" fillId="0" borderId="2" xfId="1" applyFont="1" applyFill="1" applyBorder="1" applyAlignment="1">
      <alignment horizontal="distributed" vertical="center" wrapText="1" justifyLastLine="1"/>
    </xf>
    <xf numFmtId="38" fontId="1" fillId="0" borderId="11" xfId="1" applyFont="1" applyFill="1" applyBorder="1" applyAlignment="1">
      <alignment horizontal="distributed" vertical="center" justifyLastLine="1"/>
    </xf>
    <xf numFmtId="38" fontId="1" fillId="0" borderId="3" xfId="1" applyFont="1" applyFill="1" applyBorder="1" applyAlignment="1">
      <alignment horizontal="distributed" vertical="center" justifyLastLine="1"/>
    </xf>
    <xf numFmtId="38" fontId="0" fillId="0" borderId="1" xfId="1" applyFont="1" applyFill="1" applyBorder="1" applyAlignment="1">
      <alignment horizontal="center" vertical="center"/>
    </xf>
    <xf numFmtId="38" fontId="1" fillId="0" borderId="13" xfId="1" applyFont="1" applyFill="1" applyBorder="1" applyAlignment="1">
      <alignment horizontal="center" vertical="center"/>
    </xf>
    <xf numFmtId="38" fontId="1" fillId="0" borderId="12" xfId="1" applyFont="1" applyFill="1" applyBorder="1" applyAlignment="1">
      <alignment horizontal="center" vertical="center"/>
    </xf>
    <xf numFmtId="38" fontId="0" fillId="0" borderId="2" xfId="1" applyFont="1" applyFill="1" applyBorder="1" applyAlignment="1">
      <alignment horizontal="center" vertical="center"/>
    </xf>
    <xf numFmtId="38" fontId="1" fillId="0" borderId="11" xfId="1" applyFont="1" applyFill="1" applyBorder="1" applyAlignment="1">
      <alignment horizontal="center" vertical="center"/>
    </xf>
    <xf numFmtId="38" fontId="1" fillId="0" borderId="3" xfId="1" applyFont="1" applyFill="1" applyBorder="1" applyAlignment="1">
      <alignment horizontal="center" vertical="center"/>
    </xf>
    <xf numFmtId="38" fontId="0" fillId="0" borderId="11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0" fontId="11" fillId="0" borderId="9" xfId="2" applyNumberFormat="1" applyFont="1" applyFill="1" applyBorder="1" applyAlignment="1">
      <alignment horizontal="center" vertical="center"/>
    </xf>
    <xf numFmtId="0" fontId="11" fillId="0" borderId="6" xfId="2" applyNumberFormat="1" applyFont="1" applyFill="1" applyBorder="1" applyAlignment="1">
      <alignment horizontal="center" vertical="center"/>
    </xf>
    <xf numFmtId="0" fontId="11" fillId="0" borderId="4" xfId="2" applyNumberFormat="1" applyFont="1" applyFill="1" applyBorder="1" applyAlignment="1">
      <alignment horizontal="center" vertical="center"/>
    </xf>
    <xf numFmtId="0" fontId="11" fillId="0" borderId="8" xfId="2" applyNumberFormat="1" applyFont="1" applyFill="1" applyBorder="1" applyAlignment="1">
      <alignment horizontal="center" vertical="center"/>
    </xf>
    <xf numFmtId="0" fontId="4" fillId="0" borderId="0" xfId="2" applyFont="1" applyAlignment="1"/>
    <xf numFmtId="0" fontId="1" fillId="0" borderId="0" xfId="2" applyFont="1" applyAlignment="1"/>
    <xf numFmtId="38" fontId="6" fillId="0" borderId="2" xfId="1" applyFont="1" applyFill="1" applyBorder="1" applyAlignment="1">
      <alignment horizontal="center" vertical="center" justifyLastLine="1"/>
    </xf>
    <xf numFmtId="38" fontId="6" fillId="0" borderId="11" xfId="1" applyFont="1" applyFill="1" applyBorder="1" applyAlignment="1">
      <alignment horizontal="center" vertical="center" justifyLastLine="1"/>
    </xf>
    <xf numFmtId="38" fontId="6" fillId="0" borderId="3" xfId="1" applyFont="1" applyFill="1" applyBorder="1" applyAlignment="1">
      <alignment horizontal="center" vertical="center" justifyLastLine="1"/>
    </xf>
    <xf numFmtId="38" fontId="6" fillId="0" borderId="2" xfId="1" applyFont="1" applyFill="1" applyBorder="1" applyAlignment="1">
      <alignment horizontal="distributed" vertical="center" justifyLastLine="1"/>
    </xf>
    <xf numFmtId="38" fontId="6" fillId="0" borderId="11" xfId="1" applyFont="1" applyFill="1" applyBorder="1" applyAlignment="1">
      <alignment horizontal="distributed" vertical="center" justifyLastLine="1"/>
    </xf>
    <xf numFmtId="38" fontId="6" fillId="0" borderId="3" xfId="1" applyFont="1" applyFill="1" applyBorder="1" applyAlignment="1">
      <alignment horizontal="distributed" vertical="center" justifyLastLine="1"/>
    </xf>
    <xf numFmtId="38" fontId="6" fillId="0" borderId="2" xfId="1" applyFont="1" applyFill="1" applyBorder="1" applyAlignment="1">
      <alignment horizontal="center" vertical="center"/>
    </xf>
    <xf numFmtId="38" fontId="6" fillId="0" borderId="11" xfId="1" applyFont="1" applyFill="1" applyBorder="1" applyAlignment="1">
      <alignment horizontal="center" vertical="center"/>
    </xf>
    <xf numFmtId="38" fontId="6" fillId="0" borderId="3" xfId="1" applyFont="1" applyFill="1" applyBorder="1" applyAlignment="1">
      <alignment horizontal="center" vertical="center"/>
    </xf>
    <xf numFmtId="0" fontId="11" fillId="0" borderId="1" xfId="2" applyNumberFormat="1" applyFont="1" applyFill="1" applyBorder="1" applyAlignment="1">
      <alignment horizontal="center" vertical="center"/>
    </xf>
    <xf numFmtId="0" fontId="11" fillId="0" borderId="12" xfId="2" applyNumberFormat="1" applyFont="1" applyFill="1" applyBorder="1" applyAlignment="1">
      <alignment horizontal="center" vertical="center"/>
    </xf>
    <xf numFmtId="38" fontId="6" fillId="0" borderId="2" xfId="1" applyFont="1" applyBorder="1" applyAlignment="1">
      <alignment horizontal="center" vertical="center"/>
    </xf>
    <xf numFmtId="38" fontId="6" fillId="0" borderId="11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4" fillId="0" borderId="0" xfId="1" applyFont="1" applyBorder="1" applyAlignment="1"/>
    <xf numFmtId="0" fontId="1" fillId="0" borderId="0" xfId="2" applyFont="1" applyBorder="1" applyAlignment="1"/>
    <xf numFmtId="38" fontId="6" fillId="0" borderId="2" xfId="1" applyFont="1" applyBorder="1" applyAlignment="1">
      <alignment horizontal="center" vertical="center" justifyLastLine="1"/>
    </xf>
    <xf numFmtId="38" fontId="6" fillId="0" borderId="11" xfId="1" applyFont="1" applyBorder="1" applyAlignment="1">
      <alignment horizontal="center" vertical="center" justifyLastLine="1"/>
    </xf>
    <xf numFmtId="38" fontId="6" fillId="0" borderId="3" xfId="1" applyFont="1" applyBorder="1" applyAlignment="1">
      <alignment horizontal="center" vertical="center" justifyLastLine="1"/>
    </xf>
    <xf numFmtId="38" fontId="6" fillId="0" borderId="2" xfId="1" applyFont="1" applyBorder="1" applyAlignment="1">
      <alignment horizontal="distributed" vertical="center" justifyLastLine="1"/>
    </xf>
    <xf numFmtId="38" fontId="6" fillId="0" borderId="11" xfId="1" applyFont="1" applyBorder="1" applyAlignment="1">
      <alignment horizontal="distributed" vertical="center" justifyLastLine="1"/>
    </xf>
    <xf numFmtId="38" fontId="6" fillId="0" borderId="3" xfId="1" applyFont="1" applyBorder="1" applyAlignment="1">
      <alignment horizontal="distributed" vertical="center" justifyLastLine="1"/>
    </xf>
    <xf numFmtId="38" fontId="6" fillId="0" borderId="2" xfId="1" applyFont="1" applyFill="1" applyBorder="1" applyAlignment="1">
      <alignment horizontal="distributed" vertical="center" wrapText="1" justifyLastLine="1"/>
    </xf>
    <xf numFmtId="38" fontId="6" fillId="0" borderId="11" xfId="1" applyFont="1" applyFill="1" applyBorder="1" applyAlignment="1">
      <alignment horizontal="distributed" vertical="center" wrapText="1" justifyLastLine="1"/>
    </xf>
    <xf numFmtId="38" fontId="6" fillId="0" borderId="3" xfId="1" applyFont="1" applyFill="1" applyBorder="1" applyAlignment="1">
      <alignment horizontal="distributed" vertical="center" wrapText="1" justifyLastLine="1"/>
    </xf>
    <xf numFmtId="38" fontId="1" fillId="0" borderId="2" xfId="1" applyFont="1" applyFill="1" applyBorder="1" applyAlignment="1">
      <alignment horizontal="center" vertical="center"/>
    </xf>
  </cellXfs>
  <cellStyles count="15">
    <cellStyle name="ハイパーリンク 2" xfId="5" xr:uid="{00000000-0005-0000-0000-000032000000}"/>
    <cellStyle name="桁区切り" xfId="3" builtinId="6"/>
    <cellStyle name="桁区切り 2" xfId="1" xr:uid="{00000000-0005-0000-0000-000000000000}"/>
    <cellStyle name="桁区切り 3" xfId="6" xr:uid="{00000000-0005-0000-0000-000033000000}"/>
    <cellStyle name="標準" xfId="0" builtinId="0"/>
    <cellStyle name="標準 2" xfId="2" xr:uid="{00000000-0005-0000-0000-000002000000}"/>
    <cellStyle name="標準 2 2" xfId="8" xr:uid="{00000000-0005-0000-0000-000036000000}"/>
    <cellStyle name="標準 2 3" xfId="9" xr:uid="{00000000-0005-0000-0000-000037000000}"/>
    <cellStyle name="標準 2 4" xfId="7" xr:uid="{00000000-0005-0000-0000-000035000000}"/>
    <cellStyle name="標準 3" xfId="10" xr:uid="{00000000-0005-0000-0000-000038000000}"/>
    <cellStyle name="標準 3 2" xfId="11" xr:uid="{00000000-0005-0000-0000-000039000000}"/>
    <cellStyle name="標準 4" xfId="12" xr:uid="{00000000-0005-0000-0000-00003A000000}"/>
    <cellStyle name="標準 5" xfId="13" xr:uid="{00000000-0005-0000-0000-00003B000000}"/>
    <cellStyle name="標準 6" xfId="14" xr:uid="{00000000-0005-0000-0000-00003C000000}"/>
    <cellStyle name="標準 7" xfId="4" xr:uid="{00000000-0005-0000-0000-000034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9525</xdr:rowOff>
    </xdr:from>
    <xdr:to>
      <xdr:col>2</xdr:col>
      <xdr:colOff>0</xdr:colOff>
      <xdr:row>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B945DE6-AC7C-4BA2-A39F-7F24BB1BA89D}"/>
            </a:ext>
          </a:extLst>
        </xdr:cNvPr>
        <xdr:cNvSpPr>
          <a:spLocks noChangeShapeType="1"/>
        </xdr:cNvSpPr>
      </xdr:nvSpPr>
      <xdr:spPr bwMode="auto">
        <a:xfrm flipH="1" flipV="1">
          <a:off x="657225" y="504825"/>
          <a:ext cx="1114425" cy="628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9525</xdr:rowOff>
    </xdr:from>
    <xdr:to>
      <xdr:col>2</xdr:col>
      <xdr:colOff>0</xdr:colOff>
      <xdr:row>5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105D3B7F-F04E-44D4-AE83-814E87447E36}"/>
            </a:ext>
          </a:extLst>
        </xdr:cNvPr>
        <xdr:cNvSpPr>
          <a:spLocks noChangeShapeType="1"/>
        </xdr:cNvSpPr>
      </xdr:nvSpPr>
      <xdr:spPr bwMode="auto">
        <a:xfrm flipH="1" flipV="1">
          <a:off x="657225" y="504825"/>
          <a:ext cx="1114425" cy="628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17</xdr:row>
      <xdr:rowOff>9525</xdr:rowOff>
    </xdr:from>
    <xdr:to>
      <xdr:col>2</xdr:col>
      <xdr:colOff>0</xdr:colOff>
      <xdr:row>19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8C1FF10C-0F62-4D62-9C4E-78637DE992CF}"/>
            </a:ext>
          </a:extLst>
        </xdr:cNvPr>
        <xdr:cNvSpPr>
          <a:spLocks noChangeShapeType="1"/>
        </xdr:cNvSpPr>
      </xdr:nvSpPr>
      <xdr:spPr bwMode="auto">
        <a:xfrm flipH="1" flipV="1">
          <a:off x="657225" y="4524375"/>
          <a:ext cx="1114425" cy="647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17</xdr:row>
      <xdr:rowOff>9525</xdr:rowOff>
    </xdr:from>
    <xdr:to>
      <xdr:col>2</xdr:col>
      <xdr:colOff>0</xdr:colOff>
      <xdr:row>19</xdr:row>
      <xdr:rowOff>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CEC77CC9-188C-423F-B58E-0C644D0DED41}"/>
            </a:ext>
          </a:extLst>
        </xdr:cNvPr>
        <xdr:cNvSpPr>
          <a:spLocks noChangeShapeType="1"/>
        </xdr:cNvSpPr>
      </xdr:nvSpPr>
      <xdr:spPr bwMode="auto">
        <a:xfrm flipH="1" flipV="1">
          <a:off x="657225" y="4524375"/>
          <a:ext cx="1114425" cy="647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9525</xdr:rowOff>
    </xdr:from>
    <xdr:to>
      <xdr:col>2</xdr:col>
      <xdr:colOff>0</xdr:colOff>
      <xdr:row>5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AE6A16D1-7F89-4329-8AFE-62A4752B33DF}"/>
            </a:ext>
          </a:extLst>
        </xdr:cNvPr>
        <xdr:cNvSpPr>
          <a:spLocks noChangeShapeType="1"/>
        </xdr:cNvSpPr>
      </xdr:nvSpPr>
      <xdr:spPr bwMode="auto">
        <a:xfrm flipH="1" flipV="1">
          <a:off x="657225" y="504825"/>
          <a:ext cx="1114425" cy="628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9525</xdr:rowOff>
    </xdr:from>
    <xdr:to>
      <xdr:col>2</xdr:col>
      <xdr:colOff>0</xdr:colOff>
      <xdr:row>5</xdr:row>
      <xdr:rowOff>0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C4EEE489-A056-4F73-8B6D-9B04CC3B5879}"/>
            </a:ext>
          </a:extLst>
        </xdr:cNvPr>
        <xdr:cNvSpPr>
          <a:spLocks noChangeShapeType="1"/>
        </xdr:cNvSpPr>
      </xdr:nvSpPr>
      <xdr:spPr bwMode="auto">
        <a:xfrm flipH="1" flipV="1">
          <a:off x="657225" y="504825"/>
          <a:ext cx="1114425" cy="628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17</xdr:row>
      <xdr:rowOff>9525</xdr:rowOff>
    </xdr:from>
    <xdr:to>
      <xdr:col>2</xdr:col>
      <xdr:colOff>0</xdr:colOff>
      <xdr:row>19</xdr:row>
      <xdr:rowOff>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F20880C9-1DC7-41CE-9214-DA57B4CAA5E9}"/>
            </a:ext>
          </a:extLst>
        </xdr:cNvPr>
        <xdr:cNvSpPr>
          <a:spLocks noChangeShapeType="1"/>
        </xdr:cNvSpPr>
      </xdr:nvSpPr>
      <xdr:spPr bwMode="auto">
        <a:xfrm flipH="1" flipV="1">
          <a:off x="657225" y="4524375"/>
          <a:ext cx="1114425" cy="647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17</xdr:row>
      <xdr:rowOff>9525</xdr:rowOff>
    </xdr:from>
    <xdr:to>
      <xdr:col>2</xdr:col>
      <xdr:colOff>0</xdr:colOff>
      <xdr:row>19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688D76E1-E0B3-4220-B9AF-9C9190E84C95}"/>
            </a:ext>
          </a:extLst>
        </xdr:cNvPr>
        <xdr:cNvSpPr>
          <a:spLocks noChangeShapeType="1"/>
        </xdr:cNvSpPr>
      </xdr:nvSpPr>
      <xdr:spPr bwMode="auto">
        <a:xfrm flipH="1" flipV="1">
          <a:off x="657225" y="4524375"/>
          <a:ext cx="1114425" cy="647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4</xdr:col>
      <xdr:colOff>0</xdr:colOff>
      <xdr:row>4</xdr:row>
      <xdr:rowOff>342900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4F05FDD-D4D0-4503-9207-278F11C4D427}"/>
            </a:ext>
          </a:extLst>
        </xdr:cNvPr>
        <xdr:cNvSpPr>
          <a:spLocks noChangeShapeType="1"/>
        </xdr:cNvSpPr>
      </xdr:nvSpPr>
      <xdr:spPr bwMode="auto">
        <a:xfrm>
          <a:off x="419100" y="342900"/>
          <a:ext cx="1333500" cy="838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0</xdr:col>
      <xdr:colOff>0</xdr:colOff>
      <xdr:row>13</xdr:row>
      <xdr:rowOff>304799</xdr:rowOff>
    </xdr:from>
    <xdr:ext cx="243465" cy="561975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A14D9F2D-62C8-4C0E-88CF-E16463F2395E}"/>
            </a:ext>
          </a:extLst>
        </xdr:cNvPr>
        <xdr:cNvSpPr txBox="1">
          <a:spLocks noChangeArrowheads="1"/>
        </xdr:cNvSpPr>
      </xdr:nvSpPr>
      <xdr:spPr bwMode="auto">
        <a:xfrm>
          <a:off x="0" y="4125382"/>
          <a:ext cx="24346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" wrap="square" lIns="27432" tIns="22860" rIns="0" bIns="0" anchor="b" upright="1">
          <a:spAutoFit/>
        </a:bodyPr>
        <a:lstStyle/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Century" panose="02040604050505020304" pitchFamily="18" charset="0"/>
            <a:ea typeface="ＭＳ 明朝"/>
          </a:endParaRPr>
        </a:p>
      </xdr:txBody>
    </xdr:sp>
    <xdr:clientData/>
  </xdr:oneCellAnchor>
  <xdr:twoCellAnchor>
    <xdr:from>
      <xdr:col>2</xdr:col>
      <xdr:colOff>0</xdr:colOff>
      <xdr:row>2</xdr:row>
      <xdr:rowOff>0</xdr:rowOff>
    </xdr:from>
    <xdr:to>
      <xdr:col>4</xdr:col>
      <xdr:colOff>0</xdr:colOff>
      <xdr:row>4</xdr:row>
      <xdr:rowOff>342900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9B03A65C-FA6E-4B4D-BE79-BAC415ECB989}"/>
            </a:ext>
          </a:extLst>
        </xdr:cNvPr>
        <xdr:cNvSpPr>
          <a:spLocks noChangeShapeType="1"/>
        </xdr:cNvSpPr>
      </xdr:nvSpPr>
      <xdr:spPr bwMode="auto">
        <a:xfrm>
          <a:off x="419100" y="342900"/>
          <a:ext cx="1333500" cy="838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2FBB9940-FAA0-4638-8C82-B925667FBA09}"/>
            </a:ext>
          </a:extLst>
        </xdr:cNvPr>
        <xdr:cNvSpPr>
          <a:spLocks noChangeShapeType="1"/>
        </xdr:cNvSpPr>
      </xdr:nvSpPr>
      <xdr:spPr bwMode="auto">
        <a:xfrm flipH="1" flipV="1">
          <a:off x="628650" y="571500"/>
          <a:ext cx="876300" cy="723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3</xdr:col>
      <xdr:colOff>0</xdr:colOff>
      <xdr:row>21</xdr:row>
      <xdr:rowOff>0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BF1F02B8-6C2F-404D-A89E-126940194AF5}"/>
            </a:ext>
          </a:extLst>
        </xdr:cNvPr>
        <xdr:cNvSpPr>
          <a:spLocks noChangeShapeType="1"/>
        </xdr:cNvSpPr>
      </xdr:nvSpPr>
      <xdr:spPr bwMode="auto">
        <a:xfrm>
          <a:off x="619125" y="3810000"/>
          <a:ext cx="885825" cy="723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2F9C38E2-EA3B-475F-9425-E0BEE3ECEA1E}"/>
            </a:ext>
          </a:extLst>
        </xdr:cNvPr>
        <xdr:cNvSpPr>
          <a:spLocks noChangeShapeType="1"/>
        </xdr:cNvSpPr>
      </xdr:nvSpPr>
      <xdr:spPr bwMode="auto">
        <a:xfrm flipH="1" flipV="1">
          <a:off x="628650" y="571500"/>
          <a:ext cx="876300" cy="723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3</xdr:col>
      <xdr:colOff>0</xdr:colOff>
      <xdr:row>21</xdr:row>
      <xdr:rowOff>0</xdr:rowOff>
    </xdr:to>
    <xdr:sp macro="" textlink="">
      <xdr:nvSpPr>
        <xdr:cNvPr id="6" name="Line 4">
          <a:extLst>
            <a:ext uri="{FF2B5EF4-FFF2-40B4-BE49-F238E27FC236}">
              <a16:creationId xmlns:a16="http://schemas.microsoft.com/office/drawing/2014/main" id="{E539314A-4711-4B65-95E0-368D4FE515D5}"/>
            </a:ext>
          </a:extLst>
        </xdr:cNvPr>
        <xdr:cNvSpPr>
          <a:spLocks noChangeShapeType="1"/>
        </xdr:cNvSpPr>
      </xdr:nvSpPr>
      <xdr:spPr bwMode="auto">
        <a:xfrm>
          <a:off x="619125" y="3810000"/>
          <a:ext cx="885825" cy="723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39</xdr:row>
      <xdr:rowOff>9525</xdr:rowOff>
    </xdr:from>
    <xdr:to>
      <xdr:col>1</xdr:col>
      <xdr:colOff>19050</xdr:colOff>
      <xdr:row>39</xdr:row>
      <xdr:rowOff>19050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6F848EC4-DEB7-4FF5-890B-FFFEC7562441}"/>
            </a:ext>
          </a:extLst>
        </xdr:cNvPr>
        <xdr:cNvSpPr>
          <a:spLocks noChangeShapeType="1"/>
        </xdr:cNvSpPr>
      </xdr:nvSpPr>
      <xdr:spPr bwMode="auto">
        <a:xfrm>
          <a:off x="942975" y="9563100"/>
          <a:ext cx="952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39</xdr:row>
      <xdr:rowOff>9525</xdr:rowOff>
    </xdr:from>
    <xdr:to>
      <xdr:col>2</xdr:col>
      <xdr:colOff>0</xdr:colOff>
      <xdr:row>41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64929AED-C052-4DCE-B8BD-D8399163D6F2}"/>
            </a:ext>
          </a:extLst>
        </xdr:cNvPr>
        <xdr:cNvSpPr>
          <a:spLocks noChangeShapeType="1"/>
        </xdr:cNvSpPr>
      </xdr:nvSpPr>
      <xdr:spPr bwMode="auto">
        <a:xfrm>
          <a:off x="933450" y="9563100"/>
          <a:ext cx="962025" cy="590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9525</xdr:rowOff>
    </xdr:from>
    <xdr:to>
      <xdr:col>2</xdr:col>
      <xdr:colOff>0</xdr:colOff>
      <xdr:row>4</xdr:row>
      <xdr:rowOff>0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174C0DD-27FD-4911-B746-E7BB87BFF61D}"/>
            </a:ext>
          </a:extLst>
        </xdr:cNvPr>
        <xdr:cNvSpPr>
          <a:spLocks noChangeShapeType="1"/>
        </xdr:cNvSpPr>
      </xdr:nvSpPr>
      <xdr:spPr bwMode="auto">
        <a:xfrm>
          <a:off x="933450" y="371475"/>
          <a:ext cx="962025" cy="619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39</xdr:row>
      <xdr:rowOff>9525</xdr:rowOff>
    </xdr:from>
    <xdr:to>
      <xdr:col>2</xdr:col>
      <xdr:colOff>0</xdr:colOff>
      <xdr:row>41</xdr:row>
      <xdr:rowOff>0</xdr:rowOff>
    </xdr:to>
    <xdr:sp macro="" textlink="">
      <xdr:nvSpPr>
        <xdr:cNvPr id="5" name="Line 9">
          <a:extLst>
            <a:ext uri="{FF2B5EF4-FFF2-40B4-BE49-F238E27FC236}">
              <a16:creationId xmlns:a16="http://schemas.microsoft.com/office/drawing/2014/main" id="{AE9FE4E4-A54C-4D65-A58B-A1A8068C2D7F}"/>
            </a:ext>
          </a:extLst>
        </xdr:cNvPr>
        <xdr:cNvSpPr>
          <a:spLocks noChangeShapeType="1"/>
        </xdr:cNvSpPr>
      </xdr:nvSpPr>
      <xdr:spPr bwMode="auto">
        <a:xfrm>
          <a:off x="933450" y="9563100"/>
          <a:ext cx="962025" cy="590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152400</xdr:rowOff>
    </xdr:from>
    <xdr:to>
      <xdr:col>0</xdr:col>
      <xdr:colOff>57150</xdr:colOff>
      <xdr:row>18</xdr:row>
      <xdr:rowOff>200025</xdr:rowOff>
    </xdr:to>
    <xdr:sp macro="" textlink="">
      <xdr:nvSpPr>
        <xdr:cNvPr id="6" name="Text Box 11">
          <a:extLst>
            <a:ext uri="{FF2B5EF4-FFF2-40B4-BE49-F238E27FC236}">
              <a16:creationId xmlns:a16="http://schemas.microsoft.com/office/drawing/2014/main" id="{1322B456-369F-4460-926D-5CD927AF0672}"/>
            </a:ext>
          </a:extLst>
        </xdr:cNvPr>
        <xdr:cNvSpPr txBox="1">
          <a:spLocks noChangeArrowheads="1"/>
        </xdr:cNvSpPr>
      </xdr:nvSpPr>
      <xdr:spPr bwMode="auto">
        <a:xfrm>
          <a:off x="0" y="4362450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19050</xdr:colOff>
      <xdr:row>27</xdr:row>
      <xdr:rowOff>0</xdr:rowOff>
    </xdr:to>
    <xdr:sp macro="" textlink="">
      <xdr:nvSpPr>
        <xdr:cNvPr id="7" name="Line 15">
          <a:extLst>
            <a:ext uri="{FF2B5EF4-FFF2-40B4-BE49-F238E27FC236}">
              <a16:creationId xmlns:a16="http://schemas.microsoft.com/office/drawing/2014/main" id="{88AD65D7-1851-4FA5-8604-F87D71C2A3D7}"/>
            </a:ext>
          </a:extLst>
        </xdr:cNvPr>
        <xdr:cNvSpPr>
          <a:spLocks noChangeShapeType="1"/>
        </xdr:cNvSpPr>
      </xdr:nvSpPr>
      <xdr:spPr bwMode="auto">
        <a:xfrm>
          <a:off x="942975" y="668655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2356C-94EA-4689-BEFE-5FE06BCB34A6}">
  <sheetPr>
    <tabColor theme="0"/>
    <pageSetUpPr autoPageBreaks="0"/>
  </sheetPr>
  <dimension ref="B1:I43"/>
  <sheetViews>
    <sheetView showGridLines="0" tabSelected="1" zoomScaleNormal="100" zoomScaleSheetLayoutView="100" workbookViewId="0">
      <selection activeCell="A4" sqref="A4"/>
    </sheetView>
  </sheetViews>
  <sheetFormatPr defaultRowHeight="13.5"/>
  <cols>
    <col min="1" max="1" width="15.625" style="1" customWidth="1"/>
    <col min="2" max="6" width="14.625" style="1" customWidth="1"/>
    <col min="7" max="7" width="11" style="1" customWidth="1"/>
    <col min="8" max="8" width="10.625" style="1" customWidth="1"/>
    <col min="9" max="253" width="9" style="1"/>
    <col min="254" max="254" width="5.125" style="1" customWidth="1"/>
    <col min="255" max="255" width="13.125" style="1" customWidth="1"/>
    <col min="256" max="257" width="13.625" style="1" customWidth="1"/>
    <col min="258" max="258" width="10.625" style="1" customWidth="1"/>
    <col min="259" max="259" width="13.625" style="1" customWidth="1"/>
    <col min="260" max="260" width="10.625" style="1" customWidth="1"/>
    <col min="261" max="261" width="13.625" style="1" customWidth="1"/>
    <col min="262" max="262" width="10.625" style="1" customWidth="1"/>
    <col min="263" max="263" width="13.625" style="1" customWidth="1"/>
    <col min="264" max="264" width="10.625" style="1" customWidth="1"/>
    <col min="265" max="509" width="9" style="1"/>
    <col min="510" max="510" width="5.125" style="1" customWidth="1"/>
    <col min="511" max="511" width="13.125" style="1" customWidth="1"/>
    <col min="512" max="513" width="13.625" style="1" customWidth="1"/>
    <col min="514" max="514" width="10.625" style="1" customWidth="1"/>
    <col min="515" max="515" width="13.625" style="1" customWidth="1"/>
    <col min="516" max="516" width="10.625" style="1" customWidth="1"/>
    <col min="517" max="517" width="13.625" style="1" customWidth="1"/>
    <col min="518" max="518" width="10.625" style="1" customWidth="1"/>
    <col min="519" max="519" width="13.625" style="1" customWidth="1"/>
    <col min="520" max="520" width="10.625" style="1" customWidth="1"/>
    <col min="521" max="765" width="9" style="1"/>
    <col min="766" max="766" width="5.125" style="1" customWidth="1"/>
    <col min="767" max="767" width="13.125" style="1" customWidth="1"/>
    <col min="768" max="769" width="13.625" style="1" customWidth="1"/>
    <col min="770" max="770" width="10.625" style="1" customWidth="1"/>
    <col min="771" max="771" width="13.625" style="1" customWidth="1"/>
    <col min="772" max="772" width="10.625" style="1" customWidth="1"/>
    <col min="773" max="773" width="13.625" style="1" customWidth="1"/>
    <col min="774" max="774" width="10.625" style="1" customWidth="1"/>
    <col min="775" max="775" width="13.625" style="1" customWidth="1"/>
    <col min="776" max="776" width="10.625" style="1" customWidth="1"/>
    <col min="777" max="1021" width="9" style="1"/>
    <col min="1022" max="1022" width="5.125" style="1" customWidth="1"/>
    <col min="1023" max="1023" width="13.125" style="1" customWidth="1"/>
    <col min="1024" max="1025" width="13.625" style="1" customWidth="1"/>
    <col min="1026" max="1026" width="10.625" style="1" customWidth="1"/>
    <col min="1027" max="1027" width="13.625" style="1" customWidth="1"/>
    <col min="1028" max="1028" width="10.625" style="1" customWidth="1"/>
    <col min="1029" max="1029" width="13.625" style="1" customWidth="1"/>
    <col min="1030" max="1030" width="10.625" style="1" customWidth="1"/>
    <col min="1031" max="1031" width="13.625" style="1" customWidth="1"/>
    <col min="1032" max="1032" width="10.625" style="1" customWidth="1"/>
    <col min="1033" max="1277" width="9" style="1"/>
    <col min="1278" max="1278" width="5.125" style="1" customWidth="1"/>
    <col min="1279" max="1279" width="13.125" style="1" customWidth="1"/>
    <col min="1280" max="1281" width="13.625" style="1" customWidth="1"/>
    <col min="1282" max="1282" width="10.625" style="1" customWidth="1"/>
    <col min="1283" max="1283" width="13.625" style="1" customWidth="1"/>
    <col min="1284" max="1284" width="10.625" style="1" customWidth="1"/>
    <col min="1285" max="1285" width="13.625" style="1" customWidth="1"/>
    <col min="1286" max="1286" width="10.625" style="1" customWidth="1"/>
    <col min="1287" max="1287" width="13.625" style="1" customWidth="1"/>
    <col min="1288" max="1288" width="10.625" style="1" customWidth="1"/>
    <col min="1289" max="1533" width="9" style="1"/>
    <col min="1534" max="1534" width="5.125" style="1" customWidth="1"/>
    <col min="1535" max="1535" width="13.125" style="1" customWidth="1"/>
    <col min="1536" max="1537" width="13.625" style="1" customWidth="1"/>
    <col min="1538" max="1538" width="10.625" style="1" customWidth="1"/>
    <col min="1539" max="1539" width="13.625" style="1" customWidth="1"/>
    <col min="1540" max="1540" width="10.625" style="1" customWidth="1"/>
    <col min="1541" max="1541" width="13.625" style="1" customWidth="1"/>
    <col min="1542" max="1542" width="10.625" style="1" customWidth="1"/>
    <col min="1543" max="1543" width="13.625" style="1" customWidth="1"/>
    <col min="1544" max="1544" width="10.625" style="1" customWidth="1"/>
    <col min="1545" max="1789" width="9" style="1"/>
    <col min="1790" max="1790" width="5.125" style="1" customWidth="1"/>
    <col min="1791" max="1791" width="13.125" style="1" customWidth="1"/>
    <col min="1792" max="1793" width="13.625" style="1" customWidth="1"/>
    <col min="1794" max="1794" width="10.625" style="1" customWidth="1"/>
    <col min="1795" max="1795" width="13.625" style="1" customWidth="1"/>
    <col min="1796" max="1796" width="10.625" style="1" customWidth="1"/>
    <col min="1797" max="1797" width="13.625" style="1" customWidth="1"/>
    <col min="1798" max="1798" width="10.625" style="1" customWidth="1"/>
    <col min="1799" max="1799" width="13.625" style="1" customWidth="1"/>
    <col min="1800" max="1800" width="10.625" style="1" customWidth="1"/>
    <col min="1801" max="2045" width="9" style="1"/>
    <col min="2046" max="2046" width="5.125" style="1" customWidth="1"/>
    <col min="2047" max="2047" width="13.125" style="1" customWidth="1"/>
    <col min="2048" max="2049" width="13.625" style="1" customWidth="1"/>
    <col min="2050" max="2050" width="10.625" style="1" customWidth="1"/>
    <col min="2051" max="2051" width="13.625" style="1" customWidth="1"/>
    <col min="2052" max="2052" width="10.625" style="1" customWidth="1"/>
    <col min="2053" max="2053" width="13.625" style="1" customWidth="1"/>
    <col min="2054" max="2054" width="10.625" style="1" customWidth="1"/>
    <col min="2055" max="2055" width="13.625" style="1" customWidth="1"/>
    <col min="2056" max="2056" width="10.625" style="1" customWidth="1"/>
    <col min="2057" max="2301" width="9" style="1"/>
    <col min="2302" max="2302" width="5.125" style="1" customWidth="1"/>
    <col min="2303" max="2303" width="13.125" style="1" customWidth="1"/>
    <col min="2304" max="2305" width="13.625" style="1" customWidth="1"/>
    <col min="2306" max="2306" width="10.625" style="1" customWidth="1"/>
    <col min="2307" max="2307" width="13.625" style="1" customWidth="1"/>
    <col min="2308" max="2308" width="10.625" style="1" customWidth="1"/>
    <col min="2309" max="2309" width="13.625" style="1" customWidth="1"/>
    <col min="2310" max="2310" width="10.625" style="1" customWidth="1"/>
    <col min="2311" max="2311" width="13.625" style="1" customWidth="1"/>
    <col min="2312" max="2312" width="10.625" style="1" customWidth="1"/>
    <col min="2313" max="2557" width="9" style="1"/>
    <col min="2558" max="2558" width="5.125" style="1" customWidth="1"/>
    <col min="2559" max="2559" width="13.125" style="1" customWidth="1"/>
    <col min="2560" max="2561" width="13.625" style="1" customWidth="1"/>
    <col min="2562" max="2562" width="10.625" style="1" customWidth="1"/>
    <col min="2563" max="2563" width="13.625" style="1" customWidth="1"/>
    <col min="2564" max="2564" width="10.625" style="1" customWidth="1"/>
    <col min="2565" max="2565" width="13.625" style="1" customWidth="1"/>
    <col min="2566" max="2566" width="10.625" style="1" customWidth="1"/>
    <col min="2567" max="2567" width="13.625" style="1" customWidth="1"/>
    <col min="2568" max="2568" width="10.625" style="1" customWidth="1"/>
    <col min="2569" max="2813" width="9" style="1"/>
    <col min="2814" max="2814" width="5.125" style="1" customWidth="1"/>
    <col min="2815" max="2815" width="13.125" style="1" customWidth="1"/>
    <col min="2816" max="2817" width="13.625" style="1" customWidth="1"/>
    <col min="2818" max="2818" width="10.625" style="1" customWidth="1"/>
    <col min="2819" max="2819" width="13.625" style="1" customWidth="1"/>
    <col min="2820" max="2820" width="10.625" style="1" customWidth="1"/>
    <col min="2821" max="2821" width="13.625" style="1" customWidth="1"/>
    <col min="2822" max="2822" width="10.625" style="1" customWidth="1"/>
    <col min="2823" max="2823" width="13.625" style="1" customWidth="1"/>
    <col min="2824" max="2824" width="10.625" style="1" customWidth="1"/>
    <col min="2825" max="3069" width="9" style="1"/>
    <col min="3070" max="3070" width="5.125" style="1" customWidth="1"/>
    <col min="3071" max="3071" width="13.125" style="1" customWidth="1"/>
    <col min="3072" max="3073" width="13.625" style="1" customWidth="1"/>
    <col min="3074" max="3074" width="10.625" style="1" customWidth="1"/>
    <col min="3075" max="3075" width="13.625" style="1" customWidth="1"/>
    <col min="3076" max="3076" width="10.625" style="1" customWidth="1"/>
    <col min="3077" max="3077" width="13.625" style="1" customWidth="1"/>
    <col min="3078" max="3078" width="10.625" style="1" customWidth="1"/>
    <col min="3079" max="3079" width="13.625" style="1" customWidth="1"/>
    <col min="3080" max="3080" width="10.625" style="1" customWidth="1"/>
    <col min="3081" max="3325" width="9" style="1"/>
    <col min="3326" max="3326" width="5.125" style="1" customWidth="1"/>
    <col min="3327" max="3327" width="13.125" style="1" customWidth="1"/>
    <col min="3328" max="3329" width="13.625" style="1" customWidth="1"/>
    <col min="3330" max="3330" width="10.625" style="1" customWidth="1"/>
    <col min="3331" max="3331" width="13.625" style="1" customWidth="1"/>
    <col min="3332" max="3332" width="10.625" style="1" customWidth="1"/>
    <col min="3333" max="3333" width="13.625" style="1" customWidth="1"/>
    <col min="3334" max="3334" width="10.625" style="1" customWidth="1"/>
    <col min="3335" max="3335" width="13.625" style="1" customWidth="1"/>
    <col min="3336" max="3336" width="10.625" style="1" customWidth="1"/>
    <col min="3337" max="3581" width="9" style="1"/>
    <col min="3582" max="3582" width="5.125" style="1" customWidth="1"/>
    <col min="3583" max="3583" width="13.125" style="1" customWidth="1"/>
    <col min="3584" max="3585" width="13.625" style="1" customWidth="1"/>
    <col min="3586" max="3586" width="10.625" style="1" customWidth="1"/>
    <col min="3587" max="3587" width="13.625" style="1" customWidth="1"/>
    <col min="3588" max="3588" width="10.625" style="1" customWidth="1"/>
    <col min="3589" max="3589" width="13.625" style="1" customWidth="1"/>
    <col min="3590" max="3590" width="10.625" style="1" customWidth="1"/>
    <col min="3591" max="3591" width="13.625" style="1" customWidth="1"/>
    <col min="3592" max="3592" width="10.625" style="1" customWidth="1"/>
    <col min="3593" max="3837" width="9" style="1"/>
    <col min="3838" max="3838" width="5.125" style="1" customWidth="1"/>
    <col min="3839" max="3839" width="13.125" style="1" customWidth="1"/>
    <col min="3840" max="3841" width="13.625" style="1" customWidth="1"/>
    <col min="3842" max="3842" width="10.625" style="1" customWidth="1"/>
    <col min="3843" max="3843" width="13.625" style="1" customWidth="1"/>
    <col min="3844" max="3844" width="10.625" style="1" customWidth="1"/>
    <col min="3845" max="3845" width="13.625" style="1" customWidth="1"/>
    <col min="3846" max="3846" width="10.625" style="1" customWidth="1"/>
    <col min="3847" max="3847" width="13.625" style="1" customWidth="1"/>
    <col min="3848" max="3848" width="10.625" style="1" customWidth="1"/>
    <col min="3849" max="4093" width="9" style="1"/>
    <col min="4094" max="4094" width="5.125" style="1" customWidth="1"/>
    <col min="4095" max="4095" width="13.125" style="1" customWidth="1"/>
    <col min="4096" max="4097" width="13.625" style="1" customWidth="1"/>
    <col min="4098" max="4098" width="10.625" style="1" customWidth="1"/>
    <col min="4099" max="4099" width="13.625" style="1" customWidth="1"/>
    <col min="4100" max="4100" width="10.625" style="1" customWidth="1"/>
    <col min="4101" max="4101" width="13.625" style="1" customWidth="1"/>
    <col min="4102" max="4102" width="10.625" style="1" customWidth="1"/>
    <col min="4103" max="4103" width="13.625" style="1" customWidth="1"/>
    <col min="4104" max="4104" width="10.625" style="1" customWidth="1"/>
    <col min="4105" max="4349" width="9" style="1"/>
    <col min="4350" max="4350" width="5.125" style="1" customWidth="1"/>
    <col min="4351" max="4351" width="13.125" style="1" customWidth="1"/>
    <col min="4352" max="4353" width="13.625" style="1" customWidth="1"/>
    <col min="4354" max="4354" width="10.625" style="1" customWidth="1"/>
    <col min="4355" max="4355" width="13.625" style="1" customWidth="1"/>
    <col min="4356" max="4356" width="10.625" style="1" customWidth="1"/>
    <col min="4357" max="4357" width="13.625" style="1" customWidth="1"/>
    <col min="4358" max="4358" width="10.625" style="1" customWidth="1"/>
    <col min="4359" max="4359" width="13.625" style="1" customWidth="1"/>
    <col min="4360" max="4360" width="10.625" style="1" customWidth="1"/>
    <col min="4361" max="4605" width="9" style="1"/>
    <col min="4606" max="4606" width="5.125" style="1" customWidth="1"/>
    <col min="4607" max="4607" width="13.125" style="1" customWidth="1"/>
    <col min="4608" max="4609" width="13.625" style="1" customWidth="1"/>
    <col min="4610" max="4610" width="10.625" style="1" customWidth="1"/>
    <col min="4611" max="4611" width="13.625" style="1" customWidth="1"/>
    <col min="4612" max="4612" width="10.625" style="1" customWidth="1"/>
    <col min="4613" max="4613" width="13.625" style="1" customWidth="1"/>
    <col min="4614" max="4614" width="10.625" style="1" customWidth="1"/>
    <col min="4615" max="4615" width="13.625" style="1" customWidth="1"/>
    <col min="4616" max="4616" width="10.625" style="1" customWidth="1"/>
    <col min="4617" max="4861" width="9" style="1"/>
    <col min="4862" max="4862" width="5.125" style="1" customWidth="1"/>
    <col min="4863" max="4863" width="13.125" style="1" customWidth="1"/>
    <col min="4864" max="4865" width="13.625" style="1" customWidth="1"/>
    <col min="4866" max="4866" width="10.625" style="1" customWidth="1"/>
    <col min="4867" max="4867" width="13.625" style="1" customWidth="1"/>
    <col min="4868" max="4868" width="10.625" style="1" customWidth="1"/>
    <col min="4869" max="4869" width="13.625" style="1" customWidth="1"/>
    <col min="4870" max="4870" width="10.625" style="1" customWidth="1"/>
    <col min="4871" max="4871" width="13.625" style="1" customWidth="1"/>
    <col min="4872" max="4872" width="10.625" style="1" customWidth="1"/>
    <col min="4873" max="5117" width="9" style="1"/>
    <col min="5118" max="5118" width="5.125" style="1" customWidth="1"/>
    <col min="5119" max="5119" width="13.125" style="1" customWidth="1"/>
    <col min="5120" max="5121" width="13.625" style="1" customWidth="1"/>
    <col min="5122" max="5122" width="10.625" style="1" customWidth="1"/>
    <col min="5123" max="5123" width="13.625" style="1" customWidth="1"/>
    <col min="5124" max="5124" width="10.625" style="1" customWidth="1"/>
    <col min="5125" max="5125" width="13.625" style="1" customWidth="1"/>
    <col min="5126" max="5126" width="10.625" style="1" customWidth="1"/>
    <col min="5127" max="5127" width="13.625" style="1" customWidth="1"/>
    <col min="5128" max="5128" width="10.625" style="1" customWidth="1"/>
    <col min="5129" max="5373" width="9" style="1"/>
    <col min="5374" max="5374" width="5.125" style="1" customWidth="1"/>
    <col min="5375" max="5375" width="13.125" style="1" customWidth="1"/>
    <col min="5376" max="5377" width="13.625" style="1" customWidth="1"/>
    <col min="5378" max="5378" width="10.625" style="1" customWidth="1"/>
    <col min="5379" max="5379" width="13.625" style="1" customWidth="1"/>
    <col min="5380" max="5380" width="10.625" style="1" customWidth="1"/>
    <col min="5381" max="5381" width="13.625" style="1" customWidth="1"/>
    <col min="5382" max="5382" width="10.625" style="1" customWidth="1"/>
    <col min="5383" max="5383" width="13.625" style="1" customWidth="1"/>
    <col min="5384" max="5384" width="10.625" style="1" customWidth="1"/>
    <col min="5385" max="5629" width="9" style="1"/>
    <col min="5630" max="5630" width="5.125" style="1" customWidth="1"/>
    <col min="5631" max="5631" width="13.125" style="1" customWidth="1"/>
    <col min="5632" max="5633" width="13.625" style="1" customWidth="1"/>
    <col min="5634" max="5634" width="10.625" style="1" customWidth="1"/>
    <col min="5635" max="5635" width="13.625" style="1" customWidth="1"/>
    <col min="5636" max="5636" width="10.625" style="1" customWidth="1"/>
    <col min="5637" max="5637" width="13.625" style="1" customWidth="1"/>
    <col min="5638" max="5638" width="10.625" style="1" customWidth="1"/>
    <col min="5639" max="5639" width="13.625" style="1" customWidth="1"/>
    <col min="5640" max="5640" width="10.625" style="1" customWidth="1"/>
    <col min="5641" max="5885" width="9" style="1"/>
    <col min="5886" max="5886" width="5.125" style="1" customWidth="1"/>
    <col min="5887" max="5887" width="13.125" style="1" customWidth="1"/>
    <col min="5888" max="5889" width="13.625" style="1" customWidth="1"/>
    <col min="5890" max="5890" width="10.625" style="1" customWidth="1"/>
    <col min="5891" max="5891" width="13.625" style="1" customWidth="1"/>
    <col min="5892" max="5892" width="10.625" style="1" customWidth="1"/>
    <col min="5893" max="5893" width="13.625" style="1" customWidth="1"/>
    <col min="5894" max="5894" width="10.625" style="1" customWidth="1"/>
    <col min="5895" max="5895" width="13.625" style="1" customWidth="1"/>
    <col min="5896" max="5896" width="10.625" style="1" customWidth="1"/>
    <col min="5897" max="6141" width="9" style="1"/>
    <col min="6142" max="6142" width="5.125" style="1" customWidth="1"/>
    <col min="6143" max="6143" width="13.125" style="1" customWidth="1"/>
    <col min="6144" max="6145" width="13.625" style="1" customWidth="1"/>
    <col min="6146" max="6146" width="10.625" style="1" customWidth="1"/>
    <col min="6147" max="6147" width="13.625" style="1" customWidth="1"/>
    <col min="6148" max="6148" width="10.625" style="1" customWidth="1"/>
    <col min="6149" max="6149" width="13.625" style="1" customWidth="1"/>
    <col min="6150" max="6150" width="10.625" style="1" customWidth="1"/>
    <col min="6151" max="6151" width="13.625" style="1" customWidth="1"/>
    <col min="6152" max="6152" width="10.625" style="1" customWidth="1"/>
    <col min="6153" max="6397" width="9" style="1"/>
    <col min="6398" max="6398" width="5.125" style="1" customWidth="1"/>
    <col min="6399" max="6399" width="13.125" style="1" customWidth="1"/>
    <col min="6400" max="6401" width="13.625" style="1" customWidth="1"/>
    <col min="6402" max="6402" width="10.625" style="1" customWidth="1"/>
    <col min="6403" max="6403" width="13.625" style="1" customWidth="1"/>
    <col min="6404" max="6404" width="10.625" style="1" customWidth="1"/>
    <col min="6405" max="6405" width="13.625" style="1" customWidth="1"/>
    <col min="6406" max="6406" width="10.625" style="1" customWidth="1"/>
    <col min="6407" max="6407" width="13.625" style="1" customWidth="1"/>
    <col min="6408" max="6408" width="10.625" style="1" customWidth="1"/>
    <col min="6409" max="6653" width="9" style="1"/>
    <col min="6654" max="6654" width="5.125" style="1" customWidth="1"/>
    <col min="6655" max="6655" width="13.125" style="1" customWidth="1"/>
    <col min="6656" max="6657" width="13.625" style="1" customWidth="1"/>
    <col min="6658" max="6658" width="10.625" style="1" customWidth="1"/>
    <col min="6659" max="6659" width="13.625" style="1" customWidth="1"/>
    <col min="6660" max="6660" width="10.625" style="1" customWidth="1"/>
    <col min="6661" max="6661" width="13.625" style="1" customWidth="1"/>
    <col min="6662" max="6662" width="10.625" style="1" customWidth="1"/>
    <col min="6663" max="6663" width="13.625" style="1" customWidth="1"/>
    <col min="6664" max="6664" width="10.625" style="1" customWidth="1"/>
    <col min="6665" max="6909" width="9" style="1"/>
    <col min="6910" max="6910" width="5.125" style="1" customWidth="1"/>
    <col min="6911" max="6911" width="13.125" style="1" customWidth="1"/>
    <col min="6912" max="6913" width="13.625" style="1" customWidth="1"/>
    <col min="6914" max="6914" width="10.625" style="1" customWidth="1"/>
    <col min="6915" max="6915" width="13.625" style="1" customWidth="1"/>
    <col min="6916" max="6916" width="10.625" style="1" customWidth="1"/>
    <col min="6917" max="6917" width="13.625" style="1" customWidth="1"/>
    <col min="6918" max="6918" width="10.625" style="1" customWidth="1"/>
    <col min="6919" max="6919" width="13.625" style="1" customWidth="1"/>
    <col min="6920" max="6920" width="10.625" style="1" customWidth="1"/>
    <col min="6921" max="7165" width="9" style="1"/>
    <col min="7166" max="7166" width="5.125" style="1" customWidth="1"/>
    <col min="7167" max="7167" width="13.125" style="1" customWidth="1"/>
    <col min="7168" max="7169" width="13.625" style="1" customWidth="1"/>
    <col min="7170" max="7170" width="10.625" style="1" customWidth="1"/>
    <col min="7171" max="7171" width="13.625" style="1" customWidth="1"/>
    <col min="7172" max="7172" width="10.625" style="1" customWidth="1"/>
    <col min="7173" max="7173" width="13.625" style="1" customWidth="1"/>
    <col min="7174" max="7174" width="10.625" style="1" customWidth="1"/>
    <col min="7175" max="7175" width="13.625" style="1" customWidth="1"/>
    <col min="7176" max="7176" width="10.625" style="1" customWidth="1"/>
    <col min="7177" max="7421" width="9" style="1"/>
    <col min="7422" max="7422" width="5.125" style="1" customWidth="1"/>
    <col min="7423" max="7423" width="13.125" style="1" customWidth="1"/>
    <col min="7424" max="7425" width="13.625" style="1" customWidth="1"/>
    <col min="7426" max="7426" width="10.625" style="1" customWidth="1"/>
    <col min="7427" max="7427" width="13.625" style="1" customWidth="1"/>
    <col min="7428" max="7428" width="10.625" style="1" customWidth="1"/>
    <col min="7429" max="7429" width="13.625" style="1" customWidth="1"/>
    <col min="7430" max="7430" width="10.625" style="1" customWidth="1"/>
    <col min="7431" max="7431" width="13.625" style="1" customWidth="1"/>
    <col min="7432" max="7432" width="10.625" style="1" customWidth="1"/>
    <col min="7433" max="7677" width="9" style="1"/>
    <col min="7678" max="7678" width="5.125" style="1" customWidth="1"/>
    <col min="7679" max="7679" width="13.125" style="1" customWidth="1"/>
    <col min="7680" max="7681" width="13.625" style="1" customWidth="1"/>
    <col min="7682" max="7682" width="10.625" style="1" customWidth="1"/>
    <col min="7683" max="7683" width="13.625" style="1" customWidth="1"/>
    <col min="7684" max="7684" width="10.625" style="1" customWidth="1"/>
    <col min="7685" max="7685" width="13.625" style="1" customWidth="1"/>
    <col min="7686" max="7686" width="10.625" style="1" customWidth="1"/>
    <col min="7687" max="7687" width="13.625" style="1" customWidth="1"/>
    <col min="7688" max="7688" width="10.625" style="1" customWidth="1"/>
    <col min="7689" max="7933" width="9" style="1"/>
    <col min="7934" max="7934" width="5.125" style="1" customWidth="1"/>
    <col min="7935" max="7935" width="13.125" style="1" customWidth="1"/>
    <col min="7936" max="7937" width="13.625" style="1" customWidth="1"/>
    <col min="7938" max="7938" width="10.625" style="1" customWidth="1"/>
    <col min="7939" max="7939" width="13.625" style="1" customWidth="1"/>
    <col min="7940" max="7940" width="10.625" style="1" customWidth="1"/>
    <col min="7941" max="7941" width="13.625" style="1" customWidth="1"/>
    <col min="7942" max="7942" width="10.625" style="1" customWidth="1"/>
    <col min="7943" max="7943" width="13.625" style="1" customWidth="1"/>
    <col min="7944" max="7944" width="10.625" style="1" customWidth="1"/>
    <col min="7945" max="8189" width="9" style="1"/>
    <col min="8190" max="8190" width="5.125" style="1" customWidth="1"/>
    <col min="8191" max="8191" width="13.125" style="1" customWidth="1"/>
    <col min="8192" max="8193" width="13.625" style="1" customWidth="1"/>
    <col min="8194" max="8194" width="10.625" style="1" customWidth="1"/>
    <col min="8195" max="8195" width="13.625" style="1" customWidth="1"/>
    <col min="8196" max="8196" width="10.625" style="1" customWidth="1"/>
    <col min="8197" max="8197" width="13.625" style="1" customWidth="1"/>
    <col min="8198" max="8198" width="10.625" style="1" customWidth="1"/>
    <col min="8199" max="8199" width="13.625" style="1" customWidth="1"/>
    <col min="8200" max="8200" width="10.625" style="1" customWidth="1"/>
    <col min="8201" max="8445" width="9" style="1"/>
    <col min="8446" max="8446" width="5.125" style="1" customWidth="1"/>
    <col min="8447" max="8447" width="13.125" style="1" customWidth="1"/>
    <col min="8448" max="8449" width="13.625" style="1" customWidth="1"/>
    <col min="8450" max="8450" width="10.625" style="1" customWidth="1"/>
    <col min="8451" max="8451" width="13.625" style="1" customWidth="1"/>
    <col min="8452" max="8452" width="10.625" style="1" customWidth="1"/>
    <col min="8453" max="8453" width="13.625" style="1" customWidth="1"/>
    <col min="8454" max="8454" width="10.625" style="1" customWidth="1"/>
    <col min="8455" max="8455" width="13.625" style="1" customWidth="1"/>
    <col min="8456" max="8456" width="10.625" style="1" customWidth="1"/>
    <col min="8457" max="8701" width="9" style="1"/>
    <col min="8702" max="8702" width="5.125" style="1" customWidth="1"/>
    <col min="8703" max="8703" width="13.125" style="1" customWidth="1"/>
    <col min="8704" max="8705" width="13.625" style="1" customWidth="1"/>
    <col min="8706" max="8706" width="10.625" style="1" customWidth="1"/>
    <col min="8707" max="8707" width="13.625" style="1" customWidth="1"/>
    <col min="8708" max="8708" width="10.625" style="1" customWidth="1"/>
    <col min="8709" max="8709" width="13.625" style="1" customWidth="1"/>
    <col min="8710" max="8710" width="10.625" style="1" customWidth="1"/>
    <col min="8711" max="8711" width="13.625" style="1" customWidth="1"/>
    <col min="8712" max="8712" width="10.625" style="1" customWidth="1"/>
    <col min="8713" max="8957" width="9" style="1"/>
    <col min="8958" max="8958" width="5.125" style="1" customWidth="1"/>
    <col min="8959" max="8959" width="13.125" style="1" customWidth="1"/>
    <col min="8960" max="8961" width="13.625" style="1" customWidth="1"/>
    <col min="8962" max="8962" width="10.625" style="1" customWidth="1"/>
    <col min="8963" max="8963" width="13.625" style="1" customWidth="1"/>
    <col min="8964" max="8964" width="10.625" style="1" customWidth="1"/>
    <col min="8965" max="8965" width="13.625" style="1" customWidth="1"/>
    <col min="8966" max="8966" width="10.625" style="1" customWidth="1"/>
    <col min="8967" max="8967" width="13.625" style="1" customWidth="1"/>
    <col min="8968" max="8968" width="10.625" style="1" customWidth="1"/>
    <col min="8969" max="9213" width="9" style="1"/>
    <col min="9214" max="9214" width="5.125" style="1" customWidth="1"/>
    <col min="9215" max="9215" width="13.125" style="1" customWidth="1"/>
    <col min="9216" max="9217" width="13.625" style="1" customWidth="1"/>
    <col min="9218" max="9218" width="10.625" style="1" customWidth="1"/>
    <col min="9219" max="9219" width="13.625" style="1" customWidth="1"/>
    <col min="9220" max="9220" width="10.625" style="1" customWidth="1"/>
    <col min="9221" max="9221" width="13.625" style="1" customWidth="1"/>
    <col min="9222" max="9222" width="10.625" style="1" customWidth="1"/>
    <col min="9223" max="9223" width="13.625" style="1" customWidth="1"/>
    <col min="9224" max="9224" width="10.625" style="1" customWidth="1"/>
    <col min="9225" max="9469" width="9" style="1"/>
    <col min="9470" max="9470" width="5.125" style="1" customWidth="1"/>
    <col min="9471" max="9471" width="13.125" style="1" customWidth="1"/>
    <col min="9472" max="9473" width="13.625" style="1" customWidth="1"/>
    <col min="9474" max="9474" width="10.625" style="1" customWidth="1"/>
    <col min="9475" max="9475" width="13.625" style="1" customWidth="1"/>
    <col min="9476" max="9476" width="10.625" style="1" customWidth="1"/>
    <col min="9477" max="9477" width="13.625" style="1" customWidth="1"/>
    <col min="9478" max="9478" width="10.625" style="1" customWidth="1"/>
    <col min="9479" max="9479" width="13.625" style="1" customWidth="1"/>
    <col min="9480" max="9480" width="10.625" style="1" customWidth="1"/>
    <col min="9481" max="9725" width="9" style="1"/>
    <col min="9726" max="9726" width="5.125" style="1" customWidth="1"/>
    <col min="9727" max="9727" width="13.125" style="1" customWidth="1"/>
    <col min="9728" max="9729" width="13.625" style="1" customWidth="1"/>
    <col min="9730" max="9730" width="10.625" style="1" customWidth="1"/>
    <col min="9731" max="9731" width="13.625" style="1" customWidth="1"/>
    <col min="9732" max="9732" width="10.625" style="1" customWidth="1"/>
    <col min="9733" max="9733" width="13.625" style="1" customWidth="1"/>
    <col min="9734" max="9734" width="10.625" style="1" customWidth="1"/>
    <col min="9735" max="9735" width="13.625" style="1" customWidth="1"/>
    <col min="9736" max="9736" width="10.625" style="1" customWidth="1"/>
    <col min="9737" max="9981" width="9" style="1"/>
    <col min="9982" max="9982" width="5.125" style="1" customWidth="1"/>
    <col min="9983" max="9983" width="13.125" style="1" customWidth="1"/>
    <col min="9984" max="9985" width="13.625" style="1" customWidth="1"/>
    <col min="9986" max="9986" width="10.625" style="1" customWidth="1"/>
    <col min="9987" max="9987" width="13.625" style="1" customWidth="1"/>
    <col min="9988" max="9988" width="10.625" style="1" customWidth="1"/>
    <col min="9989" max="9989" width="13.625" style="1" customWidth="1"/>
    <col min="9990" max="9990" width="10.625" style="1" customWidth="1"/>
    <col min="9991" max="9991" width="13.625" style="1" customWidth="1"/>
    <col min="9992" max="9992" width="10.625" style="1" customWidth="1"/>
    <col min="9993" max="10237" width="9" style="1"/>
    <col min="10238" max="10238" width="5.125" style="1" customWidth="1"/>
    <col min="10239" max="10239" width="13.125" style="1" customWidth="1"/>
    <col min="10240" max="10241" width="13.625" style="1" customWidth="1"/>
    <col min="10242" max="10242" width="10.625" style="1" customWidth="1"/>
    <col min="10243" max="10243" width="13.625" style="1" customWidth="1"/>
    <col min="10244" max="10244" width="10.625" style="1" customWidth="1"/>
    <col min="10245" max="10245" width="13.625" style="1" customWidth="1"/>
    <col min="10246" max="10246" width="10.625" style="1" customWidth="1"/>
    <col min="10247" max="10247" width="13.625" style="1" customWidth="1"/>
    <col min="10248" max="10248" width="10.625" style="1" customWidth="1"/>
    <col min="10249" max="10493" width="9" style="1"/>
    <col min="10494" max="10494" width="5.125" style="1" customWidth="1"/>
    <col min="10495" max="10495" width="13.125" style="1" customWidth="1"/>
    <col min="10496" max="10497" width="13.625" style="1" customWidth="1"/>
    <col min="10498" max="10498" width="10.625" style="1" customWidth="1"/>
    <col min="10499" max="10499" width="13.625" style="1" customWidth="1"/>
    <col min="10500" max="10500" width="10.625" style="1" customWidth="1"/>
    <col min="10501" max="10501" width="13.625" style="1" customWidth="1"/>
    <col min="10502" max="10502" width="10.625" style="1" customWidth="1"/>
    <col min="10503" max="10503" width="13.625" style="1" customWidth="1"/>
    <col min="10504" max="10504" width="10.625" style="1" customWidth="1"/>
    <col min="10505" max="10749" width="9" style="1"/>
    <col min="10750" max="10750" width="5.125" style="1" customWidth="1"/>
    <col min="10751" max="10751" width="13.125" style="1" customWidth="1"/>
    <col min="10752" max="10753" width="13.625" style="1" customWidth="1"/>
    <col min="10754" max="10754" width="10.625" style="1" customWidth="1"/>
    <col min="10755" max="10755" width="13.625" style="1" customWidth="1"/>
    <col min="10756" max="10756" width="10.625" style="1" customWidth="1"/>
    <col min="10757" max="10757" width="13.625" style="1" customWidth="1"/>
    <col min="10758" max="10758" width="10.625" style="1" customWidth="1"/>
    <col min="10759" max="10759" width="13.625" style="1" customWidth="1"/>
    <col min="10760" max="10760" width="10.625" style="1" customWidth="1"/>
    <col min="10761" max="11005" width="9" style="1"/>
    <col min="11006" max="11006" width="5.125" style="1" customWidth="1"/>
    <col min="11007" max="11007" width="13.125" style="1" customWidth="1"/>
    <col min="11008" max="11009" width="13.625" style="1" customWidth="1"/>
    <col min="11010" max="11010" width="10.625" style="1" customWidth="1"/>
    <col min="11011" max="11011" width="13.625" style="1" customWidth="1"/>
    <col min="11012" max="11012" width="10.625" style="1" customWidth="1"/>
    <col min="11013" max="11013" width="13.625" style="1" customWidth="1"/>
    <col min="11014" max="11014" width="10.625" style="1" customWidth="1"/>
    <col min="11015" max="11015" width="13.625" style="1" customWidth="1"/>
    <col min="11016" max="11016" width="10.625" style="1" customWidth="1"/>
    <col min="11017" max="11261" width="9" style="1"/>
    <col min="11262" max="11262" width="5.125" style="1" customWidth="1"/>
    <col min="11263" max="11263" width="13.125" style="1" customWidth="1"/>
    <col min="11264" max="11265" width="13.625" style="1" customWidth="1"/>
    <col min="11266" max="11266" width="10.625" style="1" customWidth="1"/>
    <col min="11267" max="11267" width="13.625" style="1" customWidth="1"/>
    <col min="11268" max="11268" width="10.625" style="1" customWidth="1"/>
    <col min="11269" max="11269" width="13.625" style="1" customWidth="1"/>
    <col min="11270" max="11270" width="10.625" style="1" customWidth="1"/>
    <col min="11271" max="11271" width="13.625" style="1" customWidth="1"/>
    <col min="11272" max="11272" width="10.625" style="1" customWidth="1"/>
    <col min="11273" max="11517" width="9" style="1"/>
    <col min="11518" max="11518" width="5.125" style="1" customWidth="1"/>
    <col min="11519" max="11519" width="13.125" style="1" customWidth="1"/>
    <col min="11520" max="11521" width="13.625" style="1" customWidth="1"/>
    <col min="11522" max="11522" width="10.625" style="1" customWidth="1"/>
    <col min="11523" max="11523" width="13.625" style="1" customWidth="1"/>
    <col min="11524" max="11524" width="10.625" style="1" customWidth="1"/>
    <col min="11525" max="11525" width="13.625" style="1" customWidth="1"/>
    <col min="11526" max="11526" width="10.625" style="1" customWidth="1"/>
    <col min="11527" max="11527" width="13.625" style="1" customWidth="1"/>
    <col min="11528" max="11528" width="10.625" style="1" customWidth="1"/>
    <col min="11529" max="11773" width="9" style="1"/>
    <col min="11774" max="11774" width="5.125" style="1" customWidth="1"/>
    <col min="11775" max="11775" width="13.125" style="1" customWidth="1"/>
    <col min="11776" max="11777" width="13.625" style="1" customWidth="1"/>
    <col min="11778" max="11778" width="10.625" style="1" customWidth="1"/>
    <col min="11779" max="11779" width="13.625" style="1" customWidth="1"/>
    <col min="11780" max="11780" width="10.625" style="1" customWidth="1"/>
    <col min="11781" max="11781" width="13.625" style="1" customWidth="1"/>
    <col min="11782" max="11782" width="10.625" style="1" customWidth="1"/>
    <col min="11783" max="11783" width="13.625" style="1" customWidth="1"/>
    <col min="11784" max="11784" width="10.625" style="1" customWidth="1"/>
    <col min="11785" max="12029" width="9" style="1"/>
    <col min="12030" max="12030" width="5.125" style="1" customWidth="1"/>
    <col min="12031" max="12031" width="13.125" style="1" customWidth="1"/>
    <col min="12032" max="12033" width="13.625" style="1" customWidth="1"/>
    <col min="12034" max="12034" width="10.625" style="1" customWidth="1"/>
    <col min="12035" max="12035" width="13.625" style="1" customWidth="1"/>
    <col min="12036" max="12036" width="10.625" style="1" customWidth="1"/>
    <col min="12037" max="12037" width="13.625" style="1" customWidth="1"/>
    <col min="12038" max="12038" width="10.625" style="1" customWidth="1"/>
    <col min="12039" max="12039" width="13.625" style="1" customWidth="1"/>
    <col min="12040" max="12040" width="10.625" style="1" customWidth="1"/>
    <col min="12041" max="12285" width="9" style="1"/>
    <col min="12286" max="12286" width="5.125" style="1" customWidth="1"/>
    <col min="12287" max="12287" width="13.125" style="1" customWidth="1"/>
    <col min="12288" max="12289" width="13.625" style="1" customWidth="1"/>
    <col min="12290" max="12290" width="10.625" style="1" customWidth="1"/>
    <col min="12291" max="12291" width="13.625" style="1" customWidth="1"/>
    <col min="12292" max="12292" width="10.625" style="1" customWidth="1"/>
    <col min="12293" max="12293" width="13.625" style="1" customWidth="1"/>
    <col min="12294" max="12294" width="10.625" style="1" customWidth="1"/>
    <col min="12295" max="12295" width="13.625" style="1" customWidth="1"/>
    <col min="12296" max="12296" width="10.625" style="1" customWidth="1"/>
    <col min="12297" max="12541" width="9" style="1"/>
    <col min="12542" max="12542" width="5.125" style="1" customWidth="1"/>
    <col min="12543" max="12543" width="13.125" style="1" customWidth="1"/>
    <col min="12544" max="12545" width="13.625" style="1" customWidth="1"/>
    <col min="12546" max="12546" width="10.625" style="1" customWidth="1"/>
    <col min="12547" max="12547" width="13.625" style="1" customWidth="1"/>
    <col min="12548" max="12548" width="10.625" style="1" customWidth="1"/>
    <col min="12549" max="12549" width="13.625" style="1" customWidth="1"/>
    <col min="12550" max="12550" width="10.625" style="1" customWidth="1"/>
    <col min="12551" max="12551" width="13.625" style="1" customWidth="1"/>
    <col min="12552" max="12552" width="10.625" style="1" customWidth="1"/>
    <col min="12553" max="12797" width="9" style="1"/>
    <col min="12798" max="12798" width="5.125" style="1" customWidth="1"/>
    <col min="12799" max="12799" width="13.125" style="1" customWidth="1"/>
    <col min="12800" max="12801" width="13.625" style="1" customWidth="1"/>
    <col min="12802" max="12802" width="10.625" style="1" customWidth="1"/>
    <col min="12803" max="12803" width="13.625" style="1" customWidth="1"/>
    <col min="12804" max="12804" width="10.625" style="1" customWidth="1"/>
    <col min="12805" max="12805" width="13.625" style="1" customWidth="1"/>
    <col min="12806" max="12806" width="10.625" style="1" customWidth="1"/>
    <col min="12807" max="12807" width="13.625" style="1" customWidth="1"/>
    <col min="12808" max="12808" width="10.625" style="1" customWidth="1"/>
    <col min="12809" max="13053" width="9" style="1"/>
    <col min="13054" max="13054" width="5.125" style="1" customWidth="1"/>
    <col min="13055" max="13055" width="13.125" style="1" customWidth="1"/>
    <col min="13056" max="13057" width="13.625" style="1" customWidth="1"/>
    <col min="13058" max="13058" width="10.625" style="1" customWidth="1"/>
    <col min="13059" max="13059" width="13.625" style="1" customWidth="1"/>
    <col min="13060" max="13060" width="10.625" style="1" customWidth="1"/>
    <col min="13061" max="13061" width="13.625" style="1" customWidth="1"/>
    <col min="13062" max="13062" width="10.625" style="1" customWidth="1"/>
    <col min="13063" max="13063" width="13.625" style="1" customWidth="1"/>
    <col min="13064" max="13064" width="10.625" style="1" customWidth="1"/>
    <col min="13065" max="13309" width="9" style="1"/>
    <col min="13310" max="13310" width="5.125" style="1" customWidth="1"/>
    <col min="13311" max="13311" width="13.125" style="1" customWidth="1"/>
    <col min="13312" max="13313" width="13.625" style="1" customWidth="1"/>
    <col min="13314" max="13314" width="10.625" style="1" customWidth="1"/>
    <col min="13315" max="13315" width="13.625" style="1" customWidth="1"/>
    <col min="13316" max="13316" width="10.625" style="1" customWidth="1"/>
    <col min="13317" max="13317" width="13.625" style="1" customWidth="1"/>
    <col min="13318" max="13318" width="10.625" style="1" customWidth="1"/>
    <col min="13319" max="13319" width="13.625" style="1" customWidth="1"/>
    <col min="13320" max="13320" width="10.625" style="1" customWidth="1"/>
    <col min="13321" max="13565" width="9" style="1"/>
    <col min="13566" max="13566" width="5.125" style="1" customWidth="1"/>
    <col min="13567" max="13567" width="13.125" style="1" customWidth="1"/>
    <col min="13568" max="13569" width="13.625" style="1" customWidth="1"/>
    <col min="13570" max="13570" width="10.625" style="1" customWidth="1"/>
    <col min="13571" max="13571" width="13.625" style="1" customWidth="1"/>
    <col min="13572" max="13572" width="10.625" style="1" customWidth="1"/>
    <col min="13573" max="13573" width="13.625" style="1" customWidth="1"/>
    <col min="13574" max="13574" width="10.625" style="1" customWidth="1"/>
    <col min="13575" max="13575" width="13.625" style="1" customWidth="1"/>
    <col min="13576" max="13576" width="10.625" style="1" customWidth="1"/>
    <col min="13577" max="13821" width="9" style="1"/>
    <col min="13822" max="13822" width="5.125" style="1" customWidth="1"/>
    <col min="13823" max="13823" width="13.125" style="1" customWidth="1"/>
    <col min="13824" max="13825" width="13.625" style="1" customWidth="1"/>
    <col min="13826" max="13826" width="10.625" style="1" customWidth="1"/>
    <col min="13827" max="13827" width="13.625" style="1" customWidth="1"/>
    <col min="13828" max="13828" width="10.625" style="1" customWidth="1"/>
    <col min="13829" max="13829" width="13.625" style="1" customWidth="1"/>
    <col min="13830" max="13830" width="10.625" style="1" customWidth="1"/>
    <col min="13831" max="13831" width="13.625" style="1" customWidth="1"/>
    <col min="13832" max="13832" width="10.625" style="1" customWidth="1"/>
    <col min="13833" max="14077" width="9" style="1"/>
    <col min="14078" max="14078" width="5.125" style="1" customWidth="1"/>
    <col min="14079" max="14079" width="13.125" style="1" customWidth="1"/>
    <col min="14080" max="14081" width="13.625" style="1" customWidth="1"/>
    <col min="14082" max="14082" width="10.625" style="1" customWidth="1"/>
    <col min="14083" max="14083" width="13.625" style="1" customWidth="1"/>
    <col min="14084" max="14084" width="10.625" style="1" customWidth="1"/>
    <col min="14085" max="14085" width="13.625" style="1" customWidth="1"/>
    <col min="14086" max="14086" width="10.625" style="1" customWidth="1"/>
    <col min="14087" max="14087" width="13.625" style="1" customWidth="1"/>
    <col min="14088" max="14088" width="10.625" style="1" customWidth="1"/>
    <col min="14089" max="14333" width="9" style="1"/>
    <col min="14334" max="14334" width="5.125" style="1" customWidth="1"/>
    <col min="14335" max="14335" width="13.125" style="1" customWidth="1"/>
    <col min="14336" max="14337" width="13.625" style="1" customWidth="1"/>
    <col min="14338" max="14338" width="10.625" style="1" customWidth="1"/>
    <col min="14339" max="14339" width="13.625" style="1" customWidth="1"/>
    <col min="14340" max="14340" width="10.625" style="1" customWidth="1"/>
    <col min="14341" max="14341" width="13.625" style="1" customWidth="1"/>
    <col min="14342" max="14342" width="10.625" style="1" customWidth="1"/>
    <col min="14343" max="14343" width="13.625" style="1" customWidth="1"/>
    <col min="14344" max="14344" width="10.625" style="1" customWidth="1"/>
    <col min="14345" max="14589" width="9" style="1"/>
    <col min="14590" max="14590" width="5.125" style="1" customWidth="1"/>
    <col min="14591" max="14591" width="13.125" style="1" customWidth="1"/>
    <col min="14592" max="14593" width="13.625" style="1" customWidth="1"/>
    <col min="14594" max="14594" width="10.625" style="1" customWidth="1"/>
    <col min="14595" max="14595" width="13.625" style="1" customWidth="1"/>
    <col min="14596" max="14596" width="10.625" style="1" customWidth="1"/>
    <col min="14597" max="14597" width="13.625" style="1" customWidth="1"/>
    <col min="14598" max="14598" width="10.625" style="1" customWidth="1"/>
    <col min="14599" max="14599" width="13.625" style="1" customWidth="1"/>
    <col min="14600" max="14600" width="10.625" style="1" customWidth="1"/>
    <col min="14601" max="14845" width="9" style="1"/>
    <col min="14846" max="14846" width="5.125" style="1" customWidth="1"/>
    <col min="14847" max="14847" width="13.125" style="1" customWidth="1"/>
    <col min="14848" max="14849" width="13.625" style="1" customWidth="1"/>
    <col min="14850" max="14850" width="10.625" style="1" customWidth="1"/>
    <col min="14851" max="14851" width="13.625" style="1" customWidth="1"/>
    <col min="14852" max="14852" width="10.625" style="1" customWidth="1"/>
    <col min="14853" max="14853" width="13.625" style="1" customWidth="1"/>
    <col min="14854" max="14854" width="10.625" style="1" customWidth="1"/>
    <col min="14855" max="14855" width="13.625" style="1" customWidth="1"/>
    <col min="14856" max="14856" width="10.625" style="1" customWidth="1"/>
    <col min="14857" max="15101" width="9" style="1"/>
    <col min="15102" max="15102" width="5.125" style="1" customWidth="1"/>
    <col min="15103" max="15103" width="13.125" style="1" customWidth="1"/>
    <col min="15104" max="15105" width="13.625" style="1" customWidth="1"/>
    <col min="15106" max="15106" width="10.625" style="1" customWidth="1"/>
    <col min="15107" max="15107" width="13.625" style="1" customWidth="1"/>
    <col min="15108" max="15108" width="10.625" style="1" customWidth="1"/>
    <col min="15109" max="15109" width="13.625" style="1" customWidth="1"/>
    <col min="15110" max="15110" width="10.625" style="1" customWidth="1"/>
    <col min="15111" max="15111" width="13.625" style="1" customWidth="1"/>
    <col min="15112" max="15112" width="10.625" style="1" customWidth="1"/>
    <col min="15113" max="15357" width="9" style="1"/>
    <col min="15358" max="15358" width="5.125" style="1" customWidth="1"/>
    <col min="15359" max="15359" width="13.125" style="1" customWidth="1"/>
    <col min="15360" max="15361" width="13.625" style="1" customWidth="1"/>
    <col min="15362" max="15362" width="10.625" style="1" customWidth="1"/>
    <col min="15363" max="15363" width="13.625" style="1" customWidth="1"/>
    <col min="15364" max="15364" width="10.625" style="1" customWidth="1"/>
    <col min="15365" max="15365" width="13.625" style="1" customWidth="1"/>
    <col min="15366" max="15366" width="10.625" style="1" customWidth="1"/>
    <col min="15367" max="15367" width="13.625" style="1" customWidth="1"/>
    <col min="15368" max="15368" width="10.625" style="1" customWidth="1"/>
    <col min="15369" max="15613" width="9" style="1"/>
    <col min="15614" max="15614" width="5.125" style="1" customWidth="1"/>
    <col min="15615" max="15615" width="13.125" style="1" customWidth="1"/>
    <col min="15616" max="15617" width="13.625" style="1" customWidth="1"/>
    <col min="15618" max="15618" width="10.625" style="1" customWidth="1"/>
    <col min="15619" max="15619" width="13.625" style="1" customWidth="1"/>
    <col min="15620" max="15620" width="10.625" style="1" customWidth="1"/>
    <col min="15621" max="15621" width="13.625" style="1" customWidth="1"/>
    <col min="15622" max="15622" width="10.625" style="1" customWidth="1"/>
    <col min="15623" max="15623" width="13.625" style="1" customWidth="1"/>
    <col min="15624" max="15624" width="10.625" style="1" customWidth="1"/>
    <col min="15625" max="15869" width="9" style="1"/>
    <col min="15870" max="15870" width="5.125" style="1" customWidth="1"/>
    <col min="15871" max="15871" width="13.125" style="1" customWidth="1"/>
    <col min="15872" max="15873" width="13.625" style="1" customWidth="1"/>
    <col min="15874" max="15874" width="10.625" style="1" customWidth="1"/>
    <col min="15875" max="15875" width="13.625" style="1" customWidth="1"/>
    <col min="15876" max="15876" width="10.625" style="1" customWidth="1"/>
    <col min="15877" max="15877" width="13.625" style="1" customWidth="1"/>
    <col min="15878" max="15878" width="10.625" style="1" customWidth="1"/>
    <col min="15879" max="15879" width="13.625" style="1" customWidth="1"/>
    <col min="15880" max="15880" width="10.625" style="1" customWidth="1"/>
    <col min="15881" max="16125" width="9" style="1"/>
    <col min="16126" max="16126" width="5.125" style="1" customWidth="1"/>
    <col min="16127" max="16127" width="13.125" style="1" customWidth="1"/>
    <col min="16128" max="16129" width="13.625" style="1" customWidth="1"/>
    <col min="16130" max="16130" width="10.625" style="1" customWidth="1"/>
    <col min="16131" max="16131" width="13.625" style="1" customWidth="1"/>
    <col min="16132" max="16132" width="10.625" style="1" customWidth="1"/>
    <col min="16133" max="16133" width="13.625" style="1" customWidth="1"/>
    <col min="16134" max="16134" width="10.625" style="1" customWidth="1"/>
    <col min="16135" max="16135" width="13.625" style="1" customWidth="1"/>
    <col min="16136" max="16136" width="10.625" style="1" customWidth="1"/>
    <col min="16137" max="16384" width="9" style="1"/>
  </cols>
  <sheetData>
    <row r="1" spans="2:7">
      <c r="F1" s="194" t="s">
        <v>183</v>
      </c>
    </row>
    <row r="2" spans="2:7" ht="27.95" customHeight="1">
      <c r="B2" s="197" t="s">
        <v>179</v>
      </c>
      <c r="C2" s="197"/>
      <c r="D2" s="197"/>
      <c r="E2" s="197"/>
      <c r="F2" s="197"/>
      <c r="G2" s="1" t="s">
        <v>173</v>
      </c>
    </row>
    <row r="3" spans="2:7" ht="11.25" customHeight="1">
      <c r="F3" s="194"/>
      <c r="G3" s="1" t="s">
        <v>173</v>
      </c>
    </row>
    <row r="4" spans="2:7" ht="31.5" customHeight="1">
      <c r="B4" s="3" t="s">
        <v>0</v>
      </c>
      <c r="C4" s="198" t="s">
        <v>7</v>
      </c>
      <c r="D4" s="199"/>
      <c r="E4" s="198" t="s">
        <v>8</v>
      </c>
      <c r="F4" s="199"/>
    </row>
    <row r="5" spans="2:7" ht="31.5" customHeight="1">
      <c r="B5" s="4" t="s">
        <v>1</v>
      </c>
      <c r="C5" s="5" t="s">
        <v>2</v>
      </c>
      <c r="D5" s="6" t="s">
        <v>3</v>
      </c>
      <c r="E5" s="6" t="s">
        <v>4</v>
      </c>
      <c r="F5" s="6" t="s">
        <v>3</v>
      </c>
    </row>
    <row r="6" spans="2:7" ht="23.45" customHeight="1">
      <c r="B6" s="24" t="s">
        <v>168</v>
      </c>
      <c r="C6" s="21">
        <v>10138</v>
      </c>
      <c r="D6" s="14">
        <v>-9.1</v>
      </c>
      <c r="E6" s="13">
        <v>362847</v>
      </c>
      <c r="F6" s="115">
        <v>-6</v>
      </c>
    </row>
    <row r="7" spans="2:7" ht="23.45" customHeight="1">
      <c r="B7" s="24" t="s">
        <v>115</v>
      </c>
      <c r="C7" s="21">
        <v>9555</v>
      </c>
      <c r="D7" s="14">
        <v>-5.8</v>
      </c>
      <c r="E7" s="13">
        <v>359236</v>
      </c>
      <c r="F7" s="115">
        <v>-1</v>
      </c>
    </row>
    <row r="8" spans="2:7" ht="23.45" customHeight="1">
      <c r="B8" s="83" t="s">
        <v>116</v>
      </c>
      <c r="C8" s="21">
        <v>9658</v>
      </c>
      <c r="D8" s="14">
        <v>1.1000000000000001</v>
      </c>
      <c r="E8" s="13">
        <v>350732</v>
      </c>
      <c r="F8" s="115">
        <v>-2.4</v>
      </c>
    </row>
    <row r="9" spans="2:7" ht="23.45" customHeight="1">
      <c r="B9" s="24" t="s">
        <v>117</v>
      </c>
      <c r="C9" s="21">
        <v>9294</v>
      </c>
      <c r="D9" s="14">
        <v>-3.8</v>
      </c>
      <c r="E9" s="13">
        <v>349687</v>
      </c>
      <c r="F9" s="115">
        <v>-0.3</v>
      </c>
    </row>
    <row r="10" spans="2:7" ht="23.45" customHeight="1">
      <c r="B10" s="24" t="s">
        <v>118</v>
      </c>
      <c r="C10" s="21">
        <v>9017</v>
      </c>
      <c r="D10" s="14">
        <v>-3</v>
      </c>
      <c r="E10" s="13">
        <v>352318</v>
      </c>
      <c r="F10" s="115">
        <v>0.8</v>
      </c>
    </row>
    <row r="11" spans="2:7" ht="23.45" customHeight="1">
      <c r="B11" s="24" t="s">
        <v>5</v>
      </c>
      <c r="C11" s="96">
        <v>8710</v>
      </c>
      <c r="D11" s="14">
        <v>-3.4</v>
      </c>
      <c r="E11" s="94">
        <v>350429</v>
      </c>
      <c r="F11" s="115">
        <v>-0.5</v>
      </c>
    </row>
    <row r="12" spans="2:7" s="2" customFormat="1" ht="23.45" customHeight="1">
      <c r="B12" s="27" t="s">
        <v>10</v>
      </c>
      <c r="C12" s="21">
        <v>9032</v>
      </c>
      <c r="D12" s="14">
        <v>3.7</v>
      </c>
      <c r="E12" s="13">
        <v>348097</v>
      </c>
      <c r="F12" s="115">
        <v>-0.7</v>
      </c>
    </row>
    <row r="13" spans="2:7" s="2" customFormat="1" ht="23.45" customHeight="1">
      <c r="B13" s="24" t="s">
        <v>119</v>
      </c>
      <c r="C13" s="21">
        <v>7996</v>
      </c>
      <c r="D13" s="14">
        <v>-11.5</v>
      </c>
      <c r="E13" s="13">
        <v>356782</v>
      </c>
      <c r="F13" s="115">
        <v>2.5</v>
      </c>
    </row>
    <row r="14" spans="2:7" s="2" customFormat="1" ht="23.45" customHeight="1">
      <c r="B14" s="80" t="s">
        <v>120</v>
      </c>
      <c r="C14" s="21">
        <v>7798</v>
      </c>
      <c r="D14" s="14">
        <v>-2.5</v>
      </c>
      <c r="E14" s="13">
        <v>361956</v>
      </c>
      <c r="F14" s="115">
        <v>1.5</v>
      </c>
      <c r="G14" s="17"/>
    </row>
    <row r="15" spans="2:7" s="2" customFormat="1" ht="23.45" customHeight="1">
      <c r="B15" s="80" t="s">
        <v>127</v>
      </c>
      <c r="C15" s="21">
        <v>7613</v>
      </c>
      <c r="D15" s="14">
        <v>-2.4</v>
      </c>
      <c r="E15" s="13">
        <v>364064</v>
      </c>
      <c r="F15" s="115">
        <v>0.6</v>
      </c>
    </row>
    <row r="16" spans="2:7" s="2" customFormat="1" ht="23.45" customHeight="1">
      <c r="B16" s="26" t="s">
        <v>169</v>
      </c>
      <c r="C16" s="22">
        <v>7510</v>
      </c>
      <c r="D16" s="117">
        <v>-1.4</v>
      </c>
      <c r="E16" s="15">
        <v>363044</v>
      </c>
      <c r="F16" s="118">
        <v>-0.3</v>
      </c>
    </row>
    <row r="17" spans="2:9" s="2" customFormat="1" ht="10.5" customHeight="1">
      <c r="B17" s="18"/>
      <c r="C17" s="13"/>
      <c r="D17" s="8"/>
      <c r="E17" s="13"/>
      <c r="F17" s="8"/>
      <c r="G17" s="12"/>
      <c r="H17" s="8"/>
    </row>
    <row r="18" spans="2:9" ht="31.5" customHeight="1">
      <c r="B18" s="3" t="s">
        <v>0</v>
      </c>
      <c r="C18" s="198" t="s">
        <v>9</v>
      </c>
      <c r="D18" s="199"/>
      <c r="E18" s="200" t="s">
        <v>177</v>
      </c>
      <c r="F18" s="199"/>
    </row>
    <row r="19" spans="2:9" ht="31.5" customHeight="1">
      <c r="B19" s="4" t="s">
        <v>1</v>
      </c>
      <c r="C19" s="6" t="s">
        <v>161</v>
      </c>
      <c r="D19" s="6" t="s">
        <v>3</v>
      </c>
      <c r="E19" s="6" t="s">
        <v>161</v>
      </c>
      <c r="F19" s="6" t="s">
        <v>3</v>
      </c>
    </row>
    <row r="20" spans="2:9" ht="23.45" customHeight="1">
      <c r="B20" s="24" t="s">
        <v>167</v>
      </c>
      <c r="C20" s="19">
        <v>13423028</v>
      </c>
      <c r="D20" s="8">
        <v>-18.7</v>
      </c>
      <c r="E20" s="7">
        <v>4065873</v>
      </c>
      <c r="F20" s="9">
        <v>-23.5</v>
      </c>
    </row>
    <row r="21" spans="2:9" ht="23.45" customHeight="1">
      <c r="B21" s="24" t="s">
        <v>115</v>
      </c>
      <c r="C21" s="19">
        <v>14183783</v>
      </c>
      <c r="D21" s="10">
        <v>5.7</v>
      </c>
      <c r="E21" s="7">
        <v>4667460</v>
      </c>
      <c r="F21" s="11">
        <v>14.8</v>
      </c>
    </row>
    <row r="22" spans="2:9" ht="23.45" customHeight="1">
      <c r="B22" s="83" t="s">
        <v>116</v>
      </c>
      <c r="C22" s="19">
        <v>14357443</v>
      </c>
      <c r="D22" s="10">
        <v>1.2</v>
      </c>
      <c r="E22" s="7">
        <v>4576554</v>
      </c>
      <c r="F22" s="11">
        <v>-1.9</v>
      </c>
    </row>
    <row r="23" spans="2:9" ht="23.45" customHeight="1">
      <c r="B23" s="24" t="s">
        <v>117</v>
      </c>
      <c r="C23" s="19">
        <v>14347022</v>
      </c>
      <c r="D23" s="8">
        <v>-0.1</v>
      </c>
      <c r="E23" s="7">
        <v>4351897</v>
      </c>
      <c r="F23" s="9">
        <v>-4.9000000000000004</v>
      </c>
    </row>
    <row r="24" spans="2:9" ht="23.45" customHeight="1">
      <c r="B24" s="24" t="s">
        <v>118</v>
      </c>
      <c r="C24" s="20">
        <v>14026866</v>
      </c>
      <c r="D24" s="10">
        <v>-2.2000000000000002</v>
      </c>
      <c r="E24" s="12">
        <v>4439352</v>
      </c>
      <c r="F24" s="11">
        <v>2</v>
      </c>
    </row>
    <row r="25" spans="2:9" ht="23.45" customHeight="1">
      <c r="B25" s="24" t="s">
        <v>5</v>
      </c>
      <c r="C25" s="20">
        <v>14888356</v>
      </c>
      <c r="D25" s="10">
        <v>6.1</v>
      </c>
      <c r="E25" s="7">
        <v>4674608</v>
      </c>
      <c r="F25" s="11">
        <v>5.3</v>
      </c>
    </row>
    <row r="26" spans="2:9" s="2" customFormat="1" ht="23.45" customHeight="1">
      <c r="B26" s="27" t="s">
        <v>6</v>
      </c>
      <c r="C26" s="20">
        <v>15445672</v>
      </c>
      <c r="D26" s="8">
        <v>3.7</v>
      </c>
      <c r="E26" s="7">
        <v>4872277</v>
      </c>
      <c r="F26" s="9">
        <v>4.2</v>
      </c>
    </row>
    <row r="27" spans="2:9" s="2" customFormat="1" ht="23.45" customHeight="1">
      <c r="B27" s="83" t="s">
        <v>10</v>
      </c>
      <c r="C27" s="20">
        <v>15105350</v>
      </c>
      <c r="D27" s="8">
        <v>-2.2000000000000002</v>
      </c>
      <c r="E27" s="7">
        <v>4882005</v>
      </c>
      <c r="F27" s="9">
        <v>0.2</v>
      </c>
    </row>
    <row r="28" spans="2:9" s="2" customFormat="1" ht="23.45" customHeight="1">
      <c r="B28" s="81" t="s">
        <v>121</v>
      </c>
      <c r="C28" s="82">
        <v>15665881</v>
      </c>
      <c r="D28" s="8">
        <v>3.7</v>
      </c>
      <c r="E28" s="82">
        <v>4977699</v>
      </c>
      <c r="F28" s="9">
        <v>2</v>
      </c>
      <c r="G28" s="17"/>
    </row>
    <row r="29" spans="2:9" s="2" customFormat="1" ht="23.45" customHeight="1">
      <c r="B29" s="81" t="s">
        <v>120</v>
      </c>
      <c r="C29" s="114">
        <v>16506736</v>
      </c>
      <c r="D29" s="14">
        <v>5.4</v>
      </c>
      <c r="E29" s="114">
        <v>5115858</v>
      </c>
      <c r="F29" s="115">
        <v>2.8</v>
      </c>
    </row>
    <row r="30" spans="2:9" s="2" customFormat="1" ht="23.45" customHeight="1">
      <c r="B30" s="25" t="s">
        <v>127</v>
      </c>
      <c r="C30" s="116">
        <v>16263313</v>
      </c>
      <c r="D30" s="117">
        <v>-1.5</v>
      </c>
      <c r="E30" s="116">
        <v>5078604</v>
      </c>
      <c r="F30" s="118">
        <v>-0.7</v>
      </c>
    </row>
    <row r="31" spans="2:9" ht="111.75" customHeight="1">
      <c r="B31" s="195" t="s">
        <v>162</v>
      </c>
      <c r="C31" s="196"/>
      <c r="D31" s="196"/>
      <c r="E31" s="196"/>
      <c r="F31" s="196"/>
      <c r="G31" s="23"/>
      <c r="H31" s="23"/>
      <c r="I31" s="23"/>
    </row>
    <row r="43" spans="4:5">
      <c r="D43" s="16"/>
      <c r="E43" s="16"/>
    </row>
  </sheetData>
  <mergeCells count="6">
    <mergeCell ref="B31:F31"/>
    <mergeCell ref="B2:F2"/>
    <mergeCell ref="C4:D4"/>
    <mergeCell ref="E4:F4"/>
    <mergeCell ref="C18:D18"/>
    <mergeCell ref="E18:F18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F12C9-E403-41B7-898F-98309B2FFE3A}">
  <sheetPr>
    <pageSetUpPr autoPageBreaks="0"/>
  </sheetPr>
  <dimension ref="A1:AH42"/>
  <sheetViews>
    <sheetView showGridLines="0" topLeftCell="B1" zoomScale="80" zoomScaleNormal="80" zoomScaleSheetLayoutView="80" workbookViewId="0">
      <selection activeCell="B4" sqref="B4"/>
    </sheetView>
  </sheetViews>
  <sheetFormatPr defaultRowHeight="13.5"/>
  <cols>
    <col min="1" max="1" width="5.5" style="1" hidden="1" customWidth="1"/>
    <col min="2" max="2" width="5.5" style="1" customWidth="1"/>
    <col min="3" max="3" width="3.25" style="28" customWidth="1"/>
    <col min="4" max="4" width="14.25" style="1" customWidth="1"/>
    <col min="5" max="5" width="9.125" style="1" bestFit="1" customWidth="1"/>
    <col min="6" max="6" width="7" style="1" customWidth="1"/>
    <col min="7" max="7" width="8.75" style="2" customWidth="1"/>
    <col min="8" max="8" width="7" style="2" customWidth="1"/>
    <col min="9" max="9" width="7.75" style="2" customWidth="1"/>
    <col min="10" max="10" width="9.25" style="2" bestFit="1" customWidth="1"/>
    <col min="11" max="11" width="8" style="2" customWidth="1"/>
    <col min="12" max="12" width="8.75" style="2" customWidth="1"/>
    <col min="13" max="14" width="7" style="2" customWidth="1"/>
    <col min="15" max="16" width="11" style="2" customWidth="1"/>
    <col min="17" max="17" width="8.75" style="2" customWidth="1"/>
    <col min="18" max="18" width="7" style="2" customWidth="1"/>
    <col min="19" max="19" width="8.625" style="2" bestFit="1" customWidth="1"/>
    <col min="20" max="21" width="11" style="2" customWidth="1"/>
    <col min="22" max="22" width="8.75" style="2" customWidth="1"/>
    <col min="23" max="23" width="7" style="2" customWidth="1"/>
    <col min="24" max="24" width="8.375" style="2" customWidth="1"/>
    <col min="25" max="25" width="1" style="1" customWidth="1"/>
    <col min="26" max="28" width="12.375" style="1" customWidth="1"/>
    <col min="29" max="29" width="12.125" style="1" customWidth="1"/>
    <col min="30" max="30" width="14.375" style="1" customWidth="1"/>
    <col min="31" max="33" width="13.25" style="1" customWidth="1"/>
    <col min="34" max="34" width="14" style="1" customWidth="1"/>
    <col min="35" max="16384" width="9" style="1"/>
  </cols>
  <sheetData>
    <row r="1" spans="3:31" ht="18.399999999999999" customHeight="1">
      <c r="C1" s="29" t="s">
        <v>134</v>
      </c>
      <c r="E1" s="2"/>
      <c r="F1" s="2"/>
      <c r="P1" s="30"/>
      <c r="V1" s="167" t="s">
        <v>173</v>
      </c>
      <c r="Y1" s="33"/>
    </row>
    <row r="2" spans="3:31" ht="9" customHeight="1">
      <c r="E2" s="2"/>
      <c r="F2" s="2"/>
      <c r="Z2" s="34"/>
      <c r="AA2" s="34"/>
      <c r="AB2" s="34"/>
    </row>
    <row r="3" spans="3:31" ht="33" customHeight="1">
      <c r="C3" s="35"/>
      <c r="D3" s="36" t="s">
        <v>0</v>
      </c>
      <c r="E3" s="203" t="s">
        <v>34</v>
      </c>
      <c r="F3" s="204"/>
      <c r="G3" s="204"/>
      <c r="H3" s="204"/>
      <c r="I3" s="205"/>
      <c r="J3" s="203" t="s">
        <v>35</v>
      </c>
      <c r="K3" s="204"/>
      <c r="L3" s="204"/>
      <c r="M3" s="204"/>
      <c r="N3" s="205"/>
      <c r="O3" s="206" t="s">
        <v>36</v>
      </c>
      <c r="P3" s="207"/>
      <c r="Q3" s="207"/>
      <c r="R3" s="207"/>
      <c r="S3" s="208"/>
      <c r="T3" s="209" t="s">
        <v>178</v>
      </c>
      <c r="U3" s="210"/>
      <c r="V3" s="210"/>
      <c r="W3" s="210"/>
      <c r="X3" s="211"/>
      <c r="Z3" s="34"/>
      <c r="AA3" s="34"/>
      <c r="AB3" s="34"/>
    </row>
    <row r="4" spans="3:31" ht="20.100000000000001" customHeight="1">
      <c r="C4" s="37"/>
      <c r="D4" s="33"/>
      <c r="E4" s="120" t="s">
        <v>128</v>
      </c>
      <c r="F4" s="212" t="s">
        <v>165</v>
      </c>
      <c r="G4" s="213"/>
      <c r="H4" s="213"/>
      <c r="I4" s="214"/>
      <c r="J4" s="120" t="s">
        <v>128</v>
      </c>
      <c r="K4" s="215" t="s">
        <v>165</v>
      </c>
      <c r="L4" s="216"/>
      <c r="M4" s="216"/>
      <c r="N4" s="217"/>
      <c r="O4" s="121" t="s">
        <v>135</v>
      </c>
      <c r="P4" s="215" t="s">
        <v>166</v>
      </c>
      <c r="Q4" s="216"/>
      <c r="R4" s="216"/>
      <c r="S4" s="217"/>
      <c r="T4" s="121" t="s">
        <v>135</v>
      </c>
      <c r="U4" s="215" t="s">
        <v>166</v>
      </c>
      <c r="V4" s="218"/>
      <c r="W4" s="218"/>
      <c r="X4" s="219"/>
      <c r="Z4" s="181"/>
      <c r="AA4" s="33"/>
      <c r="AB4" s="33"/>
    </row>
    <row r="5" spans="3:31" s="38" customFormat="1" ht="27.95" customHeight="1">
      <c r="C5" s="40" t="s">
        <v>37</v>
      </c>
      <c r="D5" s="41"/>
      <c r="E5" s="44" t="s">
        <v>2</v>
      </c>
      <c r="F5" s="44" t="s">
        <v>2</v>
      </c>
      <c r="G5" s="42" t="s">
        <v>3</v>
      </c>
      <c r="H5" s="43" t="s">
        <v>38</v>
      </c>
      <c r="I5" s="44" t="s">
        <v>39</v>
      </c>
      <c r="J5" s="45" t="s">
        <v>136</v>
      </c>
      <c r="K5" s="44" t="s">
        <v>40</v>
      </c>
      <c r="L5" s="46" t="s">
        <v>3</v>
      </c>
      <c r="M5" s="47" t="s">
        <v>38</v>
      </c>
      <c r="N5" s="48" t="s">
        <v>39</v>
      </c>
      <c r="O5" s="49" t="s">
        <v>137</v>
      </c>
      <c r="P5" s="49" t="s">
        <v>137</v>
      </c>
      <c r="Q5" s="46" t="s">
        <v>3</v>
      </c>
      <c r="R5" s="47" t="s">
        <v>38</v>
      </c>
      <c r="S5" s="50" t="s">
        <v>39</v>
      </c>
      <c r="T5" s="51" t="s">
        <v>41</v>
      </c>
      <c r="U5" s="42" t="s">
        <v>41</v>
      </c>
      <c r="V5" s="46" t="s">
        <v>3</v>
      </c>
      <c r="W5" s="47" t="s">
        <v>38</v>
      </c>
      <c r="X5" s="52" t="s">
        <v>39</v>
      </c>
      <c r="Z5" s="119"/>
      <c r="AA5" s="39"/>
      <c r="AB5" s="39"/>
    </row>
    <row r="6" spans="3:31" s="30" customFormat="1" ht="24" customHeight="1">
      <c r="C6" s="201" t="s">
        <v>42</v>
      </c>
      <c r="D6" s="202"/>
      <c r="E6" s="94">
        <v>7613</v>
      </c>
      <c r="F6" s="94">
        <f>SUM(F7:F30)</f>
        <v>7510</v>
      </c>
      <c r="G6" s="84">
        <f>(+F6-E6)/E6*100</f>
        <v>-1.3529489031919086</v>
      </c>
      <c r="H6" s="85">
        <v>100</v>
      </c>
      <c r="I6" s="86">
        <f>+(F6-E6)/E6*100</f>
        <v>-1.3529489031919086</v>
      </c>
      <c r="J6" s="87">
        <v>364064</v>
      </c>
      <c r="K6" s="94">
        <f>SUM(K7:K30)</f>
        <v>363044</v>
      </c>
      <c r="L6" s="84">
        <f>(+K6-J6)/J6*100</f>
        <v>-0.28017051946910437</v>
      </c>
      <c r="M6" s="85">
        <v>100</v>
      </c>
      <c r="N6" s="86">
        <f>+(K6-J6)/J6*100</f>
        <v>-0.28017051946910437</v>
      </c>
      <c r="O6" s="88">
        <v>16506736</v>
      </c>
      <c r="P6" s="94">
        <v>16263313</v>
      </c>
      <c r="Q6" s="84">
        <f>(+P6-O6)/O6*100</f>
        <v>-1.4746888785281353</v>
      </c>
      <c r="R6" s="89">
        <v>100</v>
      </c>
      <c r="S6" s="107">
        <f>+(P6-O6)/O6*100</f>
        <v>-1.4746888785281353</v>
      </c>
      <c r="T6" s="90">
        <v>5115858</v>
      </c>
      <c r="U6" s="94">
        <v>5078604</v>
      </c>
      <c r="V6" s="84">
        <f>(+U6-T6)/T6*100</f>
        <v>-0.72820629501444334</v>
      </c>
      <c r="W6" s="89">
        <v>100</v>
      </c>
      <c r="X6" s="86">
        <f>+(U6-T6)/T6*100</f>
        <v>-0.72820629501444334</v>
      </c>
      <c r="Y6" s="157"/>
      <c r="Z6" s="156"/>
      <c r="AA6" s="85"/>
      <c r="AB6" s="151"/>
      <c r="AC6" s="151"/>
      <c r="AD6" s="151"/>
      <c r="AE6" s="151"/>
    </row>
    <row r="7" spans="3:31" s="30" customFormat="1" ht="24" customHeight="1">
      <c r="C7" s="55" t="s">
        <v>132</v>
      </c>
      <c r="D7" s="56" t="s">
        <v>11</v>
      </c>
      <c r="E7" s="96">
        <v>1071</v>
      </c>
      <c r="F7" s="152">
        <v>1042</v>
      </c>
      <c r="G7" s="91">
        <f t="shared" ref="G7:G30" si="0">(+F7-E7)/E7*100</f>
        <v>-2.7077497665732961</v>
      </c>
      <c r="H7" s="85">
        <f>+F7/$F$6*100</f>
        <v>13.874833555259652</v>
      </c>
      <c r="I7" s="92">
        <f>+(F7-E7)/$E$6*100</f>
        <v>-0.38092736109286746</v>
      </c>
      <c r="J7" s="93">
        <v>55585</v>
      </c>
      <c r="K7" s="152">
        <v>55718</v>
      </c>
      <c r="L7" s="91">
        <f t="shared" ref="L7:L30" si="1">(+K7-J7)/J7*100</f>
        <v>0.23927318521183771</v>
      </c>
      <c r="M7" s="85">
        <f>+K7/$K$6*100</f>
        <v>15.347450997675214</v>
      </c>
      <c r="N7" s="92">
        <f>+(K7-J7)/$J$6*100</f>
        <v>3.6532038322932232E-2</v>
      </c>
      <c r="O7" s="94">
        <v>1712885</v>
      </c>
      <c r="P7" s="94">
        <v>1683641</v>
      </c>
      <c r="Q7" s="91">
        <f t="shared" ref="Q7:Q30" si="2">(+P7-O7)/O7*100</f>
        <v>-1.7072950022914555</v>
      </c>
      <c r="R7" s="85">
        <f>+P7/$P$6*100</f>
        <v>10.352386380315007</v>
      </c>
      <c r="S7" s="95">
        <f>+(P7-O7)/$O$6*100</f>
        <v>-0.17716403776009987</v>
      </c>
      <c r="T7" s="96">
        <v>573434</v>
      </c>
      <c r="U7" s="94">
        <v>559638</v>
      </c>
      <c r="V7" s="91">
        <f t="shared" ref="V7:V30" si="3">(+U7-T7)/T7*100</f>
        <v>-2.4058566461005104</v>
      </c>
      <c r="W7" s="85">
        <f>+U7/$U$6*100</f>
        <v>11.019524262966753</v>
      </c>
      <c r="X7" s="92">
        <f>+(U7-T7)/$T$6*100</f>
        <v>-0.26967128485583458</v>
      </c>
      <c r="Z7" s="156"/>
      <c r="AA7" s="124"/>
      <c r="AB7" s="85"/>
      <c r="AC7" s="153"/>
      <c r="AD7" s="153"/>
    </row>
    <row r="8" spans="3:31" s="30" customFormat="1" ht="24" customHeight="1">
      <c r="C8" s="55" t="s">
        <v>133</v>
      </c>
      <c r="D8" s="56" t="s">
        <v>12</v>
      </c>
      <c r="E8" s="96">
        <v>126</v>
      </c>
      <c r="F8" s="152">
        <v>126</v>
      </c>
      <c r="G8" s="91">
        <f t="shared" si="0"/>
        <v>0</v>
      </c>
      <c r="H8" s="85">
        <f t="shared" ref="H8:H30" si="4">+F8/$F$6*100</f>
        <v>1.6777629826897469</v>
      </c>
      <c r="I8" s="92">
        <f t="shared" ref="I8:I30" si="5">+(F8-E8)/$E$6*100</f>
        <v>0</v>
      </c>
      <c r="J8" s="93">
        <v>5773</v>
      </c>
      <c r="K8" s="152">
        <v>5720</v>
      </c>
      <c r="L8" s="91">
        <f t="shared" si="1"/>
        <v>-0.91806686298285123</v>
      </c>
      <c r="M8" s="85">
        <f t="shared" ref="M8:M30" si="6">+K8/$K$6*100</f>
        <v>1.5755665979881226</v>
      </c>
      <c r="N8" s="92">
        <f t="shared" ref="N8:N30" si="7">+(K8-J8)/$J$6*100</f>
        <v>-1.4557879933198558E-2</v>
      </c>
      <c r="O8" s="94">
        <v>479015</v>
      </c>
      <c r="P8" s="94">
        <v>460064</v>
      </c>
      <c r="Q8" s="91">
        <f t="shared" si="2"/>
        <v>-3.956243541433984</v>
      </c>
      <c r="R8" s="85">
        <f t="shared" ref="R8:R30" si="8">+P8/$P$6*100</f>
        <v>2.8288455125963572</v>
      </c>
      <c r="S8" s="95">
        <f t="shared" ref="S8:S30" si="9">+(P8-O8)/$O$6*100</f>
        <v>-0.1148076760905366</v>
      </c>
      <c r="T8" s="96">
        <v>162427</v>
      </c>
      <c r="U8" s="94">
        <v>148248</v>
      </c>
      <c r="V8" s="91">
        <f t="shared" si="3"/>
        <v>-8.7294600035708356</v>
      </c>
      <c r="W8" s="85">
        <f t="shared" ref="W8:W30" si="10">+U8/$U$6*100</f>
        <v>2.9190698861340634</v>
      </c>
      <c r="X8" s="92">
        <f t="shared" ref="X8:X30" si="11">+(U8-T8)/$T$6*100</f>
        <v>-0.27715781008777024</v>
      </c>
      <c r="Z8" s="156"/>
      <c r="AA8" s="124"/>
      <c r="AB8" s="85"/>
      <c r="AC8" s="153"/>
      <c r="AD8" s="153"/>
    </row>
    <row r="9" spans="3:31" s="30" customFormat="1" ht="24" customHeight="1">
      <c r="C9" s="55" t="s">
        <v>138</v>
      </c>
      <c r="D9" s="56" t="s">
        <v>13</v>
      </c>
      <c r="E9" s="96">
        <v>313</v>
      </c>
      <c r="F9" s="152">
        <v>296</v>
      </c>
      <c r="G9" s="97">
        <f t="shared" si="0"/>
        <v>-5.4313099041533546</v>
      </c>
      <c r="H9" s="85">
        <f t="shared" si="4"/>
        <v>3.9414114513981358</v>
      </c>
      <c r="I9" s="98">
        <f t="shared" si="5"/>
        <v>-0.22330224615788782</v>
      </c>
      <c r="J9" s="93">
        <v>7151</v>
      </c>
      <c r="K9" s="152">
        <v>7009</v>
      </c>
      <c r="L9" s="97">
        <f t="shared" si="1"/>
        <v>-1.9857362606628441</v>
      </c>
      <c r="M9" s="85">
        <f t="shared" si="6"/>
        <v>1.930619979947334</v>
      </c>
      <c r="N9" s="92">
        <f t="shared" si="7"/>
        <v>-3.9004131141777268E-2</v>
      </c>
      <c r="O9" s="94">
        <v>124399</v>
      </c>
      <c r="P9" s="94">
        <v>120558</v>
      </c>
      <c r="Q9" s="97">
        <f t="shared" si="2"/>
        <v>-3.0876453990787707</v>
      </c>
      <c r="R9" s="85">
        <f t="shared" si="8"/>
        <v>0.74128807580595668</v>
      </c>
      <c r="S9" s="95">
        <f t="shared" si="9"/>
        <v>-2.3269288368094092E-2</v>
      </c>
      <c r="T9" s="96">
        <v>44373</v>
      </c>
      <c r="U9" s="94">
        <v>41942</v>
      </c>
      <c r="V9" s="97">
        <f t="shared" si="3"/>
        <v>-5.4785567800238884</v>
      </c>
      <c r="W9" s="85">
        <f t="shared" si="10"/>
        <v>0.82585686932865798</v>
      </c>
      <c r="X9" s="92">
        <f t="shared" si="11"/>
        <v>-4.7518910806359366E-2</v>
      </c>
      <c r="Z9" s="156"/>
      <c r="AA9" s="124"/>
      <c r="AB9" s="85"/>
      <c r="AC9" s="153"/>
      <c r="AD9" s="153"/>
    </row>
    <row r="10" spans="3:31" s="30" customFormat="1" ht="24" customHeight="1">
      <c r="C10" s="55" t="s">
        <v>139</v>
      </c>
      <c r="D10" s="56" t="s">
        <v>14</v>
      </c>
      <c r="E10" s="96">
        <v>145</v>
      </c>
      <c r="F10" s="152">
        <v>132</v>
      </c>
      <c r="G10" s="97">
        <f t="shared" si="0"/>
        <v>-8.9655172413793096</v>
      </c>
      <c r="H10" s="85">
        <f t="shared" si="4"/>
        <v>1.7576564580559253</v>
      </c>
      <c r="I10" s="98">
        <f t="shared" si="5"/>
        <v>-0.1707605411795613</v>
      </c>
      <c r="J10" s="93">
        <v>2349</v>
      </c>
      <c r="K10" s="152">
        <v>2137</v>
      </c>
      <c r="L10" s="97">
        <f t="shared" si="1"/>
        <v>-9.0251170710940833</v>
      </c>
      <c r="M10" s="85">
        <f t="shared" si="6"/>
        <v>0.58863388459801014</v>
      </c>
      <c r="N10" s="92">
        <f t="shared" si="7"/>
        <v>-5.823151973279423E-2</v>
      </c>
      <c r="O10" s="94">
        <v>54518</v>
      </c>
      <c r="P10" s="94">
        <v>55590</v>
      </c>
      <c r="Q10" s="97">
        <f t="shared" si="2"/>
        <v>1.9663230492681316</v>
      </c>
      <c r="R10" s="85">
        <f t="shared" si="8"/>
        <v>0.34181227404281034</v>
      </c>
      <c r="S10" s="95">
        <f t="shared" si="9"/>
        <v>6.4943184406656782E-3</v>
      </c>
      <c r="T10" s="96">
        <v>20251</v>
      </c>
      <c r="U10" s="94">
        <v>19458</v>
      </c>
      <c r="V10" s="97">
        <f t="shared" si="3"/>
        <v>-3.9158560071107602</v>
      </c>
      <c r="W10" s="85">
        <f t="shared" si="10"/>
        <v>0.38313678325776135</v>
      </c>
      <c r="X10" s="92">
        <f t="shared" si="11"/>
        <v>-1.5500821172127919E-2</v>
      </c>
      <c r="Z10" s="156"/>
      <c r="AA10" s="124"/>
      <c r="AB10" s="85"/>
      <c r="AC10" s="153"/>
      <c r="AD10" s="153"/>
    </row>
    <row r="11" spans="3:31" s="30" customFormat="1" ht="24" customHeight="1">
      <c r="C11" s="55" t="s">
        <v>140</v>
      </c>
      <c r="D11" s="56" t="s">
        <v>15</v>
      </c>
      <c r="E11" s="96">
        <v>104</v>
      </c>
      <c r="F11" s="152">
        <v>100</v>
      </c>
      <c r="G11" s="91">
        <f t="shared" si="0"/>
        <v>-3.8461538461538463</v>
      </c>
      <c r="H11" s="85">
        <f t="shared" si="4"/>
        <v>1.3315579227696404</v>
      </c>
      <c r="I11" s="92">
        <f t="shared" si="5"/>
        <v>-5.2541704978326539E-2</v>
      </c>
      <c r="J11" s="93">
        <v>2139</v>
      </c>
      <c r="K11" s="152">
        <v>2061</v>
      </c>
      <c r="L11" s="91">
        <f t="shared" si="1"/>
        <v>-3.6465638148667603</v>
      </c>
      <c r="M11" s="85">
        <f t="shared" si="6"/>
        <v>0.56769978294641976</v>
      </c>
      <c r="N11" s="92">
        <f t="shared" si="7"/>
        <v>-2.142480442999033E-2</v>
      </c>
      <c r="O11" s="94">
        <v>65481</v>
      </c>
      <c r="P11" s="94">
        <v>70110</v>
      </c>
      <c r="Q11" s="91">
        <f t="shared" si="2"/>
        <v>7.069226187749118</v>
      </c>
      <c r="R11" s="85">
        <f t="shared" si="8"/>
        <v>0.43109297595145585</v>
      </c>
      <c r="S11" s="95">
        <f t="shared" si="9"/>
        <v>2.8043097072613266E-2</v>
      </c>
      <c r="T11" s="96">
        <v>20580</v>
      </c>
      <c r="U11" s="94">
        <v>22914</v>
      </c>
      <c r="V11" s="91">
        <f t="shared" si="3"/>
        <v>11.341107871720117</v>
      </c>
      <c r="W11" s="85">
        <f t="shared" si="10"/>
        <v>0.45118697972907518</v>
      </c>
      <c r="X11" s="92">
        <f t="shared" si="11"/>
        <v>4.5622845669289494E-2</v>
      </c>
      <c r="Z11" s="156"/>
      <c r="AA11" s="124"/>
      <c r="AB11" s="85"/>
      <c r="AC11" s="153"/>
      <c r="AD11" s="153"/>
    </row>
    <row r="12" spans="3:31" s="30" customFormat="1" ht="24" customHeight="1">
      <c r="C12" s="55" t="s">
        <v>141</v>
      </c>
      <c r="D12" s="56" t="s">
        <v>16</v>
      </c>
      <c r="E12" s="96">
        <v>189</v>
      </c>
      <c r="F12" s="152">
        <v>191</v>
      </c>
      <c r="G12" s="97">
        <f t="shared" si="0"/>
        <v>1.0582010582010581</v>
      </c>
      <c r="H12" s="85">
        <f t="shared" si="4"/>
        <v>2.5432756324900132</v>
      </c>
      <c r="I12" s="98">
        <f t="shared" si="5"/>
        <v>2.627085248916327E-2</v>
      </c>
      <c r="J12" s="93">
        <v>7104</v>
      </c>
      <c r="K12" s="152">
        <v>7304</v>
      </c>
      <c r="L12" s="97">
        <f t="shared" si="1"/>
        <v>2.8153153153153152</v>
      </c>
      <c r="M12" s="85">
        <f t="shared" si="6"/>
        <v>2.0118773482002181</v>
      </c>
      <c r="N12" s="92">
        <f t="shared" si="7"/>
        <v>5.4935395974334181E-2</v>
      </c>
      <c r="O12" s="94">
        <v>293856</v>
      </c>
      <c r="P12" s="94">
        <v>320082</v>
      </c>
      <c r="Q12" s="97">
        <f t="shared" si="2"/>
        <v>8.9247794838288144</v>
      </c>
      <c r="R12" s="85">
        <f t="shared" si="8"/>
        <v>1.9681229771572373</v>
      </c>
      <c r="S12" s="95">
        <f t="shared" si="9"/>
        <v>0.15888059274710639</v>
      </c>
      <c r="T12" s="96">
        <v>101985</v>
      </c>
      <c r="U12" s="94">
        <v>110672</v>
      </c>
      <c r="V12" s="97">
        <f t="shared" si="3"/>
        <v>8.5179193018581163</v>
      </c>
      <c r="W12" s="85">
        <f t="shared" si="10"/>
        <v>2.1791815231114691</v>
      </c>
      <c r="X12" s="92">
        <f t="shared" si="11"/>
        <v>0.16980533861573172</v>
      </c>
      <c r="Z12" s="156"/>
      <c r="AA12" s="124"/>
      <c r="AB12" s="85"/>
      <c r="AC12" s="153"/>
      <c r="AD12" s="153"/>
    </row>
    <row r="13" spans="3:31" s="30" customFormat="1" ht="24" customHeight="1">
      <c r="C13" s="55" t="s">
        <v>142</v>
      </c>
      <c r="D13" s="56" t="s">
        <v>17</v>
      </c>
      <c r="E13" s="96">
        <v>264</v>
      </c>
      <c r="F13" s="152">
        <v>253</v>
      </c>
      <c r="G13" s="91">
        <f t="shared" si="0"/>
        <v>-4.1666666666666661</v>
      </c>
      <c r="H13" s="85">
        <f t="shared" si="4"/>
        <v>3.3688415446071902</v>
      </c>
      <c r="I13" s="92">
        <f t="shared" si="5"/>
        <v>-0.14448968869039799</v>
      </c>
      <c r="J13" s="93">
        <v>6548</v>
      </c>
      <c r="K13" s="152">
        <v>6548</v>
      </c>
      <c r="L13" s="91">
        <f t="shared" si="1"/>
        <v>0</v>
      </c>
      <c r="M13" s="85">
        <f t="shared" si="6"/>
        <v>1.8036381265080816</v>
      </c>
      <c r="N13" s="92">
        <f t="shared" si="7"/>
        <v>0</v>
      </c>
      <c r="O13" s="94">
        <v>129367</v>
      </c>
      <c r="P13" s="94">
        <v>132687</v>
      </c>
      <c r="Q13" s="91">
        <f t="shared" si="2"/>
        <v>2.5663422665749382</v>
      </c>
      <c r="R13" s="85">
        <f t="shared" si="8"/>
        <v>0.81586697618129833</v>
      </c>
      <c r="S13" s="95">
        <f t="shared" si="9"/>
        <v>2.0113001140867583E-2</v>
      </c>
      <c r="T13" s="96">
        <v>56873</v>
      </c>
      <c r="U13" s="94">
        <v>60297</v>
      </c>
      <c r="V13" s="91">
        <f t="shared" si="3"/>
        <v>6.0204314877006659</v>
      </c>
      <c r="W13" s="85">
        <f t="shared" si="10"/>
        <v>1.1872750858306731</v>
      </c>
      <c r="X13" s="92">
        <f t="shared" si="11"/>
        <v>6.692914463223959E-2</v>
      </c>
      <c r="Z13" s="156"/>
      <c r="AA13" s="124"/>
      <c r="AB13" s="85"/>
      <c r="AC13" s="153"/>
      <c r="AD13" s="153"/>
    </row>
    <row r="14" spans="3:31" s="30" customFormat="1" ht="24" customHeight="1">
      <c r="C14" s="55" t="s">
        <v>143</v>
      </c>
      <c r="D14" s="56" t="s">
        <v>18</v>
      </c>
      <c r="E14" s="96">
        <v>278</v>
      </c>
      <c r="F14" s="152">
        <v>287</v>
      </c>
      <c r="G14" s="97">
        <f t="shared" si="0"/>
        <v>3.2374100719424459</v>
      </c>
      <c r="H14" s="85">
        <f t="shared" si="4"/>
        <v>3.8215712383488682</v>
      </c>
      <c r="I14" s="98">
        <f t="shared" si="5"/>
        <v>0.11821883620123472</v>
      </c>
      <c r="J14" s="93">
        <v>23663</v>
      </c>
      <c r="K14" s="152">
        <v>23715</v>
      </c>
      <c r="L14" s="97">
        <f t="shared" si="1"/>
        <v>0.21975235599881673</v>
      </c>
      <c r="M14" s="85">
        <f t="shared" si="6"/>
        <v>6.5322660614140435</v>
      </c>
      <c r="N14" s="92">
        <f t="shared" si="7"/>
        <v>1.4283202953326888E-2</v>
      </c>
      <c r="O14" s="94">
        <v>2221024</v>
      </c>
      <c r="P14" s="94">
        <v>2157806</v>
      </c>
      <c r="Q14" s="97">
        <f t="shared" si="2"/>
        <v>-2.8463447490887086</v>
      </c>
      <c r="R14" s="85">
        <f t="shared" si="8"/>
        <v>13.267936243986695</v>
      </c>
      <c r="S14" s="95">
        <f t="shared" si="9"/>
        <v>-0.38298304401306232</v>
      </c>
      <c r="T14" s="96">
        <v>763768</v>
      </c>
      <c r="U14" s="94">
        <v>746112</v>
      </c>
      <c r="V14" s="97">
        <f t="shared" si="3"/>
        <v>-2.3116967456086139</v>
      </c>
      <c r="W14" s="85">
        <f t="shared" si="10"/>
        <v>14.691281304862516</v>
      </c>
      <c r="X14" s="92">
        <f t="shared" si="11"/>
        <v>-0.34512294907325419</v>
      </c>
      <c r="Z14" s="156"/>
      <c r="AA14" s="124"/>
      <c r="AB14" s="85"/>
      <c r="AC14" s="153"/>
      <c r="AD14" s="153"/>
    </row>
    <row r="15" spans="3:31" s="30" customFormat="1" ht="24" customHeight="1">
      <c r="C15" s="55" t="s">
        <v>144</v>
      </c>
      <c r="D15" s="56" t="s">
        <v>19</v>
      </c>
      <c r="E15" s="96">
        <v>32</v>
      </c>
      <c r="F15" s="152">
        <v>34</v>
      </c>
      <c r="G15" s="91">
        <f t="shared" si="0"/>
        <v>6.25</v>
      </c>
      <c r="H15" s="85">
        <f t="shared" si="4"/>
        <v>0.45272969374167782</v>
      </c>
      <c r="I15" s="92">
        <f t="shared" si="5"/>
        <v>2.627085248916327E-2</v>
      </c>
      <c r="J15" s="93">
        <v>1202</v>
      </c>
      <c r="K15" s="152">
        <v>1241</v>
      </c>
      <c r="L15" s="91">
        <f t="shared" si="1"/>
        <v>3.24459234608985</v>
      </c>
      <c r="M15" s="85">
        <f t="shared" si="6"/>
        <v>0.34183184407399653</v>
      </c>
      <c r="N15" s="92">
        <f t="shared" si="7"/>
        <v>1.0712402214995165E-2</v>
      </c>
      <c r="O15" s="94">
        <v>168974</v>
      </c>
      <c r="P15" s="94">
        <v>171655</v>
      </c>
      <c r="Q15" s="91">
        <f t="shared" si="2"/>
        <v>1.5866346301797909</v>
      </c>
      <c r="R15" s="85">
        <f t="shared" si="8"/>
        <v>1.0554737524881923</v>
      </c>
      <c r="S15" s="95">
        <f t="shared" si="9"/>
        <v>1.6241854234537948E-2</v>
      </c>
      <c r="T15" s="96">
        <v>32442</v>
      </c>
      <c r="U15" s="94">
        <v>35462</v>
      </c>
      <c r="V15" s="91">
        <f t="shared" si="3"/>
        <v>9.3089205351088093</v>
      </c>
      <c r="W15" s="85">
        <f t="shared" si="10"/>
        <v>0.69826275094494472</v>
      </c>
      <c r="X15" s="92">
        <f t="shared" si="11"/>
        <v>5.9032131071659923E-2</v>
      </c>
      <c r="Z15" s="156"/>
      <c r="AA15" s="124"/>
      <c r="AB15" s="85"/>
      <c r="AC15" s="153"/>
      <c r="AD15" s="153"/>
    </row>
    <row r="16" spans="3:31" s="30" customFormat="1" ht="24" customHeight="1">
      <c r="C16" s="55" t="s">
        <v>145</v>
      </c>
      <c r="D16" s="154" t="s">
        <v>20</v>
      </c>
      <c r="E16" s="96">
        <v>388</v>
      </c>
      <c r="F16" s="152">
        <v>388</v>
      </c>
      <c r="G16" s="91">
        <f t="shared" si="0"/>
        <v>0</v>
      </c>
      <c r="H16" s="85">
        <f t="shared" si="4"/>
        <v>5.166444740346205</v>
      </c>
      <c r="I16" s="92">
        <f t="shared" si="5"/>
        <v>0</v>
      </c>
      <c r="J16" s="93">
        <v>14361</v>
      </c>
      <c r="K16" s="152">
        <v>14539</v>
      </c>
      <c r="L16" s="91">
        <f t="shared" si="1"/>
        <v>1.2394680036209178</v>
      </c>
      <c r="M16" s="85">
        <f t="shared" si="6"/>
        <v>4.0047487356904394</v>
      </c>
      <c r="N16" s="92">
        <f t="shared" si="7"/>
        <v>4.8892502417157424E-2</v>
      </c>
      <c r="O16" s="94">
        <v>494156</v>
      </c>
      <c r="P16" s="94">
        <v>485241</v>
      </c>
      <c r="Q16" s="91">
        <f t="shared" si="2"/>
        <v>-1.8040861590267041</v>
      </c>
      <c r="R16" s="85">
        <f t="shared" si="8"/>
        <v>2.983654068516052</v>
      </c>
      <c r="S16" s="95">
        <f t="shared" si="9"/>
        <v>-5.4008254569528465E-2</v>
      </c>
      <c r="T16" s="96">
        <v>184306</v>
      </c>
      <c r="U16" s="94">
        <v>188893</v>
      </c>
      <c r="V16" s="91">
        <f t="shared" si="3"/>
        <v>2.4887958069731857</v>
      </c>
      <c r="W16" s="85">
        <f t="shared" si="10"/>
        <v>3.719388241335611</v>
      </c>
      <c r="X16" s="92">
        <f t="shared" si="11"/>
        <v>8.9662379213809304E-2</v>
      </c>
      <c r="Z16" s="156"/>
      <c r="AA16" s="124"/>
      <c r="AB16" s="85"/>
      <c r="AC16" s="153"/>
      <c r="AD16" s="153"/>
    </row>
    <row r="17" spans="3:30" s="30" customFormat="1" ht="24" customHeight="1">
      <c r="C17" s="55" t="s">
        <v>146</v>
      </c>
      <c r="D17" s="56" t="s">
        <v>21</v>
      </c>
      <c r="E17" s="96">
        <v>190</v>
      </c>
      <c r="F17" s="152">
        <v>180</v>
      </c>
      <c r="G17" s="91">
        <f t="shared" si="0"/>
        <v>-5.2631578947368416</v>
      </c>
      <c r="H17" s="85">
        <f t="shared" si="4"/>
        <v>2.3968042609853528</v>
      </c>
      <c r="I17" s="92">
        <f t="shared" si="5"/>
        <v>-0.13135426244581636</v>
      </c>
      <c r="J17" s="93">
        <v>5667</v>
      </c>
      <c r="K17" s="152">
        <v>5760</v>
      </c>
      <c r="L17" s="91">
        <f t="shared" si="1"/>
        <v>1.6410799364743249</v>
      </c>
      <c r="M17" s="85">
        <f t="shared" si="6"/>
        <v>1.5865845462258019</v>
      </c>
      <c r="N17" s="92">
        <f t="shared" si="7"/>
        <v>2.5544959128065394E-2</v>
      </c>
      <c r="O17" s="94">
        <v>133029</v>
      </c>
      <c r="P17" s="94">
        <v>136348</v>
      </c>
      <c r="Q17" s="91">
        <f t="shared" si="2"/>
        <v>2.4949447113035506</v>
      </c>
      <c r="R17" s="85">
        <f t="shared" si="8"/>
        <v>0.83837776472727299</v>
      </c>
      <c r="S17" s="95">
        <f t="shared" si="9"/>
        <v>2.0106943007993826E-2</v>
      </c>
      <c r="T17" s="96">
        <v>45001</v>
      </c>
      <c r="U17" s="94">
        <v>46596</v>
      </c>
      <c r="V17" s="91">
        <f t="shared" si="3"/>
        <v>3.5443656807626498</v>
      </c>
      <c r="W17" s="85">
        <f t="shared" si="10"/>
        <v>0.91749622534066444</v>
      </c>
      <c r="X17" s="92">
        <f t="shared" si="11"/>
        <v>3.1177565913674696E-2</v>
      </c>
      <c r="Z17" s="156"/>
      <c r="AA17" s="124"/>
      <c r="AB17" s="85"/>
      <c r="AC17" s="153"/>
      <c r="AD17" s="153"/>
    </row>
    <row r="18" spans="3:30" s="30" customFormat="1" ht="24" customHeight="1">
      <c r="C18" s="55" t="s">
        <v>147</v>
      </c>
      <c r="D18" s="154" t="s">
        <v>22</v>
      </c>
      <c r="E18" s="96">
        <v>249</v>
      </c>
      <c r="F18" s="152">
        <v>220</v>
      </c>
      <c r="G18" s="91">
        <f t="shared" si="0"/>
        <v>-11.646586345381527</v>
      </c>
      <c r="H18" s="85">
        <f t="shared" si="4"/>
        <v>2.9294274300932091</v>
      </c>
      <c r="I18" s="92">
        <f t="shared" si="5"/>
        <v>-0.38092736109286746</v>
      </c>
      <c r="J18" s="93">
        <v>3814</v>
      </c>
      <c r="K18" s="152">
        <v>3372</v>
      </c>
      <c r="L18" s="91">
        <f t="shared" si="1"/>
        <v>-11.588883062401678</v>
      </c>
      <c r="M18" s="85">
        <f t="shared" si="6"/>
        <v>0.92881303643635482</v>
      </c>
      <c r="N18" s="92">
        <f t="shared" si="7"/>
        <v>-0.12140722510327853</v>
      </c>
      <c r="O18" s="94">
        <v>62674</v>
      </c>
      <c r="P18" s="94">
        <v>55952</v>
      </c>
      <c r="Q18" s="91">
        <f t="shared" si="2"/>
        <v>-10.725340651625874</v>
      </c>
      <c r="R18" s="85">
        <f t="shared" si="8"/>
        <v>0.34403814278185507</v>
      </c>
      <c r="S18" s="95">
        <f t="shared" si="9"/>
        <v>-4.07227691773831E-2</v>
      </c>
      <c r="T18" s="96">
        <v>21341</v>
      </c>
      <c r="U18" s="94">
        <v>20539</v>
      </c>
      <c r="V18" s="91">
        <f t="shared" si="3"/>
        <v>-3.7580244599597017</v>
      </c>
      <c r="W18" s="85">
        <f t="shared" si="10"/>
        <v>0.40442216010541482</v>
      </c>
      <c r="X18" s="92">
        <f t="shared" si="11"/>
        <v>-1.5676744741546775E-2</v>
      </c>
      <c r="Z18" s="156"/>
      <c r="AA18" s="124"/>
      <c r="AB18" s="85"/>
      <c r="AC18" s="153"/>
      <c r="AD18" s="153"/>
    </row>
    <row r="19" spans="3:30" s="30" customFormat="1" ht="25.5" customHeight="1">
      <c r="C19" s="55" t="s">
        <v>148</v>
      </c>
      <c r="D19" s="57" t="s">
        <v>23</v>
      </c>
      <c r="E19" s="96">
        <v>309</v>
      </c>
      <c r="F19" s="152">
        <v>303</v>
      </c>
      <c r="G19" s="97">
        <f t="shared" si="0"/>
        <v>-1.9417475728155338</v>
      </c>
      <c r="H19" s="85">
        <f t="shared" si="4"/>
        <v>4.0346205059920104</v>
      </c>
      <c r="I19" s="98">
        <f t="shared" si="5"/>
        <v>-7.881255746748983E-2</v>
      </c>
      <c r="J19" s="93">
        <v>8074</v>
      </c>
      <c r="K19" s="152">
        <v>8065</v>
      </c>
      <c r="L19" s="97">
        <f t="shared" si="1"/>
        <v>-0.1114689125588308</v>
      </c>
      <c r="M19" s="85">
        <f t="shared" si="6"/>
        <v>2.2214938134220645</v>
      </c>
      <c r="N19" s="92">
        <f t="shared" si="7"/>
        <v>-2.4720928188450382E-3</v>
      </c>
      <c r="O19" s="94">
        <v>316117</v>
      </c>
      <c r="P19" s="94">
        <v>315796</v>
      </c>
      <c r="Q19" s="97">
        <f t="shared" si="2"/>
        <v>-0.10154468124143909</v>
      </c>
      <c r="R19" s="85">
        <f t="shared" si="8"/>
        <v>1.9417691831916413</v>
      </c>
      <c r="S19" s="95">
        <f t="shared" si="9"/>
        <v>-1.9446606524754499E-3</v>
      </c>
      <c r="T19" s="96">
        <v>116412</v>
      </c>
      <c r="U19" s="94">
        <v>120323</v>
      </c>
      <c r="V19" s="97">
        <f t="shared" si="3"/>
        <v>3.3596192832354053</v>
      </c>
      <c r="W19" s="85">
        <f t="shared" si="10"/>
        <v>2.3692140596116569</v>
      </c>
      <c r="X19" s="92">
        <f t="shared" si="11"/>
        <v>7.6448564444126482E-2</v>
      </c>
      <c r="Z19" s="156"/>
      <c r="AA19" s="124"/>
      <c r="AB19" s="85"/>
      <c r="AC19" s="153"/>
      <c r="AD19" s="153"/>
    </row>
    <row r="20" spans="3:30" s="30" customFormat="1" ht="24" customHeight="1">
      <c r="C20" s="55" t="s">
        <v>149</v>
      </c>
      <c r="D20" s="56" t="s">
        <v>24</v>
      </c>
      <c r="E20" s="96">
        <v>251</v>
      </c>
      <c r="F20" s="152">
        <v>256</v>
      </c>
      <c r="G20" s="91">
        <f t="shared" si="0"/>
        <v>1.9920318725099602</v>
      </c>
      <c r="H20" s="85">
        <f t="shared" si="4"/>
        <v>3.4087882822902795</v>
      </c>
      <c r="I20" s="92">
        <f t="shared" si="5"/>
        <v>6.5677131222908178E-2</v>
      </c>
      <c r="J20" s="93">
        <v>18724</v>
      </c>
      <c r="K20" s="152">
        <v>20149</v>
      </c>
      <c r="L20" s="91">
        <f t="shared" si="1"/>
        <v>7.6105533005768002</v>
      </c>
      <c r="M20" s="85">
        <f t="shared" si="6"/>
        <v>5.5500159760249446</v>
      </c>
      <c r="N20" s="92">
        <f t="shared" si="7"/>
        <v>0.39141469631713105</v>
      </c>
      <c r="O20" s="94">
        <v>1926681</v>
      </c>
      <c r="P20" s="94">
        <v>1960286</v>
      </c>
      <c r="Q20" s="91">
        <f t="shared" si="2"/>
        <v>1.7441911764324243</v>
      </c>
      <c r="R20" s="85">
        <f t="shared" si="8"/>
        <v>12.053423555212889</v>
      </c>
      <c r="S20" s="95">
        <f t="shared" si="9"/>
        <v>0.20358355522254673</v>
      </c>
      <c r="T20" s="96">
        <v>314893</v>
      </c>
      <c r="U20" s="94">
        <v>295483</v>
      </c>
      <c r="V20" s="91">
        <f t="shared" si="3"/>
        <v>-6.1639985645917816</v>
      </c>
      <c r="W20" s="85">
        <f t="shared" si="10"/>
        <v>5.8181933460454882</v>
      </c>
      <c r="X20" s="92">
        <f t="shared" si="11"/>
        <v>-0.37940849804666199</v>
      </c>
      <c r="Z20" s="156"/>
      <c r="AA20" s="124"/>
      <c r="AB20" s="85"/>
      <c r="AC20" s="153"/>
      <c r="AD20" s="153"/>
    </row>
    <row r="21" spans="3:30" s="30" customFormat="1" ht="24" customHeight="1">
      <c r="C21" s="55" t="s">
        <v>150</v>
      </c>
      <c r="D21" s="56" t="s">
        <v>25</v>
      </c>
      <c r="E21" s="96">
        <v>135</v>
      </c>
      <c r="F21" s="152">
        <v>128</v>
      </c>
      <c r="G21" s="91">
        <f t="shared" si="0"/>
        <v>-5.1851851851851851</v>
      </c>
      <c r="H21" s="85">
        <f t="shared" si="4"/>
        <v>1.7043941411451398</v>
      </c>
      <c r="I21" s="92">
        <f t="shared" si="5"/>
        <v>-9.1947983712071454E-2</v>
      </c>
      <c r="J21" s="93">
        <v>6920</v>
      </c>
      <c r="K21" s="152">
        <v>6788</v>
      </c>
      <c r="L21" s="91">
        <f t="shared" si="1"/>
        <v>-1.9075144508670521</v>
      </c>
      <c r="M21" s="85">
        <f t="shared" si="6"/>
        <v>1.8697458159341567</v>
      </c>
      <c r="N21" s="92">
        <f t="shared" si="7"/>
        <v>-3.6257361343060561E-2</v>
      </c>
      <c r="O21" s="94">
        <v>312580</v>
      </c>
      <c r="P21" s="94">
        <v>294539</v>
      </c>
      <c r="Q21" s="91">
        <f t="shared" si="2"/>
        <v>-5.7716424595303604</v>
      </c>
      <c r="R21" s="85">
        <f t="shared" si="8"/>
        <v>1.8110639572638123</v>
      </c>
      <c r="S21" s="95">
        <f t="shared" si="9"/>
        <v>-0.10929477517541929</v>
      </c>
      <c r="T21" s="96">
        <v>111059</v>
      </c>
      <c r="U21" s="94">
        <v>121970</v>
      </c>
      <c r="V21" s="91">
        <f t="shared" si="3"/>
        <v>9.8245076941085365</v>
      </c>
      <c r="W21" s="85">
        <f t="shared" si="10"/>
        <v>2.4016442313675177</v>
      </c>
      <c r="X21" s="92">
        <f t="shared" si="11"/>
        <v>0.21327800732545743</v>
      </c>
      <c r="Z21" s="156"/>
      <c r="AA21" s="124"/>
      <c r="AB21" s="85"/>
      <c r="AC21" s="153"/>
      <c r="AD21" s="153"/>
    </row>
    <row r="22" spans="3:30" s="30" customFormat="1" ht="24" customHeight="1">
      <c r="C22" s="55" t="s">
        <v>151</v>
      </c>
      <c r="D22" s="56" t="s">
        <v>26</v>
      </c>
      <c r="E22" s="96">
        <v>1133</v>
      </c>
      <c r="F22" s="152">
        <v>1150</v>
      </c>
      <c r="G22" s="91">
        <f t="shared" si="0"/>
        <v>1.5004413062665489</v>
      </c>
      <c r="H22" s="85">
        <f t="shared" si="4"/>
        <v>15.312916111850866</v>
      </c>
      <c r="I22" s="92">
        <f t="shared" si="5"/>
        <v>0.22330224615788782</v>
      </c>
      <c r="J22" s="93">
        <v>30239</v>
      </c>
      <c r="K22" s="152">
        <v>30757</v>
      </c>
      <c r="L22" s="91">
        <f t="shared" si="1"/>
        <v>1.7130196104368531</v>
      </c>
      <c r="M22" s="85">
        <f t="shared" si="6"/>
        <v>8.471975848657463</v>
      </c>
      <c r="N22" s="92">
        <f t="shared" si="7"/>
        <v>0.14228267557352553</v>
      </c>
      <c r="O22" s="94">
        <v>862464</v>
      </c>
      <c r="P22" s="94">
        <v>870977</v>
      </c>
      <c r="Q22" s="91">
        <f t="shared" si="2"/>
        <v>0.98705569159988127</v>
      </c>
      <c r="R22" s="85">
        <f t="shared" si="8"/>
        <v>5.3554709301850121</v>
      </c>
      <c r="S22" s="95">
        <f t="shared" si="9"/>
        <v>5.1572885154278832E-2</v>
      </c>
      <c r="T22" s="96">
        <v>311191</v>
      </c>
      <c r="U22" s="94">
        <v>327953</v>
      </c>
      <c r="V22" s="91">
        <f t="shared" si="3"/>
        <v>5.3864025630561292</v>
      </c>
      <c r="W22" s="85">
        <f t="shared" si="10"/>
        <v>6.4575422694898048</v>
      </c>
      <c r="X22" s="92">
        <f t="shared" si="11"/>
        <v>0.32764787451098132</v>
      </c>
      <c r="Z22" s="156"/>
      <c r="AA22" s="124"/>
      <c r="AB22" s="85"/>
      <c r="AC22" s="153"/>
      <c r="AD22" s="153"/>
    </row>
    <row r="23" spans="3:30" s="30" customFormat="1" ht="24" customHeight="1">
      <c r="C23" s="55" t="s">
        <v>152</v>
      </c>
      <c r="D23" s="56" t="s">
        <v>27</v>
      </c>
      <c r="E23" s="96">
        <v>408</v>
      </c>
      <c r="F23" s="152">
        <v>413</v>
      </c>
      <c r="G23" s="97">
        <f t="shared" si="0"/>
        <v>1.2254901960784315</v>
      </c>
      <c r="H23" s="85">
        <f t="shared" si="4"/>
        <v>5.4993342210386151</v>
      </c>
      <c r="I23" s="98">
        <f t="shared" si="5"/>
        <v>6.5677131222908178E-2</v>
      </c>
      <c r="J23" s="93">
        <v>27304</v>
      </c>
      <c r="K23" s="152">
        <v>26723</v>
      </c>
      <c r="L23" s="97">
        <f t="shared" si="1"/>
        <v>-2.1278933489598595</v>
      </c>
      <c r="M23" s="85">
        <f t="shared" si="6"/>
        <v>7.3608157688875169</v>
      </c>
      <c r="N23" s="92">
        <f t="shared" si="7"/>
        <v>-0.15958732530544079</v>
      </c>
      <c r="O23" s="94">
        <v>1263976</v>
      </c>
      <c r="P23" s="94">
        <v>1207632</v>
      </c>
      <c r="Q23" s="97">
        <f t="shared" si="2"/>
        <v>-4.4576795761944847</v>
      </c>
      <c r="R23" s="85">
        <f t="shared" si="8"/>
        <v>7.4254981134532674</v>
      </c>
      <c r="S23" s="95">
        <f t="shared" si="9"/>
        <v>-0.3413394386388684</v>
      </c>
      <c r="T23" s="96">
        <v>443502</v>
      </c>
      <c r="U23" s="94">
        <v>440327</v>
      </c>
      <c r="V23" s="97">
        <f t="shared" si="3"/>
        <v>-0.71589305121510161</v>
      </c>
      <c r="W23" s="85">
        <f t="shared" si="10"/>
        <v>8.670236939127367</v>
      </c>
      <c r="X23" s="92">
        <f t="shared" si="11"/>
        <v>-6.2061925878317964E-2</v>
      </c>
      <c r="Z23" s="156"/>
      <c r="AA23" s="124"/>
      <c r="AB23" s="85"/>
      <c r="AC23" s="153"/>
      <c r="AD23" s="153"/>
    </row>
    <row r="24" spans="3:30" s="30" customFormat="1" ht="24" customHeight="1">
      <c r="C24" s="55" t="s">
        <v>153</v>
      </c>
      <c r="D24" s="56" t="s">
        <v>28</v>
      </c>
      <c r="E24" s="96">
        <v>743</v>
      </c>
      <c r="F24" s="152">
        <v>738</v>
      </c>
      <c r="G24" s="97">
        <f t="shared" si="0"/>
        <v>-0.67294751009421261</v>
      </c>
      <c r="H24" s="85">
        <f t="shared" si="4"/>
        <v>9.8268974700399472</v>
      </c>
      <c r="I24" s="98">
        <f t="shared" si="5"/>
        <v>-6.5677131222908178E-2</v>
      </c>
      <c r="J24" s="93">
        <v>29092</v>
      </c>
      <c r="K24" s="152">
        <v>29565</v>
      </c>
      <c r="L24" s="97">
        <f t="shared" si="1"/>
        <v>1.6258765296301387</v>
      </c>
      <c r="M24" s="85">
        <f t="shared" si="6"/>
        <v>8.1436409911746228</v>
      </c>
      <c r="N24" s="92">
        <f t="shared" si="7"/>
        <v>0.12992221147930036</v>
      </c>
      <c r="O24" s="94">
        <v>1209929</v>
      </c>
      <c r="P24" s="94">
        <v>1207998</v>
      </c>
      <c r="Q24" s="97">
        <f t="shared" si="2"/>
        <v>-0.15959614159177937</v>
      </c>
      <c r="R24" s="85">
        <f t="shared" si="8"/>
        <v>7.4277485774269971</v>
      </c>
      <c r="S24" s="95">
        <f t="shared" si="9"/>
        <v>-1.1698254579221476E-2</v>
      </c>
      <c r="T24" s="96">
        <v>355873</v>
      </c>
      <c r="U24" s="94">
        <v>334413</v>
      </c>
      <c r="V24" s="97">
        <f t="shared" si="3"/>
        <v>-6.0302411253452783</v>
      </c>
      <c r="W24" s="85">
        <f t="shared" si="10"/>
        <v>6.5847425788661607</v>
      </c>
      <c r="X24" s="92">
        <f t="shared" si="11"/>
        <v>-0.41947997774762319</v>
      </c>
      <c r="Z24" s="156"/>
      <c r="AA24" s="124"/>
      <c r="AB24" s="85"/>
      <c r="AC24" s="153"/>
      <c r="AD24" s="153"/>
    </row>
    <row r="25" spans="3:30" s="30" customFormat="1" ht="24" customHeight="1">
      <c r="C25" s="55" t="s">
        <v>154</v>
      </c>
      <c r="D25" s="56" t="s">
        <v>29</v>
      </c>
      <c r="E25" s="96">
        <v>114</v>
      </c>
      <c r="F25" s="152">
        <v>106</v>
      </c>
      <c r="G25" s="97">
        <f t="shared" si="0"/>
        <v>-7.0175438596491224</v>
      </c>
      <c r="H25" s="85">
        <f t="shared" si="4"/>
        <v>1.411451398135819</v>
      </c>
      <c r="I25" s="98">
        <f t="shared" si="5"/>
        <v>-0.10508340995665308</v>
      </c>
      <c r="J25" s="93">
        <v>7542</v>
      </c>
      <c r="K25" s="152">
        <v>7487</v>
      </c>
      <c r="L25" s="97">
        <f t="shared" si="1"/>
        <v>-0.7292495359321135</v>
      </c>
      <c r="M25" s="85">
        <f t="shared" si="6"/>
        <v>2.0622844613876001</v>
      </c>
      <c r="N25" s="92">
        <f t="shared" si="7"/>
        <v>-1.5107233892941902E-2</v>
      </c>
      <c r="O25" s="94">
        <v>292547</v>
      </c>
      <c r="P25" s="94">
        <v>281428</v>
      </c>
      <c r="Q25" s="97">
        <f t="shared" si="2"/>
        <v>-3.8007568014712168</v>
      </c>
      <c r="R25" s="85">
        <f t="shared" si="8"/>
        <v>1.730446926773161</v>
      </c>
      <c r="S25" s="95">
        <f t="shared" si="9"/>
        <v>-6.7360379423285141E-2</v>
      </c>
      <c r="T25" s="96">
        <v>145463</v>
      </c>
      <c r="U25" s="94">
        <v>145766</v>
      </c>
      <c r="V25" s="97">
        <f t="shared" si="3"/>
        <v>0.20830039253968363</v>
      </c>
      <c r="W25" s="85">
        <f t="shared" si="10"/>
        <v>2.8701981883210426</v>
      </c>
      <c r="X25" s="92">
        <f t="shared" si="11"/>
        <v>5.922760170434754E-3</v>
      </c>
      <c r="Z25" s="156"/>
      <c r="AA25" s="124"/>
      <c r="AB25" s="85"/>
      <c r="AC25" s="153"/>
      <c r="AD25" s="153"/>
    </row>
    <row r="26" spans="3:30" s="30" customFormat="1" ht="24" customHeight="1">
      <c r="C26" s="55" t="s">
        <v>155</v>
      </c>
      <c r="D26" s="56" t="s">
        <v>30</v>
      </c>
      <c r="E26" s="96">
        <v>100</v>
      </c>
      <c r="F26" s="152">
        <v>97</v>
      </c>
      <c r="G26" s="97">
        <f t="shared" si="0"/>
        <v>-3</v>
      </c>
      <c r="H26" s="85">
        <f t="shared" si="4"/>
        <v>1.2916111850865513</v>
      </c>
      <c r="I26" s="98">
        <f t="shared" si="5"/>
        <v>-3.9406278733744915E-2</v>
      </c>
      <c r="J26" s="93">
        <v>11856</v>
      </c>
      <c r="K26" s="152">
        <v>10705</v>
      </c>
      <c r="L26" s="97">
        <f t="shared" si="1"/>
        <v>-9.7081646423751682</v>
      </c>
      <c r="M26" s="85">
        <f t="shared" si="6"/>
        <v>2.9486783971088903</v>
      </c>
      <c r="N26" s="92">
        <f t="shared" si="7"/>
        <v>-0.31615320383229323</v>
      </c>
      <c r="O26" s="94">
        <v>552227</v>
      </c>
      <c r="P26" s="94">
        <v>381997</v>
      </c>
      <c r="Q26" s="97">
        <f t="shared" si="2"/>
        <v>-30.826091444279253</v>
      </c>
      <c r="R26" s="85">
        <f t="shared" si="8"/>
        <v>2.3488264660466167</v>
      </c>
      <c r="S26" s="95">
        <f t="shared" si="9"/>
        <v>-1.0312759590993641</v>
      </c>
      <c r="T26" s="96">
        <v>121097</v>
      </c>
      <c r="U26" s="94">
        <v>100960</v>
      </c>
      <c r="V26" s="97">
        <f t="shared" si="3"/>
        <v>-16.628818220104545</v>
      </c>
      <c r="W26" s="85">
        <f t="shared" si="10"/>
        <v>1.9879478691388421</v>
      </c>
      <c r="X26" s="92">
        <f t="shared" si="11"/>
        <v>-0.39361921304305159</v>
      </c>
      <c r="Z26" s="156"/>
      <c r="AA26" s="124"/>
      <c r="AB26" s="85"/>
      <c r="AC26" s="153"/>
      <c r="AD26" s="153"/>
    </row>
    <row r="27" spans="3:30" s="30" customFormat="1" ht="26.25" customHeight="1">
      <c r="C27" s="55" t="s">
        <v>156</v>
      </c>
      <c r="D27" s="56" t="s">
        <v>31</v>
      </c>
      <c r="E27" s="96">
        <v>398</v>
      </c>
      <c r="F27" s="152">
        <v>400</v>
      </c>
      <c r="G27" s="97">
        <f t="shared" si="0"/>
        <v>0.50251256281407031</v>
      </c>
      <c r="H27" s="85">
        <f t="shared" si="4"/>
        <v>5.3262316910785614</v>
      </c>
      <c r="I27" s="98">
        <f t="shared" si="5"/>
        <v>2.627085248916327E-2</v>
      </c>
      <c r="J27" s="93">
        <v>38750</v>
      </c>
      <c r="K27" s="152">
        <v>37945</v>
      </c>
      <c r="L27" s="97">
        <f t="shared" si="1"/>
        <v>-2.0774193548387094</v>
      </c>
      <c r="M27" s="85">
        <f t="shared" si="6"/>
        <v>10.451901146968412</v>
      </c>
      <c r="N27" s="92">
        <f t="shared" si="7"/>
        <v>-0.22111496879669507</v>
      </c>
      <c r="O27" s="94">
        <v>1557298</v>
      </c>
      <c r="P27" s="94">
        <v>1516764</v>
      </c>
      <c r="Q27" s="97">
        <f t="shared" si="2"/>
        <v>-2.6028415884435736</v>
      </c>
      <c r="R27" s="85">
        <f t="shared" si="8"/>
        <v>9.3262916356587375</v>
      </c>
      <c r="S27" s="95">
        <f t="shared" si="9"/>
        <v>-0.24556035790479716</v>
      </c>
      <c r="T27" s="96">
        <v>402729</v>
      </c>
      <c r="U27" s="94">
        <v>412534</v>
      </c>
      <c r="V27" s="97">
        <f t="shared" si="3"/>
        <v>2.4346396708456557</v>
      </c>
      <c r="W27" s="85">
        <f t="shared" si="10"/>
        <v>8.1229802520535177</v>
      </c>
      <c r="X27" s="92">
        <f t="shared" si="11"/>
        <v>0.19165895535020713</v>
      </c>
      <c r="Z27" s="156"/>
      <c r="AA27" s="124"/>
      <c r="AB27" s="85"/>
      <c r="AC27" s="153"/>
      <c r="AD27" s="153"/>
    </row>
    <row r="28" spans="3:30" s="30" customFormat="1" ht="24" customHeight="1">
      <c r="C28" s="55" t="s">
        <v>157</v>
      </c>
      <c r="D28" s="56" t="s">
        <v>32</v>
      </c>
      <c r="E28" s="96">
        <v>46</v>
      </c>
      <c r="F28" s="152">
        <v>49</v>
      </c>
      <c r="G28" s="97">
        <f t="shared" si="0"/>
        <v>6.5217391304347823</v>
      </c>
      <c r="H28" s="85">
        <f t="shared" si="4"/>
        <v>0.65246338215712385</v>
      </c>
      <c r="I28" s="98">
        <f t="shared" si="5"/>
        <v>3.9406278733744915E-2</v>
      </c>
      <c r="J28" s="93">
        <v>6186</v>
      </c>
      <c r="K28" s="152">
        <v>6691</v>
      </c>
      <c r="L28" s="97">
        <f t="shared" si="1"/>
        <v>8.1635952150016156</v>
      </c>
      <c r="M28" s="85">
        <f t="shared" si="6"/>
        <v>1.8430272914577848</v>
      </c>
      <c r="N28" s="92">
        <f t="shared" si="7"/>
        <v>0.13871187483519382</v>
      </c>
      <c r="O28" s="94">
        <v>367620</v>
      </c>
      <c r="P28" s="94">
        <v>455211</v>
      </c>
      <c r="Q28" s="97">
        <f t="shared" si="2"/>
        <v>23.826505630814427</v>
      </c>
      <c r="R28" s="85">
        <f t="shared" si="8"/>
        <v>2.7990053441140805</v>
      </c>
      <c r="S28" s="95">
        <f t="shared" si="9"/>
        <v>0.53063791654510006</v>
      </c>
      <c r="T28" s="96">
        <v>113909</v>
      </c>
      <c r="U28" s="94">
        <v>132088</v>
      </c>
      <c r="V28" s="97">
        <f t="shared" si="3"/>
        <v>15.959230613911105</v>
      </c>
      <c r="W28" s="85">
        <f t="shared" si="10"/>
        <v>2.6008722081894948</v>
      </c>
      <c r="X28" s="92">
        <f t="shared" si="11"/>
        <v>0.35534606316281647</v>
      </c>
      <c r="Z28" s="156"/>
      <c r="AA28" s="124"/>
      <c r="AB28" s="85"/>
      <c r="AC28" s="153"/>
      <c r="AD28" s="153"/>
    </row>
    <row r="29" spans="3:30" s="30" customFormat="1" ht="24" customHeight="1">
      <c r="C29" s="55" t="s">
        <v>158</v>
      </c>
      <c r="D29" s="56" t="s">
        <v>33</v>
      </c>
      <c r="E29" s="96">
        <v>386</v>
      </c>
      <c r="F29" s="152">
        <v>382</v>
      </c>
      <c r="G29" s="97">
        <f t="shared" si="0"/>
        <v>-1.0362694300518136</v>
      </c>
      <c r="H29" s="85">
        <f t="shared" si="4"/>
        <v>5.0865512649800264</v>
      </c>
      <c r="I29" s="98">
        <f t="shared" si="5"/>
        <v>-5.2541704978326539E-2</v>
      </c>
      <c r="J29" s="93">
        <v>37386</v>
      </c>
      <c r="K29" s="152">
        <v>36860</v>
      </c>
      <c r="L29" s="97">
        <f t="shared" si="1"/>
        <v>-1.4069437757449312</v>
      </c>
      <c r="M29" s="85">
        <f t="shared" si="6"/>
        <v>10.153039301021364</v>
      </c>
      <c r="N29" s="92">
        <f t="shared" si="7"/>
        <v>-0.1444800914124989</v>
      </c>
      <c r="O29" s="94">
        <v>1724786</v>
      </c>
      <c r="P29" s="94">
        <v>1741964</v>
      </c>
      <c r="Q29" s="97">
        <f t="shared" si="2"/>
        <v>0.99594964244839657</v>
      </c>
      <c r="R29" s="85">
        <f t="shared" si="8"/>
        <v>10.711003348456739</v>
      </c>
      <c r="S29" s="95">
        <f t="shared" si="9"/>
        <v>0.10406660650536846</v>
      </c>
      <c r="T29" s="96">
        <v>579546</v>
      </c>
      <c r="U29" s="94">
        <v>572733</v>
      </c>
      <c r="V29" s="97">
        <f t="shared" si="3"/>
        <v>-1.1755753641643631</v>
      </c>
      <c r="W29" s="85">
        <f t="shared" si="10"/>
        <v>11.277370710533839</v>
      </c>
      <c r="X29" s="92">
        <f t="shared" si="11"/>
        <v>-0.13317414205007255</v>
      </c>
      <c r="Z29" s="156"/>
      <c r="AA29" s="124"/>
      <c r="AB29" s="85"/>
      <c r="AC29" s="153"/>
      <c r="AD29" s="153"/>
    </row>
    <row r="30" spans="3:30" s="30" customFormat="1" ht="24" customHeight="1">
      <c r="C30" s="58" t="s">
        <v>159</v>
      </c>
      <c r="D30" s="59" t="s">
        <v>160</v>
      </c>
      <c r="E30" s="106">
        <v>241</v>
      </c>
      <c r="F30" s="155">
        <v>239</v>
      </c>
      <c r="G30" s="100">
        <f t="shared" si="0"/>
        <v>-0.82987551867219922</v>
      </c>
      <c r="H30" s="101">
        <f t="shared" si="4"/>
        <v>3.1824234354194409</v>
      </c>
      <c r="I30" s="102">
        <f t="shared" si="5"/>
        <v>-2.627085248916327E-2</v>
      </c>
      <c r="J30" s="103">
        <v>6635</v>
      </c>
      <c r="K30" s="155">
        <v>6185</v>
      </c>
      <c r="L30" s="100">
        <f t="shared" si="1"/>
        <v>-6.7822155237377544</v>
      </c>
      <c r="M30" s="101">
        <f t="shared" si="6"/>
        <v>1.7036502462511431</v>
      </c>
      <c r="N30" s="104">
        <f t="shared" si="7"/>
        <v>-0.1236046409422519</v>
      </c>
      <c r="O30" s="99">
        <v>181134</v>
      </c>
      <c r="P30" s="99">
        <v>178986</v>
      </c>
      <c r="Q30" s="100">
        <f t="shared" si="2"/>
        <v>-1.1858624002119977</v>
      </c>
      <c r="R30" s="101">
        <f t="shared" si="8"/>
        <v>1.1005506688581841</v>
      </c>
      <c r="S30" s="105">
        <f t="shared" si="9"/>
        <v>-1.3012869412826377E-2</v>
      </c>
      <c r="T30" s="106">
        <v>73405</v>
      </c>
      <c r="U30" s="99">
        <v>73284</v>
      </c>
      <c r="V30" s="100">
        <f t="shared" si="3"/>
        <v>-0.16483890743137389</v>
      </c>
      <c r="W30" s="101">
        <f t="shared" si="10"/>
        <v>1.442994964758032</v>
      </c>
      <c r="X30" s="104">
        <f t="shared" si="11"/>
        <v>-2.3651946555201492E-3</v>
      </c>
      <c r="Z30" s="156"/>
      <c r="AA30" s="124"/>
      <c r="AB30" s="85"/>
      <c r="AC30" s="156"/>
      <c r="AD30" s="153"/>
    </row>
    <row r="31" spans="3:30" s="2" customFormat="1" ht="6.75" customHeight="1">
      <c r="C31" s="60"/>
    </row>
    <row r="32" spans="3:30" s="149" customFormat="1">
      <c r="I32" s="150"/>
      <c r="N32" s="150"/>
      <c r="S32" s="150"/>
      <c r="X32" s="150"/>
    </row>
    <row r="33" spans="3:34" s="2" customFormat="1">
      <c r="C33" s="61"/>
      <c r="S33" s="150" t="s">
        <v>173</v>
      </c>
      <c r="AA33" s="149"/>
    </row>
    <row r="34" spans="3:34" s="2" customFormat="1">
      <c r="C34" s="61"/>
    </row>
    <row r="35" spans="3:34" s="2" customFormat="1">
      <c r="C35" s="61"/>
    </row>
    <row r="36" spans="3:34" s="2" customFormat="1">
      <c r="C36" s="61"/>
    </row>
    <row r="37" spans="3:34" s="2" customFormat="1">
      <c r="C37" s="61"/>
      <c r="D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3:34" s="2" customFormat="1">
      <c r="C38" s="6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3:34" s="2" customFormat="1">
      <c r="C39" s="6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3:34" s="2" customFormat="1">
      <c r="C40" s="6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3:34" s="2" customFormat="1">
      <c r="C41" s="6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3:34" s="2" customFormat="1">
      <c r="C42" s="61"/>
      <c r="Y42" s="1"/>
      <c r="Z42" s="1"/>
      <c r="AA42" s="1"/>
      <c r="AB42" s="1"/>
      <c r="AC42" s="1"/>
      <c r="AD42" s="1"/>
      <c r="AE42" s="1"/>
      <c r="AF42" s="1"/>
      <c r="AG42" s="1"/>
      <c r="AH42" s="1"/>
    </row>
  </sheetData>
  <mergeCells count="9">
    <mergeCell ref="C6:D6"/>
    <mergeCell ref="E3:I3"/>
    <mergeCell ref="J3:N3"/>
    <mergeCell ref="O3:S3"/>
    <mergeCell ref="T3:X3"/>
    <mergeCell ref="F4:I4"/>
    <mergeCell ref="K4:N4"/>
    <mergeCell ref="P4:S4"/>
    <mergeCell ref="U4:X4"/>
  </mergeCells>
  <phoneticPr fontId="2"/>
  <printOptions horizontalCentered="1" verticalCentered="1"/>
  <pageMargins left="0.7" right="0.7" top="0.75" bottom="0.75" header="0.3" footer="0.3"/>
  <pageSetup paperSize="9" scale="66" orientation="landscape" r:id="rId1"/>
  <headerFooter alignWithMargins="0"/>
  <ignoredErrors>
    <ignoredError sqref="C7:C30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4DE6B-CE2A-4DDB-884D-C2E29615EF3C}">
  <sheetPr>
    <pageSetUpPr autoPageBreaks="0"/>
  </sheetPr>
  <dimension ref="A1:X40"/>
  <sheetViews>
    <sheetView showGridLines="0" zoomScale="90" zoomScaleNormal="90" zoomScaleSheetLayoutView="95" workbookViewId="0">
      <selection activeCell="A4" sqref="A4"/>
    </sheetView>
  </sheetViews>
  <sheetFormatPr defaultRowHeight="12"/>
  <cols>
    <col min="1" max="1" width="8.125" style="62" customWidth="1"/>
    <col min="2" max="2" width="3.5" style="62" customWidth="1"/>
    <col min="3" max="3" width="8.125" style="62" customWidth="1"/>
    <col min="4" max="4" width="7.5" style="62" customWidth="1"/>
    <col min="5" max="5" width="6.75" style="62" customWidth="1"/>
    <col min="6" max="6" width="7.125" style="62" customWidth="1"/>
    <col min="7" max="7" width="6" style="62" customWidth="1"/>
    <col min="8" max="8" width="6.625" style="62" customWidth="1"/>
    <col min="9" max="9" width="7.5" style="62" customWidth="1"/>
    <col min="10" max="10" width="7.625" style="62" customWidth="1"/>
    <col min="11" max="11" width="7.125" style="62" customWidth="1"/>
    <col min="12" max="12" width="6" style="62" customWidth="1"/>
    <col min="13" max="13" width="6.625" style="62" customWidth="1"/>
    <col min="14" max="15" width="10.125" style="62" customWidth="1"/>
    <col min="16" max="16" width="7.125" style="62" customWidth="1"/>
    <col min="17" max="17" width="6" style="62" customWidth="1"/>
    <col min="18" max="18" width="7.5" style="62" bestFit="1" customWidth="1"/>
    <col min="19" max="19" width="9.625" style="62" customWidth="1"/>
    <col min="20" max="20" width="9.5" style="62" customWidth="1"/>
    <col min="21" max="21" width="7.125" style="62" customWidth="1"/>
    <col min="22" max="22" width="5.875" style="62" customWidth="1"/>
    <col min="23" max="23" width="6.75" style="62" customWidth="1"/>
    <col min="24" max="24" width="9" style="62"/>
    <col min="25" max="25" width="7.125" style="62" customWidth="1"/>
    <col min="26" max="26" width="10" style="62" customWidth="1"/>
    <col min="27" max="27" width="7.5" style="62" customWidth="1"/>
    <col min="28" max="28" width="7.75" style="62" customWidth="1"/>
    <col min="29" max="30" width="9" style="62"/>
    <col min="31" max="31" width="8.375" style="62" customWidth="1"/>
    <col min="32" max="32" width="8.25" style="62" customWidth="1"/>
    <col min="33" max="34" width="9.125" style="62" customWidth="1"/>
    <col min="35" max="36" width="11.125" style="62" customWidth="1"/>
    <col min="37" max="39" width="8.625" style="62" customWidth="1"/>
    <col min="40" max="41" width="10.625" style="62" customWidth="1"/>
    <col min="42" max="44" width="8.625" style="62" customWidth="1"/>
    <col min="45" max="16384" width="9" style="62"/>
  </cols>
  <sheetData>
    <row r="1" spans="1:24" ht="15" customHeight="1">
      <c r="A1" s="180"/>
      <c r="B1" s="240" t="s">
        <v>55</v>
      </c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U1" s="62" t="s">
        <v>174</v>
      </c>
      <c r="W1" s="148"/>
    </row>
    <row r="2" spans="1:24" ht="15" customHeight="1">
      <c r="A2" s="138"/>
      <c r="T2" s="170"/>
    </row>
    <row r="3" spans="1:24" ht="15" customHeight="1">
      <c r="A3" s="138"/>
    </row>
    <row r="4" spans="1:24" ht="24.75" customHeight="1">
      <c r="A4" s="138"/>
      <c r="B4" s="63"/>
      <c r="C4" s="64" t="s">
        <v>0</v>
      </c>
      <c r="D4" s="242" t="s">
        <v>7</v>
      </c>
      <c r="E4" s="243"/>
      <c r="F4" s="243"/>
      <c r="G4" s="243"/>
      <c r="H4" s="244"/>
      <c r="I4" s="242" t="s">
        <v>8</v>
      </c>
      <c r="J4" s="243"/>
      <c r="K4" s="243"/>
      <c r="L4" s="243"/>
      <c r="M4" s="244"/>
      <c r="N4" s="245" t="s">
        <v>9</v>
      </c>
      <c r="O4" s="246"/>
      <c r="P4" s="246"/>
      <c r="Q4" s="246"/>
      <c r="R4" s="247"/>
      <c r="S4" s="248" t="s">
        <v>178</v>
      </c>
      <c r="T4" s="249"/>
      <c r="U4" s="249"/>
      <c r="V4" s="249"/>
      <c r="W4" s="250"/>
    </row>
    <row r="5" spans="1:24" ht="15" customHeight="1">
      <c r="A5" s="138"/>
      <c r="B5" s="65"/>
      <c r="C5" s="66"/>
      <c r="D5" s="108" t="s">
        <v>170</v>
      </c>
      <c r="E5" s="237" t="s">
        <v>165</v>
      </c>
      <c r="F5" s="238"/>
      <c r="G5" s="238"/>
      <c r="H5" s="238"/>
      <c r="I5" s="108" t="s">
        <v>170</v>
      </c>
      <c r="J5" s="237" t="s">
        <v>165</v>
      </c>
      <c r="K5" s="238"/>
      <c r="L5" s="238"/>
      <c r="M5" s="238"/>
      <c r="N5" s="109" t="s">
        <v>129</v>
      </c>
      <c r="O5" s="237" t="s">
        <v>171</v>
      </c>
      <c r="P5" s="238"/>
      <c r="Q5" s="238"/>
      <c r="R5" s="239"/>
      <c r="S5" s="109" t="s">
        <v>129</v>
      </c>
      <c r="T5" s="237" t="s">
        <v>171</v>
      </c>
      <c r="U5" s="238"/>
      <c r="V5" s="238"/>
      <c r="W5" s="239"/>
    </row>
    <row r="6" spans="1:24" ht="27.6" customHeight="1">
      <c r="A6" s="138"/>
      <c r="B6" s="67" t="s">
        <v>56</v>
      </c>
      <c r="C6" s="68"/>
      <c r="D6" s="69" t="s">
        <v>122</v>
      </c>
      <c r="E6" s="70" t="s">
        <v>122</v>
      </c>
      <c r="F6" s="71" t="s">
        <v>57</v>
      </c>
      <c r="G6" s="70" t="s">
        <v>123</v>
      </c>
      <c r="H6" s="72" t="s">
        <v>39</v>
      </c>
      <c r="I6" s="69" t="s">
        <v>122</v>
      </c>
      <c r="J6" s="70" t="s">
        <v>122</v>
      </c>
      <c r="K6" s="71" t="s">
        <v>57</v>
      </c>
      <c r="L6" s="70" t="s">
        <v>123</v>
      </c>
      <c r="M6" s="70" t="s">
        <v>39</v>
      </c>
      <c r="N6" s="73" t="s">
        <v>124</v>
      </c>
      <c r="O6" s="70" t="s">
        <v>125</v>
      </c>
      <c r="P6" s="71" t="s">
        <v>57</v>
      </c>
      <c r="Q6" s="70" t="s">
        <v>123</v>
      </c>
      <c r="R6" s="70" t="s">
        <v>39</v>
      </c>
      <c r="S6" s="69" t="s">
        <v>124</v>
      </c>
      <c r="T6" s="70" t="s">
        <v>126</v>
      </c>
      <c r="U6" s="71" t="s">
        <v>57</v>
      </c>
      <c r="V6" s="70" t="s">
        <v>123</v>
      </c>
      <c r="W6" s="70" t="s">
        <v>39</v>
      </c>
    </row>
    <row r="7" spans="1:24" s="138" customFormat="1" ht="15" customHeight="1">
      <c r="B7" s="139" t="s">
        <v>58</v>
      </c>
      <c r="C7" s="140" t="s">
        <v>59</v>
      </c>
      <c r="D7" s="110">
        <v>7613</v>
      </c>
      <c r="E7" s="110">
        <v>7510</v>
      </c>
      <c r="F7" s="122">
        <f t="shared" ref="F7:F15" si="0">(+E7-D7)/D7*100</f>
        <v>-1.3529489031919086</v>
      </c>
      <c r="G7" s="126">
        <v>100</v>
      </c>
      <c r="H7" s="131">
        <f>+(E7-D7)/D$7*100</f>
        <v>-1.3529489031919086</v>
      </c>
      <c r="I7" s="111">
        <v>364064</v>
      </c>
      <c r="J7" s="110">
        <v>363044</v>
      </c>
      <c r="K7" s="122">
        <f t="shared" ref="K7:K15" si="1">(+J7-I7)/I7*100</f>
        <v>-0.28017051946910437</v>
      </c>
      <c r="L7" s="126">
        <v>100</v>
      </c>
      <c r="M7" s="131">
        <f>+(J7-I7)/I$7*100</f>
        <v>-0.28017051946910437</v>
      </c>
      <c r="N7" s="110">
        <v>16506736</v>
      </c>
      <c r="O7" s="110">
        <v>16263313</v>
      </c>
      <c r="P7" s="122">
        <f t="shared" ref="P7:P15" si="2">(+O7-N7)/N7*100</f>
        <v>-1.4746888785281353</v>
      </c>
      <c r="Q7" s="126">
        <v>100</v>
      </c>
      <c r="R7" s="131">
        <f>+(O7-N7)/N$7*100</f>
        <v>-1.4746888785281353</v>
      </c>
      <c r="S7" s="110">
        <v>5115858</v>
      </c>
      <c r="T7" s="110">
        <v>5078604</v>
      </c>
      <c r="U7" s="122">
        <f t="shared" ref="U7:U15" si="3">(+T7-S7)/S7*100</f>
        <v>-0.72820629501444334</v>
      </c>
      <c r="V7" s="126">
        <v>100</v>
      </c>
      <c r="W7" s="127">
        <f>+(T7-S7)/S$7*100</f>
        <v>-0.72820629501444334</v>
      </c>
      <c r="X7" s="141"/>
    </row>
    <row r="8" spans="1:24" s="138" customFormat="1" ht="15" customHeight="1">
      <c r="B8" s="142" t="s">
        <v>60</v>
      </c>
      <c r="C8" s="143" t="s">
        <v>61</v>
      </c>
      <c r="D8" s="110">
        <v>5544</v>
      </c>
      <c r="E8" s="110">
        <v>5436</v>
      </c>
      <c r="F8" s="122">
        <f t="shared" si="0"/>
        <v>-1.948051948051948</v>
      </c>
      <c r="G8" s="125">
        <f>+E8/$E$7*100</f>
        <v>72.383488681757655</v>
      </c>
      <c r="H8" s="128">
        <f t="shared" ref="H8:H15" si="4">+(E8-D8)/D$7*100</f>
        <v>-1.4186260344148167</v>
      </c>
      <c r="I8" s="110">
        <v>67862</v>
      </c>
      <c r="J8" s="110">
        <v>66755</v>
      </c>
      <c r="K8" s="122">
        <f t="shared" si="1"/>
        <v>-1.6312516577760747</v>
      </c>
      <c r="L8" s="125">
        <f>+J8/$J$7*100</f>
        <v>18.387578365156841</v>
      </c>
      <c r="M8" s="128">
        <f t="shared" ref="M8:M15" si="5">+(J8-I8)/I$7*100</f>
        <v>-0.30406741671793974</v>
      </c>
      <c r="N8" s="110">
        <v>1511243</v>
      </c>
      <c r="O8" s="110">
        <v>1429950</v>
      </c>
      <c r="P8" s="122">
        <f t="shared" si="2"/>
        <v>-5.3792143288670315</v>
      </c>
      <c r="Q8" s="125">
        <f>+O8/$O$7*100</f>
        <v>8.7924889596603109</v>
      </c>
      <c r="R8" s="128">
        <f t="shared" ref="R8:R15" si="6">+(O8-N8)/N$7*100</f>
        <v>-0.49248379570618928</v>
      </c>
      <c r="S8" s="110">
        <f>SUM(S9:S11)</f>
        <v>582202</v>
      </c>
      <c r="T8" s="110">
        <v>586529</v>
      </c>
      <c r="U8" s="122">
        <f t="shared" si="3"/>
        <v>0.74321283678173555</v>
      </c>
      <c r="V8" s="125">
        <f>+T8/$T$7*100</f>
        <v>11.549020163808795</v>
      </c>
      <c r="W8" s="134">
        <f t="shared" ref="W8:W15" si="7">+(T8-S8)/S$7*100</f>
        <v>8.458014276393129E-2</v>
      </c>
      <c r="X8" s="141"/>
    </row>
    <row r="9" spans="1:24" s="138" customFormat="1" ht="15" customHeight="1">
      <c r="B9" s="144"/>
      <c r="C9" s="143" t="s">
        <v>43</v>
      </c>
      <c r="D9" s="110">
        <v>2598</v>
      </c>
      <c r="E9" s="193">
        <v>2520</v>
      </c>
      <c r="F9" s="122">
        <f t="shared" si="0"/>
        <v>-3.0023094688221708</v>
      </c>
      <c r="G9" s="125">
        <f t="shared" ref="G9:G15" si="8">+E9/$E$7*100</f>
        <v>33.555259653794941</v>
      </c>
      <c r="H9" s="128">
        <f t="shared" si="4"/>
        <v>-1.0245632470773676</v>
      </c>
      <c r="I9" s="110">
        <v>16346</v>
      </c>
      <c r="J9" s="193">
        <v>15769</v>
      </c>
      <c r="K9" s="122">
        <f t="shared" si="1"/>
        <v>-3.5299155756760063</v>
      </c>
      <c r="L9" s="125">
        <f t="shared" ref="L9:L15" si="9">+J9/$J$7*100</f>
        <v>4.3435506439990741</v>
      </c>
      <c r="M9" s="128">
        <f t="shared" si="5"/>
        <v>-0.1584886173859541</v>
      </c>
      <c r="N9" s="110">
        <v>242574</v>
      </c>
      <c r="O9" s="173">
        <v>236626</v>
      </c>
      <c r="P9" s="122">
        <f t="shared" si="2"/>
        <v>-2.4520352552210873</v>
      </c>
      <c r="Q9" s="125">
        <f t="shared" ref="Q9:Q15" si="10">+O9/$O$7*100</f>
        <v>1.4549680006773527</v>
      </c>
      <c r="R9" s="128">
        <f t="shared" si="6"/>
        <v>-3.6033774333096499E-2</v>
      </c>
      <c r="S9" s="110">
        <v>106464</v>
      </c>
      <c r="T9" s="171">
        <v>105263</v>
      </c>
      <c r="U9" s="122">
        <f t="shared" si="3"/>
        <v>-1.1280808536218816</v>
      </c>
      <c r="V9" s="125">
        <f t="shared" ref="V9:V15" si="11">+T9/$T$7*100</f>
        <v>2.0726758770717306</v>
      </c>
      <c r="W9" s="134">
        <f t="shared" si="7"/>
        <v>-2.3476022985782639E-2</v>
      </c>
      <c r="X9" s="141"/>
    </row>
    <row r="10" spans="1:24" s="138" customFormat="1" ht="15" customHeight="1">
      <c r="B10" s="144"/>
      <c r="C10" s="143" t="s">
        <v>44</v>
      </c>
      <c r="D10" s="110">
        <v>1921</v>
      </c>
      <c r="E10" s="193">
        <v>1892</v>
      </c>
      <c r="F10" s="122">
        <f t="shared" si="0"/>
        <v>-1.5096304008328996</v>
      </c>
      <c r="G10" s="125">
        <f t="shared" si="8"/>
        <v>25.193075898801599</v>
      </c>
      <c r="H10" s="128">
        <f t="shared" si="4"/>
        <v>-0.38092736109286746</v>
      </c>
      <c r="I10" s="110">
        <v>26325</v>
      </c>
      <c r="J10" s="193">
        <v>25855</v>
      </c>
      <c r="K10" s="122">
        <f t="shared" si="1"/>
        <v>-1.7853751187084519</v>
      </c>
      <c r="L10" s="125">
        <f t="shared" si="9"/>
        <v>7.1217262921298792</v>
      </c>
      <c r="M10" s="128">
        <f t="shared" si="5"/>
        <v>-0.12909818053968533</v>
      </c>
      <c r="N10" s="110">
        <v>630083</v>
      </c>
      <c r="O10" s="173">
        <v>578770</v>
      </c>
      <c r="P10" s="122">
        <f t="shared" si="2"/>
        <v>-8.1438477153009998</v>
      </c>
      <c r="Q10" s="125">
        <f t="shared" si="10"/>
        <v>3.5587459947428917</v>
      </c>
      <c r="R10" s="128">
        <f t="shared" si="6"/>
        <v>-0.3108609721510055</v>
      </c>
      <c r="S10" s="110">
        <v>238174</v>
      </c>
      <c r="T10" s="171">
        <v>240918</v>
      </c>
      <c r="U10" s="122">
        <f t="shared" si="3"/>
        <v>1.1520988856886141</v>
      </c>
      <c r="V10" s="125">
        <f t="shared" si="11"/>
        <v>4.743783921723371</v>
      </c>
      <c r="W10" s="134">
        <f t="shared" si="7"/>
        <v>5.3637141609481735E-2</v>
      </c>
      <c r="X10" s="141"/>
    </row>
    <row r="11" spans="1:24" s="138" customFormat="1" ht="15" customHeight="1">
      <c r="B11" s="144"/>
      <c r="C11" s="143" t="s">
        <v>45</v>
      </c>
      <c r="D11" s="110">
        <v>1025</v>
      </c>
      <c r="E11" s="193">
        <v>1024</v>
      </c>
      <c r="F11" s="122">
        <f t="shared" si="0"/>
        <v>-9.7560975609756101E-2</v>
      </c>
      <c r="G11" s="125">
        <f t="shared" si="8"/>
        <v>13.635153129161118</v>
      </c>
      <c r="H11" s="128">
        <f t="shared" si="4"/>
        <v>-1.3135426244581635E-2</v>
      </c>
      <c r="I11" s="110">
        <v>25191</v>
      </c>
      <c r="J11" s="193">
        <v>25131</v>
      </c>
      <c r="K11" s="122">
        <f t="shared" si="1"/>
        <v>-0.23818030248898414</v>
      </c>
      <c r="L11" s="125">
        <f t="shared" si="9"/>
        <v>6.922301429027887</v>
      </c>
      <c r="M11" s="128">
        <f t="shared" si="5"/>
        <v>-1.6480618792300256E-2</v>
      </c>
      <c r="N11" s="110">
        <v>638586</v>
      </c>
      <c r="O11" s="173">
        <v>614554</v>
      </c>
      <c r="P11" s="122">
        <f t="shared" si="2"/>
        <v>-3.7633145731350202</v>
      </c>
      <c r="Q11" s="125">
        <f t="shared" si="10"/>
        <v>3.7787749642400663</v>
      </c>
      <c r="R11" s="128">
        <f t="shared" si="6"/>
        <v>-0.14558904922208729</v>
      </c>
      <c r="S11" s="110">
        <v>237564</v>
      </c>
      <c r="T11" s="171">
        <v>240349</v>
      </c>
      <c r="U11" s="122">
        <f t="shared" si="3"/>
        <v>1.1723156707245206</v>
      </c>
      <c r="V11" s="125">
        <f t="shared" si="11"/>
        <v>4.7325800554640605</v>
      </c>
      <c r="W11" s="134">
        <f t="shared" si="7"/>
        <v>5.4438571203500957E-2</v>
      </c>
      <c r="X11" s="141"/>
    </row>
    <row r="12" spans="1:24" s="138" customFormat="1" ht="15" customHeight="1">
      <c r="B12" s="145" t="s">
        <v>60</v>
      </c>
      <c r="C12" s="143" t="s">
        <v>62</v>
      </c>
      <c r="D12" s="110">
        <v>2069</v>
      </c>
      <c r="E12" s="110">
        <v>2074</v>
      </c>
      <c r="F12" s="122">
        <f t="shared" si="0"/>
        <v>0.24166263895601739</v>
      </c>
      <c r="G12" s="125">
        <f t="shared" si="8"/>
        <v>27.616511318242342</v>
      </c>
      <c r="H12" s="128">
        <f t="shared" si="4"/>
        <v>6.5677131222908178E-2</v>
      </c>
      <c r="I12" s="110">
        <v>296202</v>
      </c>
      <c r="J12" s="110">
        <v>296289</v>
      </c>
      <c r="K12" s="122">
        <f t="shared" si="1"/>
        <v>2.9371847590495676E-2</v>
      </c>
      <c r="L12" s="125">
        <f t="shared" si="9"/>
        <v>81.612421634843159</v>
      </c>
      <c r="M12" s="128">
        <f t="shared" si="5"/>
        <v>2.3896897248835369E-2</v>
      </c>
      <c r="N12" s="110">
        <v>14995493</v>
      </c>
      <c r="O12" s="110">
        <v>14833363</v>
      </c>
      <c r="P12" s="122">
        <f t="shared" si="2"/>
        <v>-1.0811915286813178</v>
      </c>
      <c r="Q12" s="125">
        <f t="shared" si="10"/>
        <v>91.207511040339696</v>
      </c>
      <c r="R12" s="128">
        <f t="shared" si="6"/>
        <v>-0.98220508282194607</v>
      </c>
      <c r="S12" s="110">
        <v>4533655</v>
      </c>
      <c r="T12" s="110">
        <v>4492075</v>
      </c>
      <c r="U12" s="122">
        <f t="shared" si="3"/>
        <v>-0.91714080581782254</v>
      </c>
      <c r="V12" s="125">
        <f t="shared" si="11"/>
        <v>88.450979836191195</v>
      </c>
      <c r="W12" s="134">
        <f t="shared" si="7"/>
        <v>-0.81276689071510588</v>
      </c>
      <c r="X12" s="141"/>
    </row>
    <row r="13" spans="1:24" s="138" customFormat="1" ht="15" customHeight="1">
      <c r="B13" s="144"/>
      <c r="C13" s="143" t="s">
        <v>46</v>
      </c>
      <c r="D13" s="110">
        <v>1351</v>
      </c>
      <c r="E13" s="193">
        <v>1358</v>
      </c>
      <c r="F13" s="122">
        <f t="shared" si="0"/>
        <v>0.5181347150259068</v>
      </c>
      <c r="G13" s="125">
        <f t="shared" si="8"/>
        <v>18.08255659121172</v>
      </c>
      <c r="H13" s="128">
        <f t="shared" si="4"/>
        <v>9.1947983712071454E-2</v>
      </c>
      <c r="I13" s="110">
        <v>74212</v>
      </c>
      <c r="J13" s="193">
        <v>74768</v>
      </c>
      <c r="K13" s="122">
        <f t="shared" si="1"/>
        <v>0.74920498032663174</v>
      </c>
      <c r="L13" s="125">
        <f t="shared" si="9"/>
        <v>20.594748845869923</v>
      </c>
      <c r="M13" s="128">
        <f t="shared" si="5"/>
        <v>0.15272040080864904</v>
      </c>
      <c r="N13" s="110">
        <v>2596971</v>
      </c>
      <c r="O13" s="173">
        <v>2619341</v>
      </c>
      <c r="P13" s="122">
        <f t="shared" si="2"/>
        <v>0.86138813255904667</v>
      </c>
      <c r="Q13" s="125">
        <f t="shared" si="10"/>
        <v>16.105826654138674</v>
      </c>
      <c r="R13" s="128">
        <f t="shared" si="6"/>
        <v>0.13552043238590597</v>
      </c>
      <c r="S13" s="110">
        <v>904360</v>
      </c>
      <c r="T13" s="171">
        <v>925077</v>
      </c>
      <c r="U13" s="122">
        <f t="shared" si="3"/>
        <v>2.2907912778097219</v>
      </c>
      <c r="V13" s="125">
        <f t="shared" si="11"/>
        <v>18.215182754946042</v>
      </c>
      <c r="W13" s="134">
        <f t="shared" si="7"/>
        <v>0.40495650973893332</v>
      </c>
      <c r="X13" s="141"/>
    </row>
    <row r="14" spans="1:24" s="138" customFormat="1" ht="15" customHeight="1">
      <c r="B14" s="144"/>
      <c r="C14" s="143" t="s">
        <v>47</v>
      </c>
      <c r="D14" s="110">
        <v>535</v>
      </c>
      <c r="E14" s="193">
        <v>535</v>
      </c>
      <c r="F14" s="122">
        <f t="shared" si="0"/>
        <v>0</v>
      </c>
      <c r="G14" s="125">
        <f t="shared" si="8"/>
        <v>7.1238348868175763</v>
      </c>
      <c r="H14" s="128">
        <f t="shared" si="4"/>
        <v>0</v>
      </c>
      <c r="I14" s="110">
        <v>85721</v>
      </c>
      <c r="J14" s="193">
        <v>86727</v>
      </c>
      <c r="K14" s="122">
        <f t="shared" si="1"/>
        <v>1.1735747366456293</v>
      </c>
      <c r="L14" s="125">
        <f t="shared" si="9"/>
        <v>23.888839920230055</v>
      </c>
      <c r="M14" s="128">
        <f t="shared" si="5"/>
        <v>0.27632504175090095</v>
      </c>
      <c r="N14" s="110">
        <v>3885546</v>
      </c>
      <c r="O14" s="173">
        <v>4167364</v>
      </c>
      <c r="P14" s="122">
        <f t="shared" si="2"/>
        <v>7.252983235818081</v>
      </c>
      <c r="Q14" s="125">
        <f t="shared" si="10"/>
        <v>25.624323900056527</v>
      </c>
      <c r="R14" s="128">
        <f t="shared" si="6"/>
        <v>1.7072908902159698</v>
      </c>
      <c r="S14" s="110">
        <v>1336680</v>
      </c>
      <c r="T14" s="171">
        <v>1466374</v>
      </c>
      <c r="U14" s="122">
        <f t="shared" si="3"/>
        <v>9.7026962324565336</v>
      </c>
      <c r="V14" s="125">
        <f t="shared" si="11"/>
        <v>28.87356446771593</v>
      </c>
      <c r="W14" s="134">
        <f t="shared" si="7"/>
        <v>2.5351368235787626</v>
      </c>
      <c r="X14" s="141"/>
    </row>
    <row r="15" spans="1:24" s="138" customFormat="1" ht="15" customHeight="1">
      <c r="B15" s="146"/>
      <c r="C15" s="147" t="s">
        <v>48</v>
      </c>
      <c r="D15" s="136">
        <v>183</v>
      </c>
      <c r="E15" s="172">
        <v>181</v>
      </c>
      <c r="F15" s="123">
        <f t="shared" si="0"/>
        <v>-1.0928961748633881</v>
      </c>
      <c r="G15" s="137">
        <f t="shared" si="8"/>
        <v>2.4101198402130493</v>
      </c>
      <c r="H15" s="129">
        <f t="shared" si="4"/>
        <v>-2.627085248916327E-2</v>
      </c>
      <c r="I15" s="112">
        <v>136269</v>
      </c>
      <c r="J15" s="172">
        <v>134794</v>
      </c>
      <c r="K15" s="123">
        <f t="shared" si="1"/>
        <v>-1.082417864664744</v>
      </c>
      <c r="L15" s="137">
        <f t="shared" si="9"/>
        <v>37.128832868743181</v>
      </c>
      <c r="M15" s="129">
        <f t="shared" si="5"/>
        <v>-0.40514854531071459</v>
      </c>
      <c r="N15" s="112">
        <v>8512976</v>
      </c>
      <c r="O15" s="174">
        <v>8046657</v>
      </c>
      <c r="P15" s="123">
        <f t="shared" si="2"/>
        <v>-5.4777436233815289</v>
      </c>
      <c r="Q15" s="137">
        <f t="shared" si="10"/>
        <v>49.477354337335818</v>
      </c>
      <c r="R15" s="129">
        <f t="shared" si="6"/>
        <v>-2.8250224635566958</v>
      </c>
      <c r="S15" s="112">
        <v>2292615</v>
      </c>
      <c r="T15" s="172">
        <v>2100624</v>
      </c>
      <c r="U15" s="123">
        <f t="shared" si="3"/>
        <v>-8.3743236435249706</v>
      </c>
      <c r="V15" s="137">
        <f t="shared" si="11"/>
        <v>41.36223261352923</v>
      </c>
      <c r="W15" s="135">
        <f t="shared" si="7"/>
        <v>-3.7528602240328017</v>
      </c>
      <c r="X15" s="141"/>
    </row>
    <row r="16" spans="1:24" ht="34.5" customHeight="1">
      <c r="A16" s="179"/>
      <c r="B16" s="224" t="s">
        <v>180</v>
      </c>
      <c r="C16" s="225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5"/>
      <c r="R16" s="225"/>
      <c r="S16" s="225"/>
    </row>
    <row r="17" spans="1:23" ht="15" customHeight="1">
      <c r="A17" s="138"/>
      <c r="T17" s="74"/>
      <c r="U17" s="74"/>
      <c r="V17" s="74"/>
    </row>
    <row r="18" spans="1:23" s="138" customFormat="1" ht="15" customHeight="1"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O18" s="166"/>
      <c r="P18" s="166"/>
      <c r="Q18" s="166"/>
      <c r="R18" s="166"/>
      <c r="S18" s="166"/>
      <c r="T18" s="166"/>
      <c r="U18" s="166"/>
      <c r="V18" s="166"/>
    </row>
    <row r="19" spans="1:23" s="138" customFormat="1" ht="24.75" customHeight="1">
      <c r="B19" s="164"/>
      <c r="C19" s="158" t="s">
        <v>0</v>
      </c>
      <c r="D19" s="226" t="s">
        <v>7</v>
      </c>
      <c r="E19" s="227"/>
      <c r="F19" s="227"/>
      <c r="G19" s="227"/>
      <c r="H19" s="228"/>
      <c r="I19" s="226" t="s">
        <v>8</v>
      </c>
      <c r="J19" s="227"/>
      <c r="K19" s="227"/>
      <c r="L19" s="227"/>
      <c r="M19" s="228"/>
      <c r="N19" s="229" t="s">
        <v>9</v>
      </c>
      <c r="O19" s="230"/>
      <c r="P19" s="230"/>
      <c r="Q19" s="230"/>
      <c r="R19" s="231"/>
      <c r="S19" s="229" t="s">
        <v>176</v>
      </c>
      <c r="T19" s="230"/>
      <c r="U19" s="230"/>
      <c r="V19" s="230"/>
      <c r="W19" s="231"/>
    </row>
    <row r="20" spans="1:23" s="138" customFormat="1" ht="15" customHeight="1">
      <c r="B20" s="163"/>
      <c r="C20" s="159"/>
      <c r="D20" s="108" t="s">
        <v>170</v>
      </c>
      <c r="E20" s="232" t="s">
        <v>165</v>
      </c>
      <c r="F20" s="233"/>
      <c r="G20" s="233"/>
      <c r="H20" s="233"/>
      <c r="I20" s="108" t="s">
        <v>170</v>
      </c>
      <c r="J20" s="232" t="s">
        <v>165</v>
      </c>
      <c r="K20" s="233"/>
      <c r="L20" s="233"/>
      <c r="M20" s="233"/>
      <c r="N20" s="109" t="s">
        <v>129</v>
      </c>
      <c r="O20" s="232" t="s">
        <v>171</v>
      </c>
      <c r="P20" s="233"/>
      <c r="Q20" s="233"/>
      <c r="R20" s="234"/>
      <c r="S20" s="109" t="s">
        <v>129</v>
      </c>
      <c r="T20" s="232" t="s">
        <v>171</v>
      </c>
      <c r="U20" s="233"/>
      <c r="V20" s="233"/>
      <c r="W20" s="234"/>
    </row>
    <row r="21" spans="1:23" s="138" customFormat="1" ht="27.6" customHeight="1">
      <c r="B21" s="165" t="s">
        <v>63</v>
      </c>
      <c r="C21" s="160"/>
      <c r="D21" s="69" t="s">
        <v>122</v>
      </c>
      <c r="E21" s="69" t="s">
        <v>122</v>
      </c>
      <c r="F21" s="161" t="s">
        <v>57</v>
      </c>
      <c r="G21" s="69" t="s">
        <v>123</v>
      </c>
      <c r="H21" s="162" t="s">
        <v>39</v>
      </c>
      <c r="I21" s="69" t="s">
        <v>122</v>
      </c>
      <c r="J21" s="69" t="s">
        <v>122</v>
      </c>
      <c r="K21" s="161" t="s">
        <v>57</v>
      </c>
      <c r="L21" s="69" t="s">
        <v>123</v>
      </c>
      <c r="M21" s="69" t="s">
        <v>39</v>
      </c>
      <c r="N21" s="73" t="s">
        <v>124</v>
      </c>
      <c r="O21" s="69" t="s">
        <v>125</v>
      </c>
      <c r="P21" s="161" t="s">
        <v>57</v>
      </c>
      <c r="Q21" s="69" t="s">
        <v>123</v>
      </c>
      <c r="R21" s="69" t="s">
        <v>39</v>
      </c>
      <c r="S21" s="69" t="s">
        <v>124</v>
      </c>
      <c r="T21" s="69" t="s">
        <v>126</v>
      </c>
      <c r="U21" s="161" t="s">
        <v>57</v>
      </c>
      <c r="V21" s="69" t="s">
        <v>123</v>
      </c>
      <c r="W21" s="69" t="s">
        <v>39</v>
      </c>
    </row>
    <row r="22" spans="1:23" s="138" customFormat="1" ht="15" customHeight="1">
      <c r="B22" s="235" t="s">
        <v>64</v>
      </c>
      <c r="C22" s="236"/>
      <c r="D22" s="110">
        <f>SUM(D23:D32)</f>
        <v>7613</v>
      </c>
      <c r="E22" s="110">
        <f>SUM(E23:E32)</f>
        <v>7510</v>
      </c>
      <c r="F22" s="122">
        <f t="shared" ref="F22:F32" si="12">(+E22-D22)/D22*100</f>
        <v>-1.3529489031919086</v>
      </c>
      <c r="G22" s="130">
        <v>100</v>
      </c>
      <c r="H22" s="131">
        <f>+(E22-D22)/D$22*100</f>
        <v>-1.3529489031919086</v>
      </c>
      <c r="I22" s="111">
        <f>SUM(I23:I32)</f>
        <v>364064</v>
      </c>
      <c r="J22" s="111">
        <f>SUM(J23:J32)</f>
        <v>363044</v>
      </c>
      <c r="K22" s="132">
        <f t="shared" ref="K22:K32" si="13">(+J22-I22)/I22*100</f>
        <v>-0.28017051946910437</v>
      </c>
      <c r="L22" s="130">
        <v>100</v>
      </c>
      <c r="M22" s="131">
        <f>+(J22-I22)/I$22*100</f>
        <v>-0.28017051946910437</v>
      </c>
      <c r="N22" s="111">
        <v>16506736</v>
      </c>
      <c r="O22" s="111">
        <v>16263313</v>
      </c>
      <c r="P22" s="132">
        <v>-1.4746888785281353</v>
      </c>
      <c r="Q22" s="133">
        <v>100</v>
      </c>
      <c r="R22" s="131">
        <v>-1.4746888785281353</v>
      </c>
      <c r="S22" s="111">
        <v>5635515</v>
      </c>
      <c r="T22" s="111">
        <v>5470612</v>
      </c>
      <c r="U22" s="132">
        <v>-2.926138959793382</v>
      </c>
      <c r="V22" s="125">
        <v>100</v>
      </c>
      <c r="W22" s="127">
        <v>-2.926138959793382</v>
      </c>
    </row>
    <row r="23" spans="1:23" s="138" customFormat="1" ht="15" customHeight="1">
      <c r="B23" s="220" t="s">
        <v>65</v>
      </c>
      <c r="C23" s="221"/>
      <c r="D23" s="110">
        <v>1443</v>
      </c>
      <c r="E23" s="182">
        <v>1394</v>
      </c>
      <c r="F23" s="122">
        <f t="shared" si="12"/>
        <v>-3.3957033957033955</v>
      </c>
      <c r="G23" s="125">
        <f>+E23/$E$22*100</f>
        <v>18.561917443408788</v>
      </c>
      <c r="H23" s="128">
        <f t="shared" ref="H23:H32" si="14">+(E23-D23)/D$22*100</f>
        <v>-0.64363588598450017</v>
      </c>
      <c r="I23" s="110">
        <v>68014</v>
      </c>
      <c r="J23" s="183">
        <v>67951</v>
      </c>
      <c r="K23" s="122">
        <f t="shared" si="13"/>
        <v>-9.26279883553386E-2</v>
      </c>
      <c r="L23" s="125">
        <f>+J23/$J$22*100</f>
        <v>18.717015017463449</v>
      </c>
      <c r="M23" s="128">
        <f t="shared" ref="M23:M32" si="15">+(J23-I23)/I$22*100</f>
        <v>-1.7304649731915266E-2</v>
      </c>
      <c r="N23" s="110">
        <v>3439842</v>
      </c>
      <c r="O23" s="110">
        <v>3421055</v>
      </c>
      <c r="P23" s="122">
        <v>-0.54615880613121182</v>
      </c>
      <c r="Q23" s="125">
        <v>21.0354126493169</v>
      </c>
      <c r="R23" s="128">
        <v>-0.11381414229924075</v>
      </c>
      <c r="S23" s="110">
        <v>1337615</v>
      </c>
      <c r="T23" s="110">
        <v>1260321</v>
      </c>
      <c r="U23" s="122">
        <v>-5.778493811747027</v>
      </c>
      <c r="V23" s="125">
        <v>23.038025727286087</v>
      </c>
      <c r="W23" s="134">
        <v>-1.3715516683036066</v>
      </c>
    </row>
    <row r="24" spans="1:23" s="138" customFormat="1" ht="15" customHeight="1">
      <c r="B24" s="220" t="s">
        <v>51</v>
      </c>
      <c r="C24" s="221"/>
      <c r="D24" s="110">
        <v>877</v>
      </c>
      <c r="E24" s="182">
        <v>895</v>
      </c>
      <c r="F24" s="122">
        <f t="shared" si="12"/>
        <v>2.0524515393386547</v>
      </c>
      <c r="G24" s="125">
        <f t="shared" ref="G24:G32" si="16">+E24/$E$22*100</f>
        <v>11.917443408788282</v>
      </c>
      <c r="H24" s="128">
        <f t="shared" si="14"/>
        <v>0.23643767240246943</v>
      </c>
      <c r="I24" s="110">
        <v>42242</v>
      </c>
      <c r="J24" s="183">
        <v>42320</v>
      </c>
      <c r="K24" s="122">
        <f t="shared" si="13"/>
        <v>0.18465034799488661</v>
      </c>
      <c r="L24" s="125">
        <f t="shared" ref="L24:L32" si="17">+J24/$J$22*100</f>
        <v>11.656989235464572</v>
      </c>
      <c r="M24" s="128">
        <f t="shared" si="15"/>
        <v>2.142480442999033E-2</v>
      </c>
      <c r="N24" s="110">
        <v>1744180</v>
      </c>
      <c r="O24" s="110">
        <v>1732021</v>
      </c>
      <c r="P24" s="122">
        <v>-0.69711841667717778</v>
      </c>
      <c r="Q24" s="125">
        <v>10.649865743837065</v>
      </c>
      <c r="R24" s="128">
        <v>-7.3660837611990646E-2</v>
      </c>
      <c r="S24" s="110">
        <v>734523</v>
      </c>
      <c r="T24" s="110">
        <v>733690</v>
      </c>
      <c r="U24" s="122">
        <v>-0.11340693211785062</v>
      </c>
      <c r="V24" s="125">
        <v>13.411479373788527</v>
      </c>
      <c r="W24" s="134">
        <v>-1.4781257790991596E-2</v>
      </c>
    </row>
    <row r="25" spans="1:23" s="138" customFormat="1" ht="15" customHeight="1">
      <c r="B25" s="220" t="s">
        <v>52</v>
      </c>
      <c r="C25" s="221"/>
      <c r="D25" s="110">
        <v>510</v>
      </c>
      <c r="E25" s="182">
        <v>503</v>
      </c>
      <c r="F25" s="122">
        <f t="shared" si="12"/>
        <v>-1.3725490196078431</v>
      </c>
      <c r="G25" s="125">
        <f t="shared" si="16"/>
        <v>6.697736351531292</v>
      </c>
      <c r="H25" s="128">
        <f t="shared" si="14"/>
        <v>-9.1947983712071454E-2</v>
      </c>
      <c r="I25" s="110">
        <v>33154</v>
      </c>
      <c r="J25" s="183">
        <v>33429</v>
      </c>
      <c r="K25" s="122">
        <f t="shared" si="13"/>
        <v>0.82946250829462509</v>
      </c>
      <c r="L25" s="125">
        <f t="shared" si="17"/>
        <v>9.2079747909344327</v>
      </c>
      <c r="M25" s="128">
        <f t="shared" si="15"/>
        <v>7.5536169464709507E-2</v>
      </c>
      <c r="N25" s="110">
        <v>1489668</v>
      </c>
      <c r="O25" s="110">
        <v>1404785</v>
      </c>
      <c r="P25" s="122">
        <v>-5.6981152847480105</v>
      </c>
      <c r="Q25" s="125">
        <v>8.6377541894446725</v>
      </c>
      <c r="R25" s="128">
        <v>-0.51423249272297078</v>
      </c>
      <c r="S25" s="110">
        <v>405628</v>
      </c>
      <c r="T25" s="110">
        <v>386657</v>
      </c>
      <c r="U25" s="122">
        <v>-4.6769453785241648</v>
      </c>
      <c r="V25" s="125">
        <v>7.0678929523790028</v>
      </c>
      <c r="W25" s="134">
        <v>-0.33663294304069813</v>
      </c>
    </row>
    <row r="26" spans="1:23" s="138" customFormat="1" ht="15" customHeight="1">
      <c r="B26" s="220" t="s">
        <v>53</v>
      </c>
      <c r="C26" s="221"/>
      <c r="D26" s="110">
        <v>942</v>
      </c>
      <c r="E26" s="182">
        <v>934</v>
      </c>
      <c r="F26" s="122">
        <f t="shared" si="12"/>
        <v>-0.84925690021231426</v>
      </c>
      <c r="G26" s="125">
        <f t="shared" si="16"/>
        <v>12.436750998668442</v>
      </c>
      <c r="H26" s="128">
        <f t="shared" si="14"/>
        <v>-0.10508340995665308</v>
      </c>
      <c r="I26" s="110">
        <v>66208</v>
      </c>
      <c r="J26" s="183">
        <v>65115</v>
      </c>
      <c r="K26" s="122">
        <f t="shared" si="13"/>
        <v>-1.6508579023682941</v>
      </c>
      <c r="L26" s="125">
        <f t="shared" si="17"/>
        <v>17.935842487411993</v>
      </c>
      <c r="M26" s="128">
        <f t="shared" si="15"/>
        <v>-0.30022193899973632</v>
      </c>
      <c r="N26" s="110">
        <v>3620310</v>
      </c>
      <c r="O26" s="110">
        <v>3680793</v>
      </c>
      <c r="P26" s="122">
        <v>1.6706580375713682</v>
      </c>
      <c r="Q26" s="125">
        <v>22.63249191600752</v>
      </c>
      <c r="R26" s="128">
        <v>0.36641405060334159</v>
      </c>
      <c r="S26" s="110">
        <v>1152136</v>
      </c>
      <c r="T26" s="110">
        <v>1087672</v>
      </c>
      <c r="U26" s="122">
        <v>-5.5951727921009322</v>
      </c>
      <c r="V26" s="125">
        <v>19.882089974576886</v>
      </c>
      <c r="W26" s="134">
        <v>-1.1438883580293904</v>
      </c>
    </row>
    <row r="27" spans="1:23" s="138" customFormat="1" ht="15" customHeight="1">
      <c r="B27" s="220" t="s">
        <v>66</v>
      </c>
      <c r="C27" s="221"/>
      <c r="D27" s="110">
        <v>1005</v>
      </c>
      <c r="E27" s="182">
        <v>990</v>
      </c>
      <c r="F27" s="122">
        <f t="shared" si="12"/>
        <v>-1.4925373134328357</v>
      </c>
      <c r="G27" s="125">
        <f t="shared" si="16"/>
        <v>13.182423435419441</v>
      </c>
      <c r="H27" s="128">
        <f t="shared" si="14"/>
        <v>-0.19703139366872455</v>
      </c>
      <c r="I27" s="110">
        <v>39061</v>
      </c>
      <c r="J27" s="183">
        <v>39543</v>
      </c>
      <c r="K27" s="122">
        <f t="shared" si="13"/>
        <v>1.2339673843475589</v>
      </c>
      <c r="L27" s="125">
        <f t="shared" si="17"/>
        <v>10.892068179063696</v>
      </c>
      <c r="M27" s="128">
        <f t="shared" si="15"/>
        <v>0.13239430429814539</v>
      </c>
      <c r="N27" s="110">
        <v>1257024</v>
      </c>
      <c r="O27" s="110">
        <v>1312987</v>
      </c>
      <c r="P27" s="122">
        <v>4.4520231912835397</v>
      </c>
      <c r="Q27" s="125">
        <v>8.0733058510280156</v>
      </c>
      <c r="R27" s="128">
        <v>0.33903129001396765</v>
      </c>
      <c r="S27" s="110">
        <v>483049</v>
      </c>
      <c r="T27" s="110">
        <v>496892</v>
      </c>
      <c r="U27" s="122">
        <v>2.865754819904399</v>
      </c>
      <c r="V27" s="125">
        <v>9.082932585970271</v>
      </c>
      <c r="W27" s="134">
        <v>0.24563859735977989</v>
      </c>
    </row>
    <row r="28" spans="1:23" s="138" customFormat="1" ht="15" customHeight="1">
      <c r="B28" s="220" t="s">
        <v>67</v>
      </c>
      <c r="C28" s="221"/>
      <c r="D28" s="110">
        <v>1059</v>
      </c>
      <c r="E28" s="182">
        <v>1047</v>
      </c>
      <c r="F28" s="122">
        <f t="shared" si="12"/>
        <v>-1.1331444759206799</v>
      </c>
      <c r="G28" s="125">
        <f t="shared" si="16"/>
        <v>13.941411451398137</v>
      </c>
      <c r="H28" s="128">
        <f t="shared" si="14"/>
        <v>-0.15762511493497966</v>
      </c>
      <c r="I28" s="110">
        <v>55372</v>
      </c>
      <c r="J28" s="183">
        <v>56074</v>
      </c>
      <c r="K28" s="122">
        <f t="shared" si="13"/>
        <v>1.2677887741096583</v>
      </c>
      <c r="L28" s="125">
        <f t="shared" si="17"/>
        <v>15.445510736990558</v>
      </c>
      <c r="M28" s="128">
        <f t="shared" si="15"/>
        <v>0.19282323986991298</v>
      </c>
      <c r="N28" s="110">
        <v>2775358</v>
      </c>
      <c r="O28" s="110">
        <v>2603084</v>
      </c>
      <c r="P28" s="122">
        <v>-6.2072712781558268</v>
      </c>
      <c r="Q28" s="125">
        <v>16.005865471567819</v>
      </c>
      <c r="R28" s="128">
        <v>-1.0436587826933197</v>
      </c>
      <c r="S28" s="110">
        <v>784655</v>
      </c>
      <c r="T28" s="110">
        <v>746836</v>
      </c>
      <c r="U28" s="122">
        <v>-4.8198252735278562</v>
      </c>
      <c r="V28" s="125">
        <v>13.651781555701628</v>
      </c>
      <c r="W28" s="134">
        <v>-0.67108329939677203</v>
      </c>
    </row>
    <row r="29" spans="1:23" s="138" customFormat="1" ht="15" customHeight="1">
      <c r="B29" s="220" t="s">
        <v>54</v>
      </c>
      <c r="C29" s="221"/>
      <c r="D29" s="110">
        <v>732</v>
      </c>
      <c r="E29" s="182">
        <v>722</v>
      </c>
      <c r="F29" s="122">
        <f t="shared" si="12"/>
        <v>-1.3661202185792349</v>
      </c>
      <c r="G29" s="125">
        <f t="shared" si="16"/>
        <v>9.6138482023968042</v>
      </c>
      <c r="H29" s="128">
        <f t="shared" si="14"/>
        <v>-0.13135426244581636</v>
      </c>
      <c r="I29" s="110">
        <v>26445</v>
      </c>
      <c r="J29" s="183">
        <v>25399</v>
      </c>
      <c r="K29" s="122">
        <f t="shared" si="13"/>
        <v>-3.9553790886746079</v>
      </c>
      <c r="L29" s="125">
        <f t="shared" si="17"/>
        <v>6.9961216822203367</v>
      </c>
      <c r="M29" s="128">
        <f t="shared" si="15"/>
        <v>-0.2873121209457678</v>
      </c>
      <c r="N29" s="110">
        <v>1183506</v>
      </c>
      <c r="O29" s="110">
        <v>1099756</v>
      </c>
      <c r="P29" s="122">
        <v>-7.0764322276355163</v>
      </c>
      <c r="Q29" s="125">
        <v>6.7621892292179338</v>
      </c>
      <c r="R29" s="128">
        <v>-0.50736862817700601</v>
      </c>
      <c r="S29" s="110">
        <v>389336</v>
      </c>
      <c r="T29" s="110">
        <v>380673</v>
      </c>
      <c r="U29" s="122">
        <v>-2.2250703762302999</v>
      </c>
      <c r="V29" s="125">
        <v>6.9585084813179945</v>
      </c>
      <c r="W29" s="134">
        <v>-0.15372153210487419</v>
      </c>
    </row>
    <row r="30" spans="1:23" s="138" customFormat="1" ht="15" customHeight="1">
      <c r="B30" s="220" t="s">
        <v>68</v>
      </c>
      <c r="C30" s="221"/>
      <c r="D30" s="110">
        <v>430</v>
      </c>
      <c r="E30" s="182">
        <v>418</v>
      </c>
      <c r="F30" s="122">
        <f t="shared" si="12"/>
        <v>-2.7906976744186047</v>
      </c>
      <c r="G30" s="125">
        <f t="shared" si="16"/>
        <v>5.5659121171770973</v>
      </c>
      <c r="H30" s="128">
        <f t="shared" si="14"/>
        <v>-0.15762511493497966</v>
      </c>
      <c r="I30" s="110">
        <v>13252</v>
      </c>
      <c r="J30" s="183">
        <v>12770</v>
      </c>
      <c r="K30" s="122">
        <f t="shared" si="13"/>
        <v>-3.6371868397223062</v>
      </c>
      <c r="L30" s="125">
        <f t="shared" si="17"/>
        <v>3.5174799748790777</v>
      </c>
      <c r="M30" s="128">
        <f t="shared" si="15"/>
        <v>-0.13239430429814539</v>
      </c>
      <c r="N30" s="110">
        <v>313651</v>
      </c>
      <c r="O30" s="110">
        <v>298812</v>
      </c>
      <c r="P30" s="122">
        <v>-4.7310545797717847</v>
      </c>
      <c r="Q30" s="125">
        <v>1.8373378167166801</v>
      </c>
      <c r="R30" s="128">
        <v>-8.9896633713654833E-2</v>
      </c>
      <c r="S30" s="110">
        <v>126591</v>
      </c>
      <c r="T30" s="110">
        <v>120960</v>
      </c>
      <c r="U30" s="122">
        <v>-4.4481835201554611</v>
      </c>
      <c r="V30" s="125">
        <v>2.211087169040685</v>
      </c>
      <c r="W30" s="134">
        <v>-9.9919883098527812E-2</v>
      </c>
    </row>
    <row r="31" spans="1:23" s="138" customFormat="1" ht="15" customHeight="1">
      <c r="B31" s="220" t="s">
        <v>69</v>
      </c>
      <c r="C31" s="221"/>
      <c r="D31" s="110">
        <v>304</v>
      </c>
      <c r="E31" s="182">
        <v>305</v>
      </c>
      <c r="F31" s="122">
        <f t="shared" si="12"/>
        <v>0.3289473684210526</v>
      </c>
      <c r="G31" s="125">
        <f t="shared" si="16"/>
        <v>4.0612516644474042</v>
      </c>
      <c r="H31" s="128">
        <f t="shared" si="14"/>
        <v>1.3135426244581635E-2</v>
      </c>
      <c r="I31" s="110">
        <v>12125</v>
      </c>
      <c r="J31" s="183">
        <v>12205</v>
      </c>
      <c r="K31" s="122">
        <f t="shared" si="13"/>
        <v>0.65979381443298968</v>
      </c>
      <c r="L31" s="125">
        <f t="shared" si="17"/>
        <v>3.3618514560218595</v>
      </c>
      <c r="M31" s="128">
        <f t="shared" si="15"/>
        <v>2.1974158389733673E-2</v>
      </c>
      <c r="N31" s="110">
        <v>523358</v>
      </c>
      <c r="O31" s="110">
        <v>546400</v>
      </c>
      <c r="P31" s="122">
        <v>4.4027224194528412</v>
      </c>
      <c r="Q31" s="125">
        <v>3.3597090580498574</v>
      </c>
      <c r="R31" s="128">
        <v>0.13959149767706955</v>
      </c>
      <c r="S31" s="110">
        <v>145312</v>
      </c>
      <c r="T31" s="110">
        <v>176126</v>
      </c>
      <c r="U31" s="122">
        <v>21.205406298172207</v>
      </c>
      <c r="V31" s="125">
        <v>3.219493541124832</v>
      </c>
      <c r="W31" s="134">
        <v>0.54678232601634458</v>
      </c>
    </row>
    <row r="32" spans="1:23" s="138" customFormat="1" ht="15" customHeight="1">
      <c r="B32" s="222" t="s">
        <v>70</v>
      </c>
      <c r="C32" s="223"/>
      <c r="D32" s="136">
        <v>311</v>
      </c>
      <c r="E32" s="184">
        <v>302</v>
      </c>
      <c r="F32" s="123">
        <f t="shared" si="12"/>
        <v>-2.8938906752411575</v>
      </c>
      <c r="G32" s="137">
        <f t="shared" si="16"/>
        <v>4.0213049267643148</v>
      </c>
      <c r="H32" s="129">
        <f t="shared" si="14"/>
        <v>-0.11821883620123472</v>
      </c>
      <c r="I32" s="112">
        <v>8191</v>
      </c>
      <c r="J32" s="184">
        <v>8238</v>
      </c>
      <c r="K32" s="123">
        <f t="shared" si="13"/>
        <v>0.573800512757905</v>
      </c>
      <c r="L32" s="137">
        <f t="shared" si="17"/>
        <v>2.2691464395500272</v>
      </c>
      <c r="M32" s="129">
        <f t="shared" si="15"/>
        <v>1.2909818053968533E-2</v>
      </c>
      <c r="N32" s="112">
        <v>159839</v>
      </c>
      <c r="O32" s="112">
        <v>163620</v>
      </c>
      <c r="P32" s="123">
        <v>2.3655052896977584</v>
      </c>
      <c r="Q32" s="137">
        <v>1.0060680748135389</v>
      </c>
      <c r="R32" s="129">
        <v>2.2905800395668773E-2</v>
      </c>
      <c r="S32" s="112">
        <v>76670</v>
      </c>
      <c r="T32" s="112">
        <v>80785</v>
      </c>
      <c r="U32" s="123">
        <v>5.3671579496543629</v>
      </c>
      <c r="V32" s="137">
        <v>1.4767086388140851</v>
      </c>
      <c r="W32" s="135">
        <v>7.3019058595354638E-2</v>
      </c>
    </row>
    <row r="33" spans="2:22" s="138" customFormat="1">
      <c r="B33" s="166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O33" s="166"/>
      <c r="P33" s="166"/>
      <c r="Q33" s="166"/>
      <c r="R33" s="166"/>
      <c r="S33" s="166"/>
      <c r="T33" s="166"/>
      <c r="U33" s="166"/>
      <c r="V33" s="166"/>
    </row>
    <row r="34" spans="2:22"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O34" s="74"/>
      <c r="P34" s="74"/>
      <c r="Q34" s="74"/>
      <c r="R34" s="74"/>
      <c r="S34" s="74"/>
      <c r="T34" s="74"/>
      <c r="U34" s="74"/>
      <c r="V34" s="74"/>
    </row>
    <row r="40" spans="2:22" ht="13.5">
      <c r="B40" s="34"/>
    </row>
  </sheetData>
  <mergeCells count="29">
    <mergeCell ref="E5:H5"/>
    <mergeCell ref="J5:M5"/>
    <mergeCell ref="O5:R5"/>
    <mergeCell ref="T5:W5"/>
    <mergeCell ref="B1:Q1"/>
    <mergeCell ref="D4:H4"/>
    <mergeCell ref="I4:M4"/>
    <mergeCell ref="N4:R4"/>
    <mergeCell ref="S4:W4"/>
    <mergeCell ref="B27:C27"/>
    <mergeCell ref="B16:S16"/>
    <mergeCell ref="D19:H19"/>
    <mergeCell ref="I19:M19"/>
    <mergeCell ref="N19:R19"/>
    <mergeCell ref="S19:W19"/>
    <mergeCell ref="E20:H20"/>
    <mergeCell ref="J20:M20"/>
    <mergeCell ref="O20:R20"/>
    <mergeCell ref="T20:W20"/>
    <mergeCell ref="B22:C22"/>
    <mergeCell ref="B23:C23"/>
    <mergeCell ref="B24:C24"/>
    <mergeCell ref="B25:C25"/>
    <mergeCell ref="B26:C26"/>
    <mergeCell ref="B28:C28"/>
    <mergeCell ref="B29:C29"/>
    <mergeCell ref="B30:C30"/>
    <mergeCell ref="B31:C31"/>
    <mergeCell ref="B32:C32"/>
  </mergeCells>
  <phoneticPr fontId="2"/>
  <pageMargins left="0.7" right="0.7" top="0.75" bottom="0.75" header="0.3" footer="0.3"/>
  <pageSetup paperSize="9" scale="78" orientation="landscape" horizontalDpi="300" verticalDpi="300" r:id="rId1"/>
  <headerFooter alignWithMargins="0"/>
  <ignoredErrors>
    <ignoredError sqref="S8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BEFCB-FEE5-42F8-A883-E32CDFCE041C}">
  <sheetPr>
    <pageSetUpPr autoPageBreaks="0"/>
  </sheetPr>
  <dimension ref="B1:V59"/>
  <sheetViews>
    <sheetView showGridLines="0" zoomScale="80" zoomScaleNormal="80" zoomScaleSheetLayoutView="100" workbookViewId="0">
      <selection activeCell="A4" sqref="A4"/>
    </sheetView>
  </sheetViews>
  <sheetFormatPr defaultRowHeight="13.5"/>
  <cols>
    <col min="1" max="1" width="12.25" style="2" customWidth="1"/>
    <col min="2" max="2" width="12.625" style="2" customWidth="1"/>
    <col min="3" max="3" width="9.375" style="2" customWidth="1"/>
    <col min="4" max="4" width="9.25" style="2" customWidth="1"/>
    <col min="5" max="5" width="8" style="2" customWidth="1"/>
    <col min="6" max="7" width="7.75" style="2" customWidth="1"/>
    <col min="8" max="9" width="9.25" style="2" customWidth="1"/>
    <col min="10" max="10" width="8.125" style="2" customWidth="1"/>
    <col min="11" max="12" width="7.75" style="2" customWidth="1"/>
    <col min="13" max="14" width="10.625" style="2" customWidth="1"/>
    <col min="15" max="15" width="8.125" style="2" customWidth="1"/>
    <col min="16" max="16" width="7" style="2" customWidth="1"/>
    <col min="17" max="17" width="8.625" style="2" bestFit="1" customWidth="1"/>
    <col min="18" max="18" width="10" style="2" customWidth="1"/>
    <col min="19" max="19" width="10.375" style="2" customWidth="1"/>
    <col min="20" max="20" width="8.25" style="2" customWidth="1"/>
    <col min="21" max="21" width="7" style="2" customWidth="1"/>
    <col min="22" max="22" width="8.625" style="2" bestFit="1" customWidth="1"/>
    <col min="23" max="23" width="6.5" style="2" customWidth="1"/>
    <col min="24" max="24" width="11.75" style="2" customWidth="1"/>
    <col min="25" max="30" width="9" style="2"/>
    <col min="31" max="31" width="13.375" style="2" customWidth="1"/>
    <col min="32" max="32" width="14.625" style="2" customWidth="1"/>
    <col min="33" max="34" width="13" style="2" customWidth="1"/>
    <col min="35" max="35" width="9" style="2"/>
    <col min="36" max="36" width="11.75" style="2" customWidth="1"/>
    <col min="37" max="37" width="13.25" style="2" customWidth="1"/>
    <col min="38" max="16384" width="9" style="2"/>
  </cols>
  <sheetData>
    <row r="1" spans="2:22" ht="19.149999999999999" customHeight="1">
      <c r="B1" s="30" t="s">
        <v>181</v>
      </c>
      <c r="K1" s="175"/>
      <c r="M1" s="168"/>
      <c r="N1" s="168"/>
      <c r="R1" s="168"/>
      <c r="S1" s="168"/>
    </row>
    <row r="2" spans="2:22" ht="9.75" customHeight="1"/>
    <row r="3" spans="2:22" s="30" customFormat="1" ht="21.95" customHeight="1">
      <c r="B3" s="176" t="s">
        <v>0</v>
      </c>
      <c r="C3" s="251" t="s">
        <v>49</v>
      </c>
      <c r="D3" s="216"/>
      <c r="E3" s="216"/>
      <c r="F3" s="216"/>
      <c r="G3" s="217"/>
      <c r="H3" s="251" t="s">
        <v>71</v>
      </c>
      <c r="I3" s="216"/>
      <c r="J3" s="216"/>
      <c r="K3" s="216"/>
      <c r="L3" s="217"/>
      <c r="M3" s="251" t="s">
        <v>112</v>
      </c>
      <c r="N3" s="216"/>
      <c r="O3" s="216"/>
      <c r="P3" s="216"/>
      <c r="Q3" s="217"/>
      <c r="R3" s="251" t="s">
        <v>175</v>
      </c>
      <c r="S3" s="216"/>
      <c r="T3" s="216"/>
      <c r="U3" s="216"/>
      <c r="V3" s="217"/>
    </row>
    <row r="4" spans="2:22" s="30" customFormat="1" ht="27.95" customHeight="1">
      <c r="B4" s="177" t="s">
        <v>72</v>
      </c>
      <c r="C4" s="113" t="s">
        <v>130</v>
      </c>
      <c r="D4" s="113" t="s">
        <v>172</v>
      </c>
      <c r="E4" s="75" t="s">
        <v>57</v>
      </c>
      <c r="F4" s="42" t="s">
        <v>131</v>
      </c>
      <c r="G4" s="45" t="s">
        <v>39</v>
      </c>
      <c r="H4" s="113" t="s">
        <v>130</v>
      </c>
      <c r="I4" s="113" t="s">
        <v>172</v>
      </c>
      <c r="J4" s="75" t="s">
        <v>57</v>
      </c>
      <c r="K4" s="42" t="s">
        <v>131</v>
      </c>
      <c r="L4" s="45" t="s">
        <v>39</v>
      </c>
      <c r="M4" s="113" t="s">
        <v>163</v>
      </c>
      <c r="N4" s="113" t="s">
        <v>130</v>
      </c>
      <c r="O4" s="75" t="s">
        <v>57</v>
      </c>
      <c r="P4" s="42" t="s">
        <v>131</v>
      </c>
      <c r="Q4" s="45" t="s">
        <v>39</v>
      </c>
      <c r="R4" s="113" t="s">
        <v>163</v>
      </c>
      <c r="S4" s="113" t="s">
        <v>130</v>
      </c>
      <c r="T4" s="75" t="s">
        <v>57</v>
      </c>
      <c r="U4" s="42" t="s">
        <v>131</v>
      </c>
      <c r="V4" s="45" t="s">
        <v>39</v>
      </c>
    </row>
    <row r="5" spans="2:22" s="30" customFormat="1" ht="20.100000000000001" customHeight="1">
      <c r="B5" s="178" t="s">
        <v>50</v>
      </c>
      <c r="C5" s="94">
        <f>SUM(C6:C36,C42:C51)</f>
        <v>7613</v>
      </c>
      <c r="D5" s="94">
        <f>SUM(D6:D36,D42:D51)</f>
        <v>7510</v>
      </c>
      <c r="E5" s="91">
        <f t="shared" ref="E5:E36" si="0">IF(OR(C5=0,D5=0),"-",(D5-C5)/C5*100)</f>
        <v>-1.3529489031919086</v>
      </c>
      <c r="F5" s="91">
        <v>100</v>
      </c>
      <c r="G5" s="95">
        <f>(+D5-C5)/$C$5*100</f>
        <v>-1.3529489031919086</v>
      </c>
      <c r="H5" s="94">
        <f>SUM(H6:H36,H42:H51)</f>
        <v>364064</v>
      </c>
      <c r="I5" s="94">
        <f>SUM(I6:I36,I42:I51)</f>
        <v>363044</v>
      </c>
      <c r="J5" s="91">
        <f t="shared" ref="J5:J36" si="1">IF(OR(H5=0,I5=0),"-",(I5-H5)/H5*100)</f>
        <v>-0.28017051946910437</v>
      </c>
      <c r="K5" s="91">
        <v>100</v>
      </c>
      <c r="L5" s="95">
        <f>(I5-H5)/$H$5*100</f>
        <v>-0.28017051946910437</v>
      </c>
      <c r="M5" s="94">
        <v>16506736</v>
      </c>
      <c r="N5" s="94">
        <v>16263313</v>
      </c>
      <c r="O5" s="91">
        <f t="shared" ref="O5:O36" si="2">IF(OR(M5=0,N5=0),"-",(N5-M5)/M5*100)</f>
        <v>-1.4746888785281353</v>
      </c>
      <c r="P5" s="169">
        <v>100</v>
      </c>
      <c r="Q5" s="95">
        <f>(N5-M5)/$M$5*100</f>
        <v>-1.4746888785281353</v>
      </c>
      <c r="R5" s="94">
        <v>5635515</v>
      </c>
      <c r="S5" s="94">
        <v>5470612</v>
      </c>
      <c r="T5" s="91">
        <f t="shared" ref="T5:T36" si="3">IF(OR(R5=0,S5=0),"-",(S5-R5)/R5*100)</f>
        <v>-2.926138959793382</v>
      </c>
      <c r="U5" s="169">
        <v>100</v>
      </c>
      <c r="V5" s="92">
        <f>(S5-R5)/$R$5*100</f>
        <v>-2.926138959793382</v>
      </c>
    </row>
    <row r="6" spans="2:22" s="30" customFormat="1" ht="20.100000000000001" customHeight="1">
      <c r="B6" s="77" t="s">
        <v>73</v>
      </c>
      <c r="C6" s="94">
        <v>1443</v>
      </c>
      <c r="D6" s="94">
        <v>1394</v>
      </c>
      <c r="E6" s="91">
        <f t="shared" si="0"/>
        <v>-3.3957033957033955</v>
      </c>
      <c r="F6" s="91">
        <f>D6/$D$5*100</f>
        <v>18.561917443408788</v>
      </c>
      <c r="G6" s="95">
        <f t="shared" ref="G6:G36" si="4">(+D6-C6)/$C$5*100</f>
        <v>-0.64363588598450017</v>
      </c>
      <c r="H6" s="94">
        <v>68014</v>
      </c>
      <c r="I6" s="94">
        <v>67951</v>
      </c>
      <c r="J6" s="91">
        <f t="shared" si="1"/>
        <v>-9.26279883553386E-2</v>
      </c>
      <c r="K6" s="91">
        <f>I6/$I$5*100</f>
        <v>18.717015017463449</v>
      </c>
      <c r="L6" s="95">
        <f t="shared" ref="L6:L36" si="5">(I6-H6)/$H$5*100</f>
        <v>-1.7304649731915266E-2</v>
      </c>
      <c r="M6" s="94">
        <v>3439842</v>
      </c>
      <c r="N6" s="94">
        <v>3421055</v>
      </c>
      <c r="O6" s="91">
        <f t="shared" si="2"/>
        <v>-0.54615880613121182</v>
      </c>
      <c r="P6" s="169">
        <f>N6/$N$5*100</f>
        <v>21.0354126493169</v>
      </c>
      <c r="Q6" s="95">
        <f t="shared" ref="Q6:Q36" si="6">(N6-M6)/$M$5*100</f>
        <v>-0.11381414229924075</v>
      </c>
      <c r="R6" s="94">
        <v>1337615</v>
      </c>
      <c r="S6" s="94">
        <v>1260321</v>
      </c>
      <c r="T6" s="91">
        <f t="shared" si="3"/>
        <v>-5.778493811747027</v>
      </c>
      <c r="U6" s="169">
        <f>S6/$S$5*100</f>
        <v>23.038025727286087</v>
      </c>
      <c r="V6" s="92">
        <f t="shared" ref="V6:V36" si="7">(S6-R6)/$R$5*100</f>
        <v>-1.3715516683036066</v>
      </c>
    </row>
    <row r="7" spans="2:22" s="30" customFormat="1" ht="20.100000000000001" customHeight="1">
      <c r="B7" s="77" t="s">
        <v>74</v>
      </c>
      <c r="C7" s="94">
        <v>926</v>
      </c>
      <c r="D7" s="94">
        <v>918</v>
      </c>
      <c r="E7" s="91">
        <f t="shared" si="0"/>
        <v>-0.86393088552915775</v>
      </c>
      <c r="F7" s="91">
        <f t="shared" ref="F7:F36" si="8">D7/$D$5*100</f>
        <v>12.223701731025299</v>
      </c>
      <c r="G7" s="95">
        <f t="shared" si="4"/>
        <v>-0.10508340995665308</v>
      </c>
      <c r="H7" s="94">
        <v>48424</v>
      </c>
      <c r="I7" s="94">
        <v>49038</v>
      </c>
      <c r="J7" s="91">
        <f t="shared" si="1"/>
        <v>1.2679662977036181</v>
      </c>
      <c r="K7" s="91">
        <f t="shared" ref="K7:K36" si="9">I7/$I$5*100</f>
        <v>13.507453641982789</v>
      </c>
      <c r="L7" s="95">
        <f t="shared" si="5"/>
        <v>0.16865166564120593</v>
      </c>
      <c r="M7" s="94">
        <v>2486951</v>
      </c>
      <c r="N7" s="94">
        <v>2333912</v>
      </c>
      <c r="O7" s="91">
        <f t="shared" si="2"/>
        <v>-6.1536797468064304</v>
      </c>
      <c r="P7" s="169">
        <f t="shared" ref="P7:P36" si="10">N7/$N$5*100</f>
        <v>14.350778343871266</v>
      </c>
      <c r="Q7" s="95">
        <f t="shared" si="6"/>
        <v>-0.92713059686663679</v>
      </c>
      <c r="R7" s="94">
        <v>649618</v>
      </c>
      <c r="S7" s="94">
        <v>621860</v>
      </c>
      <c r="T7" s="91">
        <f t="shared" si="3"/>
        <v>-4.2729727316669175</v>
      </c>
      <c r="U7" s="169">
        <f t="shared" ref="U7:U36" si="11">S7/$S$5*100</f>
        <v>11.367283952874011</v>
      </c>
      <c r="V7" s="92">
        <f t="shared" si="7"/>
        <v>-0.49255480643738858</v>
      </c>
    </row>
    <row r="8" spans="2:22" s="30" customFormat="1" ht="20.100000000000001" customHeight="1">
      <c r="B8" s="77" t="s">
        <v>75</v>
      </c>
      <c r="C8" s="94">
        <v>701</v>
      </c>
      <c r="D8" s="94">
        <v>714</v>
      </c>
      <c r="E8" s="91">
        <f t="shared" si="0"/>
        <v>1.8544935805991443</v>
      </c>
      <c r="F8" s="91">
        <f t="shared" si="8"/>
        <v>9.5073235685752344</v>
      </c>
      <c r="G8" s="95">
        <f t="shared" si="4"/>
        <v>0.1707605411795613</v>
      </c>
      <c r="H8" s="94">
        <v>33101</v>
      </c>
      <c r="I8" s="94">
        <v>33263</v>
      </c>
      <c r="J8" s="91">
        <f t="shared" si="1"/>
        <v>0.48941119603637351</v>
      </c>
      <c r="K8" s="91">
        <f t="shared" si="9"/>
        <v>9.1622503057480635</v>
      </c>
      <c r="L8" s="95">
        <f t="shared" si="5"/>
        <v>4.4497670739210689E-2</v>
      </c>
      <c r="M8" s="94">
        <v>1449763</v>
      </c>
      <c r="N8" s="94">
        <v>1461334</v>
      </c>
      <c r="O8" s="91">
        <f t="shared" si="2"/>
        <v>0.79813045304646335</v>
      </c>
      <c r="P8" s="169">
        <f t="shared" si="10"/>
        <v>8.9854631710033495</v>
      </c>
      <c r="Q8" s="95">
        <f t="shared" si="6"/>
        <v>7.0098655482222522E-2</v>
      </c>
      <c r="R8" s="94">
        <v>622765</v>
      </c>
      <c r="S8" s="94">
        <v>625097</v>
      </c>
      <c r="T8" s="91">
        <f t="shared" si="3"/>
        <v>0.37445906561865228</v>
      </c>
      <c r="U8" s="169">
        <f t="shared" si="11"/>
        <v>11.426454663573288</v>
      </c>
      <c r="V8" s="92">
        <f t="shared" si="7"/>
        <v>4.1380423971899644E-2</v>
      </c>
    </row>
    <row r="9" spans="2:22" s="30" customFormat="1" ht="20.100000000000001" customHeight="1">
      <c r="B9" s="77" t="s">
        <v>76</v>
      </c>
      <c r="C9" s="94">
        <v>294</v>
      </c>
      <c r="D9" s="94">
        <v>289</v>
      </c>
      <c r="E9" s="91">
        <f t="shared" si="0"/>
        <v>-1.7006802721088436</v>
      </c>
      <c r="F9" s="91">
        <f t="shared" si="8"/>
        <v>3.8482023968042607</v>
      </c>
      <c r="G9" s="95">
        <f t="shared" si="4"/>
        <v>-6.5677131222908178E-2</v>
      </c>
      <c r="H9" s="94">
        <v>24962</v>
      </c>
      <c r="I9" s="94">
        <v>24900</v>
      </c>
      <c r="J9" s="91">
        <f t="shared" si="1"/>
        <v>-0.2483775338514542</v>
      </c>
      <c r="K9" s="91">
        <f t="shared" si="9"/>
        <v>6.8586727779552898</v>
      </c>
      <c r="L9" s="95">
        <f t="shared" si="5"/>
        <v>-1.7029972752043595E-2</v>
      </c>
      <c r="M9" s="94">
        <v>1318994</v>
      </c>
      <c r="N9" s="94">
        <v>1385328</v>
      </c>
      <c r="O9" s="91">
        <f t="shared" si="2"/>
        <v>5.0291358414064051</v>
      </c>
      <c r="P9" s="169">
        <f t="shared" si="10"/>
        <v>8.5181168191253533</v>
      </c>
      <c r="Q9" s="95">
        <f t="shared" si="6"/>
        <v>0.40186018604768381</v>
      </c>
      <c r="R9" s="94">
        <v>398424</v>
      </c>
      <c r="S9" s="94">
        <v>416809</v>
      </c>
      <c r="T9" s="91">
        <f t="shared" si="3"/>
        <v>4.6144308575788608</v>
      </c>
      <c r="U9" s="169">
        <f t="shared" si="11"/>
        <v>7.6190561494765126</v>
      </c>
      <c r="V9" s="92">
        <f t="shared" si="7"/>
        <v>0.326234603226147</v>
      </c>
    </row>
    <row r="10" spans="2:22" s="30" customFormat="1" ht="20.100000000000001" customHeight="1">
      <c r="B10" s="77" t="s">
        <v>77</v>
      </c>
      <c r="C10" s="94">
        <v>164</v>
      </c>
      <c r="D10" s="94">
        <v>168</v>
      </c>
      <c r="E10" s="91">
        <f t="shared" si="0"/>
        <v>2.4390243902439024</v>
      </c>
      <c r="F10" s="91">
        <f t="shared" si="8"/>
        <v>2.237017310252996</v>
      </c>
      <c r="G10" s="95">
        <f t="shared" si="4"/>
        <v>5.2541704978326539E-2</v>
      </c>
      <c r="H10" s="94">
        <v>8916</v>
      </c>
      <c r="I10" s="94">
        <v>8828</v>
      </c>
      <c r="J10" s="91">
        <f t="shared" si="1"/>
        <v>-0.986989681471512</v>
      </c>
      <c r="K10" s="91">
        <f t="shared" si="9"/>
        <v>2.4316611760557949</v>
      </c>
      <c r="L10" s="95">
        <f t="shared" si="5"/>
        <v>-2.4171574228707041E-2</v>
      </c>
      <c r="M10" s="94">
        <v>291221</v>
      </c>
      <c r="N10" s="94">
        <v>267643</v>
      </c>
      <c r="O10" s="91">
        <f t="shared" si="2"/>
        <v>-8.0962567946679656</v>
      </c>
      <c r="P10" s="169">
        <f t="shared" si="10"/>
        <v>1.6456855992379904</v>
      </c>
      <c r="Q10" s="95">
        <f t="shared" si="6"/>
        <v>-0.14283865689740238</v>
      </c>
      <c r="R10" s="94">
        <v>110216</v>
      </c>
      <c r="S10" s="94">
        <v>107152</v>
      </c>
      <c r="T10" s="91">
        <f t="shared" si="3"/>
        <v>-2.7799956449154388</v>
      </c>
      <c r="U10" s="169">
        <f t="shared" si="11"/>
        <v>1.9586839644266492</v>
      </c>
      <c r="V10" s="92">
        <f t="shared" si="7"/>
        <v>-5.4369476436492495E-2</v>
      </c>
    </row>
    <row r="11" spans="2:22" s="30" customFormat="1" ht="20.100000000000001" customHeight="1">
      <c r="B11" s="77" t="s">
        <v>78</v>
      </c>
      <c r="C11" s="94">
        <v>66</v>
      </c>
      <c r="D11" s="94">
        <v>62</v>
      </c>
      <c r="E11" s="91">
        <f t="shared" si="0"/>
        <v>-6.0606060606060606</v>
      </c>
      <c r="F11" s="91">
        <f t="shared" si="8"/>
        <v>0.82556591211717711</v>
      </c>
      <c r="G11" s="95">
        <f t="shared" si="4"/>
        <v>-5.2541704978326539E-2</v>
      </c>
      <c r="H11" s="94">
        <v>2681</v>
      </c>
      <c r="I11" s="94">
        <v>2502</v>
      </c>
      <c r="J11" s="91">
        <f t="shared" si="1"/>
        <v>-6.6766132040283477</v>
      </c>
      <c r="K11" s="91">
        <f t="shared" si="9"/>
        <v>0.6891726622668326</v>
      </c>
      <c r="L11" s="95">
        <f t="shared" si="5"/>
        <v>-4.9167179397029095E-2</v>
      </c>
      <c r="M11" s="94">
        <v>46621</v>
      </c>
      <c r="N11" s="94">
        <v>44279</v>
      </c>
      <c r="O11" s="91">
        <f t="shared" si="2"/>
        <v>-5.0234872696853357</v>
      </c>
      <c r="P11" s="169">
        <f t="shared" si="10"/>
        <v>0.27226309916066921</v>
      </c>
      <c r="Q11" s="95">
        <f t="shared" si="6"/>
        <v>-1.4188147190334902E-2</v>
      </c>
      <c r="R11" s="94">
        <v>22923</v>
      </c>
      <c r="S11" s="94">
        <v>22453</v>
      </c>
      <c r="T11" s="91">
        <f t="shared" si="3"/>
        <v>-2.0503424508135932</v>
      </c>
      <c r="U11" s="169">
        <f t="shared" si="11"/>
        <v>0.4104293998550802</v>
      </c>
      <c r="V11" s="92">
        <f t="shared" si="7"/>
        <v>-8.3399653802713695E-3</v>
      </c>
    </row>
    <row r="12" spans="2:22" s="30" customFormat="1" ht="20.100000000000001" customHeight="1">
      <c r="B12" s="77" t="s">
        <v>79</v>
      </c>
      <c r="C12" s="94">
        <v>12</v>
      </c>
      <c r="D12" s="94">
        <v>13</v>
      </c>
      <c r="E12" s="91">
        <f t="shared" si="0"/>
        <v>8.3333333333333321</v>
      </c>
      <c r="F12" s="91">
        <f t="shared" si="8"/>
        <v>0.17310252996005326</v>
      </c>
      <c r="G12" s="95">
        <f t="shared" si="4"/>
        <v>1.3135426244581635E-2</v>
      </c>
      <c r="H12" s="94">
        <v>225</v>
      </c>
      <c r="I12" s="94">
        <v>229</v>
      </c>
      <c r="J12" s="91">
        <f t="shared" si="1"/>
        <v>1.7777777777777777</v>
      </c>
      <c r="K12" s="91">
        <f t="shared" si="9"/>
        <v>6.3077753660713304E-2</v>
      </c>
      <c r="L12" s="95">
        <f t="shared" si="5"/>
        <v>1.0987079194866838E-3</v>
      </c>
      <c r="M12" s="94">
        <v>3195</v>
      </c>
      <c r="N12" s="94">
        <v>3043</v>
      </c>
      <c r="O12" s="91">
        <f t="shared" si="2"/>
        <v>-4.7574334898278554</v>
      </c>
      <c r="P12" s="169">
        <f t="shared" si="10"/>
        <v>1.871082478705292E-2</v>
      </c>
      <c r="Q12" s="95">
        <f t="shared" si="6"/>
        <v>-9.2083619681080503E-4</v>
      </c>
      <c r="R12" s="94">
        <v>1542</v>
      </c>
      <c r="S12" s="94">
        <v>1441</v>
      </c>
      <c r="T12" s="91">
        <f t="shared" si="3"/>
        <v>-6.5499351491569398</v>
      </c>
      <c r="U12" s="169">
        <f t="shared" si="11"/>
        <v>2.634074578858819E-2</v>
      </c>
      <c r="V12" s="92">
        <f t="shared" si="7"/>
        <v>-1.7922053263987408E-3</v>
      </c>
    </row>
    <row r="13" spans="2:22" s="30" customFormat="1" ht="20.100000000000001" customHeight="1">
      <c r="B13" s="77" t="s">
        <v>80</v>
      </c>
      <c r="C13" s="94">
        <v>250</v>
      </c>
      <c r="D13" s="94">
        <v>246</v>
      </c>
      <c r="E13" s="91">
        <f t="shared" si="0"/>
        <v>-1.6</v>
      </c>
      <c r="F13" s="91">
        <f t="shared" si="8"/>
        <v>3.275632490013316</v>
      </c>
      <c r="G13" s="95">
        <f t="shared" si="4"/>
        <v>-5.2541704978326539E-2</v>
      </c>
      <c r="H13" s="94">
        <v>15830</v>
      </c>
      <c r="I13" s="94">
        <v>16158</v>
      </c>
      <c r="J13" s="91">
        <f t="shared" si="1"/>
        <v>2.0720151610865445</v>
      </c>
      <c r="K13" s="91">
        <f t="shared" si="9"/>
        <v>4.4507001906105046</v>
      </c>
      <c r="L13" s="95">
        <f t="shared" si="5"/>
        <v>9.0094049397908063E-2</v>
      </c>
      <c r="M13" s="94">
        <v>664570</v>
      </c>
      <c r="N13" s="94">
        <v>653874</v>
      </c>
      <c r="O13" s="91">
        <f t="shared" si="2"/>
        <v>-1.6094617572264773</v>
      </c>
      <c r="P13" s="169">
        <f t="shared" si="10"/>
        <v>4.020546121199291</v>
      </c>
      <c r="Q13" s="95">
        <f t="shared" si="6"/>
        <v>-6.4797789217686641E-2</v>
      </c>
      <c r="R13" s="94">
        <v>180903</v>
      </c>
      <c r="S13" s="94">
        <v>173813</v>
      </c>
      <c r="T13" s="91">
        <f t="shared" si="3"/>
        <v>-3.9192274312753246</v>
      </c>
      <c r="U13" s="169">
        <f t="shared" si="11"/>
        <v>3.1772130796335034</v>
      </c>
      <c r="V13" s="92">
        <f t="shared" si="7"/>
        <v>-0.12580926499175318</v>
      </c>
    </row>
    <row r="14" spans="2:22" s="30" customFormat="1" ht="20.100000000000001" customHeight="1">
      <c r="B14" s="77" t="s">
        <v>81</v>
      </c>
      <c r="C14" s="94">
        <v>52</v>
      </c>
      <c r="D14" s="94">
        <v>48</v>
      </c>
      <c r="E14" s="91">
        <f t="shared" si="0"/>
        <v>-7.6923076923076925</v>
      </c>
      <c r="F14" s="91">
        <f t="shared" si="8"/>
        <v>0.63914780292942741</v>
      </c>
      <c r="G14" s="95">
        <f t="shared" si="4"/>
        <v>-5.2541704978326539E-2</v>
      </c>
      <c r="H14" s="94">
        <v>2459</v>
      </c>
      <c r="I14" s="94">
        <v>2338</v>
      </c>
      <c r="J14" s="91">
        <f t="shared" si="1"/>
        <v>-4.9206994713298089</v>
      </c>
      <c r="K14" s="91">
        <f t="shared" si="9"/>
        <v>0.64399907449234806</v>
      </c>
      <c r="L14" s="95">
        <f t="shared" si="5"/>
        <v>-3.3235914564472183E-2</v>
      </c>
      <c r="M14" s="94">
        <v>138132</v>
      </c>
      <c r="N14" s="94">
        <v>113481</v>
      </c>
      <c r="O14" s="91">
        <f t="shared" si="2"/>
        <v>-17.845973416731823</v>
      </c>
      <c r="P14" s="169">
        <f t="shared" si="10"/>
        <v>0.69777295683849905</v>
      </c>
      <c r="Q14" s="95">
        <f t="shared" si="6"/>
        <v>-0.1493390334709418</v>
      </c>
      <c r="R14" s="94">
        <v>49400</v>
      </c>
      <c r="S14" s="94">
        <v>50591</v>
      </c>
      <c r="T14" s="91">
        <f t="shared" si="3"/>
        <v>2.4109311740890687</v>
      </c>
      <c r="U14" s="169">
        <f t="shared" si="11"/>
        <v>0.92477770311621443</v>
      </c>
      <c r="V14" s="92">
        <f t="shared" si="7"/>
        <v>2.113382716575149E-2</v>
      </c>
    </row>
    <row r="15" spans="2:22" s="30" customFormat="1" ht="20.100000000000001" customHeight="1">
      <c r="B15" s="77" t="s">
        <v>82</v>
      </c>
      <c r="C15" s="94">
        <v>196</v>
      </c>
      <c r="D15" s="94">
        <v>191</v>
      </c>
      <c r="E15" s="91">
        <f t="shared" si="0"/>
        <v>-2.5510204081632653</v>
      </c>
      <c r="F15" s="91">
        <f t="shared" si="8"/>
        <v>2.5432756324900132</v>
      </c>
      <c r="G15" s="95">
        <f t="shared" si="4"/>
        <v>-6.5677131222908178E-2</v>
      </c>
      <c r="H15" s="94">
        <v>6422</v>
      </c>
      <c r="I15" s="94">
        <v>6127</v>
      </c>
      <c r="J15" s="91">
        <f t="shared" si="1"/>
        <v>-4.5935845530987232</v>
      </c>
      <c r="K15" s="91">
        <f t="shared" si="9"/>
        <v>1.6876742213065083</v>
      </c>
      <c r="L15" s="95">
        <f t="shared" si="5"/>
        <v>-8.1029709062142921E-2</v>
      </c>
      <c r="M15" s="94">
        <v>138749</v>
      </c>
      <c r="N15" s="94">
        <v>133966</v>
      </c>
      <c r="O15" s="91">
        <f t="shared" si="2"/>
        <v>-3.4472320521228985</v>
      </c>
      <c r="P15" s="169">
        <f t="shared" si="10"/>
        <v>0.82373130247201165</v>
      </c>
      <c r="Q15" s="95">
        <f t="shared" si="6"/>
        <v>-2.8976049535171584E-2</v>
      </c>
      <c r="R15" s="94">
        <v>58241</v>
      </c>
      <c r="S15" s="94">
        <v>55707</v>
      </c>
      <c r="T15" s="91">
        <f t="shared" si="3"/>
        <v>-4.3508868323002696</v>
      </c>
      <c r="U15" s="169">
        <f t="shared" si="11"/>
        <v>1.0182955764364205</v>
      </c>
      <c r="V15" s="92">
        <f t="shared" si="7"/>
        <v>-4.4964834624697123E-2</v>
      </c>
    </row>
    <row r="16" spans="2:22" s="30" customFormat="1" ht="20.100000000000001" customHeight="1">
      <c r="B16" s="77" t="s">
        <v>83</v>
      </c>
      <c r="C16" s="94">
        <v>290</v>
      </c>
      <c r="D16" s="94">
        <v>297</v>
      </c>
      <c r="E16" s="91">
        <f t="shared" si="0"/>
        <v>2.4137931034482758</v>
      </c>
      <c r="F16" s="91">
        <f t="shared" si="8"/>
        <v>3.9547270306258318</v>
      </c>
      <c r="G16" s="95">
        <f t="shared" si="4"/>
        <v>9.1947983712071454E-2</v>
      </c>
      <c r="H16" s="94">
        <v>16510</v>
      </c>
      <c r="I16" s="94">
        <v>16173</v>
      </c>
      <c r="J16" s="91">
        <f t="shared" si="1"/>
        <v>-2.0411871592973956</v>
      </c>
      <c r="K16" s="91">
        <f t="shared" si="9"/>
        <v>4.4548319211996343</v>
      </c>
      <c r="L16" s="95">
        <f t="shared" si="5"/>
        <v>-9.2566142216753106E-2</v>
      </c>
      <c r="M16" s="94">
        <v>1024530</v>
      </c>
      <c r="N16" s="94">
        <v>1020802</v>
      </c>
      <c r="O16" s="91">
        <f t="shared" si="2"/>
        <v>-0.36387416669106809</v>
      </c>
      <c r="P16" s="169">
        <f t="shared" si="10"/>
        <v>6.2767161893766659</v>
      </c>
      <c r="Q16" s="95">
        <f t="shared" si="6"/>
        <v>-2.2584719353359744E-2</v>
      </c>
      <c r="R16" s="94">
        <v>258458</v>
      </c>
      <c r="S16" s="94">
        <v>236232</v>
      </c>
      <c r="T16" s="91">
        <f t="shared" si="3"/>
        <v>-8.5994629688382638</v>
      </c>
      <c r="U16" s="169">
        <f t="shared" si="11"/>
        <v>4.3182005962038614</v>
      </c>
      <c r="V16" s="92">
        <f t="shared" si="7"/>
        <v>-0.39439163945087541</v>
      </c>
    </row>
    <row r="17" spans="2:22" s="30" customFormat="1" ht="20.100000000000001" customHeight="1">
      <c r="B17" s="77" t="s">
        <v>84</v>
      </c>
      <c r="C17" s="94">
        <v>93</v>
      </c>
      <c r="D17" s="94">
        <v>93</v>
      </c>
      <c r="E17" s="91">
        <f t="shared" si="0"/>
        <v>0</v>
      </c>
      <c r="F17" s="91">
        <f t="shared" si="8"/>
        <v>1.2383488681757657</v>
      </c>
      <c r="G17" s="95">
        <f t="shared" si="4"/>
        <v>0</v>
      </c>
      <c r="H17" s="94">
        <v>4556</v>
      </c>
      <c r="I17" s="94">
        <v>4516</v>
      </c>
      <c r="J17" s="91">
        <f t="shared" si="1"/>
        <v>-0.87796312554872702</v>
      </c>
      <c r="K17" s="91">
        <f t="shared" si="9"/>
        <v>1.2439263560339793</v>
      </c>
      <c r="L17" s="95">
        <f t="shared" si="5"/>
        <v>-1.0987079194866836E-2</v>
      </c>
      <c r="M17" s="94">
        <v>305468</v>
      </c>
      <c r="N17" s="94">
        <v>300012</v>
      </c>
      <c r="O17" s="91">
        <f t="shared" si="2"/>
        <v>-1.7861118022182356</v>
      </c>
      <c r="P17" s="169">
        <f t="shared" si="10"/>
        <v>1.8447163871223533</v>
      </c>
      <c r="Q17" s="95">
        <f t="shared" si="6"/>
        <v>-3.3053172959208899E-2</v>
      </c>
      <c r="R17" s="94">
        <v>107265</v>
      </c>
      <c r="S17" s="94">
        <v>111533</v>
      </c>
      <c r="T17" s="91">
        <f t="shared" si="3"/>
        <v>3.9789306856849858</v>
      </c>
      <c r="U17" s="169">
        <f t="shared" si="11"/>
        <v>2.0387664122405318</v>
      </c>
      <c r="V17" s="92">
        <f t="shared" si="7"/>
        <v>7.5733983495740856E-2</v>
      </c>
    </row>
    <row r="18" spans="2:22" s="30" customFormat="1" ht="20.100000000000001" customHeight="1">
      <c r="B18" s="77" t="s">
        <v>85</v>
      </c>
      <c r="C18" s="94">
        <v>132</v>
      </c>
      <c r="D18" s="94">
        <v>128</v>
      </c>
      <c r="E18" s="91">
        <f t="shared" si="0"/>
        <v>-3.0303030303030303</v>
      </c>
      <c r="F18" s="91">
        <f t="shared" si="8"/>
        <v>1.7043941411451398</v>
      </c>
      <c r="G18" s="95">
        <f t="shared" si="4"/>
        <v>-5.2541704978326539E-2</v>
      </c>
      <c r="H18" s="94">
        <v>3114</v>
      </c>
      <c r="I18" s="94">
        <v>3086</v>
      </c>
      <c r="J18" s="91">
        <f t="shared" si="1"/>
        <v>-0.89916506101477189</v>
      </c>
      <c r="K18" s="91">
        <f t="shared" si="9"/>
        <v>0.85003470653694879</v>
      </c>
      <c r="L18" s="95">
        <f t="shared" si="5"/>
        <v>-7.690955436406785E-3</v>
      </c>
      <c r="M18" s="94">
        <v>81028</v>
      </c>
      <c r="N18" s="94">
        <v>83086</v>
      </c>
      <c r="O18" s="91">
        <f t="shared" si="2"/>
        <v>2.5398627634891642</v>
      </c>
      <c r="P18" s="169">
        <f t="shared" si="10"/>
        <v>0.51087991727146864</v>
      </c>
      <c r="Q18" s="95">
        <f t="shared" si="6"/>
        <v>1.2467637454188399E-2</v>
      </c>
      <c r="R18" s="94">
        <v>29764</v>
      </c>
      <c r="S18" s="94">
        <v>32798</v>
      </c>
      <c r="T18" s="91">
        <f t="shared" si="3"/>
        <v>10.193522376024728</v>
      </c>
      <c r="U18" s="169">
        <f t="shared" si="11"/>
        <v>0.59953072892027437</v>
      </c>
      <c r="V18" s="92">
        <f t="shared" si="7"/>
        <v>5.3837138220730489E-2</v>
      </c>
    </row>
    <row r="19" spans="2:22" s="30" customFormat="1" ht="20.100000000000001" customHeight="1">
      <c r="B19" s="77" t="s">
        <v>86</v>
      </c>
      <c r="C19" s="94">
        <v>56</v>
      </c>
      <c r="D19" s="94">
        <v>56</v>
      </c>
      <c r="E19" s="91">
        <f t="shared" si="0"/>
        <v>0</v>
      </c>
      <c r="F19" s="91">
        <f t="shared" si="8"/>
        <v>0.7456724367509987</v>
      </c>
      <c r="G19" s="95">
        <f t="shared" si="4"/>
        <v>0</v>
      </c>
      <c r="H19" s="94">
        <v>3749</v>
      </c>
      <c r="I19" s="94">
        <v>3846</v>
      </c>
      <c r="J19" s="91">
        <f t="shared" si="1"/>
        <v>2.5873566284342493</v>
      </c>
      <c r="K19" s="91">
        <f t="shared" si="9"/>
        <v>1.0593757230528531</v>
      </c>
      <c r="L19" s="95">
        <f t="shared" si="5"/>
        <v>2.664366704755208E-2</v>
      </c>
      <c r="M19" s="94">
        <v>82056</v>
      </c>
      <c r="N19" s="94">
        <v>77249</v>
      </c>
      <c r="O19" s="91">
        <f t="shared" si="2"/>
        <v>-5.8581944038217797</v>
      </c>
      <c r="P19" s="169">
        <f t="shared" si="10"/>
        <v>0.4749893210565399</v>
      </c>
      <c r="Q19" s="95">
        <f t="shared" si="6"/>
        <v>-2.9121444724141705E-2</v>
      </c>
      <c r="R19" s="94">
        <v>24463</v>
      </c>
      <c r="S19" s="94">
        <v>23696</v>
      </c>
      <c r="T19" s="91">
        <f t="shared" si="3"/>
        <v>-3.1353472591260272</v>
      </c>
      <c r="U19" s="169">
        <f t="shared" si="11"/>
        <v>0.43315080652767912</v>
      </c>
      <c r="V19" s="92">
        <f t="shared" si="7"/>
        <v>-1.361011371631519E-2</v>
      </c>
    </row>
    <row r="20" spans="2:22" s="30" customFormat="1" ht="20.100000000000001" customHeight="1">
      <c r="B20" s="77" t="s">
        <v>87</v>
      </c>
      <c r="C20" s="94">
        <v>213</v>
      </c>
      <c r="D20" s="94">
        <v>208</v>
      </c>
      <c r="E20" s="91">
        <f t="shared" si="0"/>
        <v>-2.3474178403755865</v>
      </c>
      <c r="F20" s="91">
        <f t="shared" si="8"/>
        <v>2.7696404793608522</v>
      </c>
      <c r="G20" s="95">
        <f t="shared" si="4"/>
        <v>-6.5677131222908178E-2</v>
      </c>
      <c r="H20" s="94">
        <v>7387</v>
      </c>
      <c r="I20" s="94">
        <v>7215</v>
      </c>
      <c r="J20" s="91">
        <f t="shared" si="1"/>
        <v>-2.3284147827264112</v>
      </c>
      <c r="K20" s="91">
        <f t="shared" si="9"/>
        <v>1.9873624133713821</v>
      </c>
      <c r="L20" s="95">
        <f t="shared" si="5"/>
        <v>-4.7244440537927396E-2</v>
      </c>
      <c r="M20" s="94">
        <v>201752</v>
      </c>
      <c r="N20" s="94">
        <v>194495</v>
      </c>
      <c r="O20" s="91">
        <f t="shared" si="2"/>
        <v>-3.5969903644077879</v>
      </c>
      <c r="P20" s="169">
        <f t="shared" si="10"/>
        <v>1.1959125425428385</v>
      </c>
      <c r="Q20" s="95">
        <f t="shared" si="6"/>
        <v>-4.3963870264842185E-2</v>
      </c>
      <c r="R20" s="94">
        <v>81934</v>
      </c>
      <c r="S20" s="94">
        <v>77670</v>
      </c>
      <c r="T20" s="91">
        <f t="shared" si="3"/>
        <v>-5.2041887372763451</v>
      </c>
      <c r="U20" s="169">
        <f t="shared" si="11"/>
        <v>1.4197680259539518</v>
      </c>
      <c r="V20" s="92">
        <f t="shared" si="7"/>
        <v>-7.5663005066972586E-2</v>
      </c>
    </row>
    <row r="21" spans="2:22" s="30" customFormat="1" ht="20.100000000000001" customHeight="1">
      <c r="B21" s="77" t="s">
        <v>88</v>
      </c>
      <c r="C21" s="94">
        <v>146</v>
      </c>
      <c r="D21" s="94">
        <v>139</v>
      </c>
      <c r="E21" s="91">
        <f t="shared" si="0"/>
        <v>-4.7945205479452051</v>
      </c>
      <c r="F21" s="91">
        <f t="shared" si="8"/>
        <v>1.8508655126498001</v>
      </c>
      <c r="G21" s="95">
        <f t="shared" si="4"/>
        <v>-9.1947983712071454E-2</v>
      </c>
      <c r="H21" s="94">
        <v>14009</v>
      </c>
      <c r="I21" s="94">
        <v>13867</v>
      </c>
      <c r="J21" s="91">
        <f t="shared" si="1"/>
        <v>-1.0136340923691911</v>
      </c>
      <c r="K21" s="91">
        <f t="shared" si="9"/>
        <v>3.8196472052974295</v>
      </c>
      <c r="L21" s="95">
        <f t="shared" si="5"/>
        <v>-3.9004131141777268E-2</v>
      </c>
      <c r="M21" s="94">
        <v>859599</v>
      </c>
      <c r="N21" s="94">
        <v>835272</v>
      </c>
      <c r="O21" s="91">
        <f t="shared" si="2"/>
        <v>-2.8300405188931119</v>
      </c>
      <c r="P21" s="169">
        <f t="shared" si="10"/>
        <v>5.1359277165728781</v>
      </c>
      <c r="Q21" s="95">
        <f t="shared" si="6"/>
        <v>-0.14737619841984509</v>
      </c>
      <c r="R21" s="94">
        <v>327233</v>
      </c>
      <c r="S21" s="94">
        <v>260138</v>
      </c>
      <c r="T21" s="91">
        <f t="shared" si="3"/>
        <v>-20.503738926086307</v>
      </c>
      <c r="U21" s="169">
        <f t="shared" si="11"/>
        <v>4.7551900957333482</v>
      </c>
      <c r="V21" s="92">
        <f t="shared" si="7"/>
        <v>-1.1905744195517181</v>
      </c>
    </row>
    <row r="22" spans="2:22" s="30" customFormat="1" ht="20.100000000000001" customHeight="1">
      <c r="B22" s="77" t="s">
        <v>89</v>
      </c>
      <c r="C22" s="94">
        <v>87</v>
      </c>
      <c r="D22" s="94">
        <v>88</v>
      </c>
      <c r="E22" s="91">
        <f t="shared" si="0"/>
        <v>1.1494252873563218</v>
      </c>
      <c r="F22" s="91">
        <f t="shared" si="8"/>
        <v>1.1717709720372835</v>
      </c>
      <c r="G22" s="95">
        <f t="shared" si="4"/>
        <v>1.3135426244581635E-2</v>
      </c>
      <c r="H22" s="94">
        <v>2455</v>
      </c>
      <c r="I22" s="94">
        <v>2492</v>
      </c>
      <c r="J22" s="91">
        <f t="shared" si="1"/>
        <v>1.5071283095723014</v>
      </c>
      <c r="K22" s="91">
        <f t="shared" si="9"/>
        <v>0.68641817520741288</v>
      </c>
      <c r="L22" s="95">
        <f t="shared" si="5"/>
        <v>1.0163048255251824E-2</v>
      </c>
      <c r="M22" s="94">
        <v>77457</v>
      </c>
      <c r="N22" s="94">
        <v>66572</v>
      </c>
      <c r="O22" s="91">
        <f t="shared" si="2"/>
        <v>-14.052958415637063</v>
      </c>
      <c r="P22" s="169">
        <f t="shared" si="10"/>
        <v>0.40933849087206275</v>
      </c>
      <c r="Q22" s="95">
        <f t="shared" si="6"/>
        <v>-6.5942776330826403E-2</v>
      </c>
      <c r="R22" s="94">
        <v>18986</v>
      </c>
      <c r="S22" s="94">
        <v>18887</v>
      </c>
      <c r="T22" s="91">
        <f t="shared" si="3"/>
        <v>-0.52143684820393976</v>
      </c>
      <c r="U22" s="169">
        <f t="shared" si="11"/>
        <v>0.34524473678630474</v>
      </c>
      <c r="V22" s="92">
        <f t="shared" si="7"/>
        <v>-1.7567161120146074E-3</v>
      </c>
    </row>
    <row r="23" spans="2:22" s="30" customFormat="1" ht="20.100000000000001" customHeight="1">
      <c r="B23" s="77" t="s">
        <v>90</v>
      </c>
      <c r="C23" s="94">
        <v>189</v>
      </c>
      <c r="D23" s="94">
        <v>179</v>
      </c>
      <c r="E23" s="91">
        <f t="shared" si="0"/>
        <v>-5.2910052910052912</v>
      </c>
      <c r="F23" s="91">
        <f t="shared" si="8"/>
        <v>2.3834886817576564</v>
      </c>
      <c r="G23" s="95">
        <f t="shared" si="4"/>
        <v>-0.13135426244581636</v>
      </c>
      <c r="H23" s="94">
        <v>9335</v>
      </c>
      <c r="I23" s="94">
        <v>9581</v>
      </c>
      <c r="J23" s="91">
        <f t="shared" si="1"/>
        <v>2.6352437064809853</v>
      </c>
      <c r="K23" s="91">
        <f t="shared" si="9"/>
        <v>2.6390740516301054</v>
      </c>
      <c r="L23" s="95">
        <f t="shared" si="5"/>
        <v>6.7570537048431037E-2</v>
      </c>
      <c r="M23" s="94">
        <v>297959</v>
      </c>
      <c r="N23" s="94">
        <v>297289</v>
      </c>
      <c r="O23" s="91">
        <f t="shared" si="2"/>
        <v>-0.2248631523129021</v>
      </c>
      <c r="P23" s="169">
        <f t="shared" si="10"/>
        <v>1.8279731811101465</v>
      </c>
      <c r="Q23" s="95">
        <f t="shared" si="6"/>
        <v>-4.0589490254160487E-3</v>
      </c>
      <c r="R23" s="94">
        <v>116969</v>
      </c>
      <c r="S23" s="94">
        <v>126286</v>
      </c>
      <c r="T23" s="91">
        <f t="shared" si="3"/>
        <v>7.9653583428087789</v>
      </c>
      <c r="U23" s="169">
        <f t="shared" si="11"/>
        <v>2.3084437353626983</v>
      </c>
      <c r="V23" s="92">
        <f t="shared" si="7"/>
        <v>0.16532650520848582</v>
      </c>
    </row>
    <row r="24" spans="2:22" s="30" customFormat="1" ht="20.100000000000001" customHeight="1">
      <c r="B24" s="77" t="s">
        <v>91</v>
      </c>
      <c r="C24" s="94">
        <v>103</v>
      </c>
      <c r="D24" s="94">
        <v>100</v>
      </c>
      <c r="E24" s="91">
        <f t="shared" si="0"/>
        <v>-2.912621359223301</v>
      </c>
      <c r="F24" s="91">
        <f t="shared" si="8"/>
        <v>1.3315579227696404</v>
      </c>
      <c r="G24" s="95">
        <f t="shared" si="4"/>
        <v>-3.9406278733744915E-2</v>
      </c>
      <c r="H24" s="94">
        <v>10616</v>
      </c>
      <c r="I24" s="94">
        <v>10456</v>
      </c>
      <c r="J24" s="91">
        <f t="shared" si="1"/>
        <v>-1.5071590052750565</v>
      </c>
      <c r="K24" s="91">
        <f t="shared" si="9"/>
        <v>2.8800916693293375</v>
      </c>
      <c r="L24" s="95">
        <f t="shared" si="5"/>
        <v>-4.3948316779467346E-2</v>
      </c>
      <c r="M24" s="94">
        <v>657531</v>
      </c>
      <c r="N24" s="94">
        <v>599304</v>
      </c>
      <c r="O24" s="91">
        <f t="shared" si="2"/>
        <v>-8.8553999735373683</v>
      </c>
      <c r="P24" s="169">
        <f t="shared" si="10"/>
        <v>3.6850056320013027</v>
      </c>
      <c r="Q24" s="95">
        <f t="shared" si="6"/>
        <v>-0.35274690284014959</v>
      </c>
      <c r="R24" s="94">
        <v>177799</v>
      </c>
      <c r="S24" s="94">
        <v>167234</v>
      </c>
      <c r="T24" s="91">
        <f t="shared" si="3"/>
        <v>-5.9421031614351039</v>
      </c>
      <c r="U24" s="169">
        <f t="shared" si="11"/>
        <v>3.0569523117340438</v>
      </c>
      <c r="V24" s="92">
        <f t="shared" si="7"/>
        <v>-0.18747177498418513</v>
      </c>
    </row>
    <row r="25" spans="2:22" s="30" customFormat="1" ht="20.100000000000001" customHeight="1">
      <c r="B25" s="77" t="s">
        <v>92</v>
      </c>
      <c r="C25" s="94">
        <v>235</v>
      </c>
      <c r="D25" s="94">
        <v>242</v>
      </c>
      <c r="E25" s="91">
        <f t="shared" si="0"/>
        <v>2.9787234042553195</v>
      </c>
      <c r="F25" s="91">
        <f t="shared" si="8"/>
        <v>3.2223701731025298</v>
      </c>
      <c r="G25" s="95">
        <f t="shared" si="4"/>
        <v>9.1947983712071454E-2</v>
      </c>
      <c r="H25" s="94">
        <v>9841</v>
      </c>
      <c r="I25" s="94">
        <v>10005</v>
      </c>
      <c r="J25" s="91">
        <f t="shared" si="1"/>
        <v>1.6664973071842293</v>
      </c>
      <c r="K25" s="91">
        <f t="shared" si="9"/>
        <v>2.7558643029495045</v>
      </c>
      <c r="L25" s="95">
        <f t="shared" si="5"/>
        <v>4.5047024698954032E-2</v>
      </c>
      <c r="M25" s="94">
        <v>332086</v>
      </c>
      <c r="N25" s="94">
        <v>321360</v>
      </c>
      <c r="O25" s="91">
        <f t="shared" si="2"/>
        <v>-3.2298862342887085</v>
      </c>
      <c r="P25" s="169">
        <f t="shared" si="10"/>
        <v>1.9759811546392791</v>
      </c>
      <c r="Q25" s="95">
        <f t="shared" si="6"/>
        <v>-6.4979533203899306E-2</v>
      </c>
      <c r="R25" s="94">
        <v>124777</v>
      </c>
      <c r="S25" s="94">
        <v>120157</v>
      </c>
      <c r="T25" s="91">
        <f t="shared" si="3"/>
        <v>-3.7026054481194448</v>
      </c>
      <c r="U25" s="169">
        <f t="shared" si="11"/>
        <v>2.1964087381813955</v>
      </c>
      <c r="V25" s="92">
        <f t="shared" si="7"/>
        <v>-8.1980085227348343E-2</v>
      </c>
    </row>
    <row r="26" spans="2:22" s="30" customFormat="1" ht="20.100000000000001" customHeight="1">
      <c r="B26" s="77" t="s">
        <v>164</v>
      </c>
      <c r="C26" s="94">
        <v>89</v>
      </c>
      <c r="D26" s="94">
        <v>92</v>
      </c>
      <c r="E26" s="91">
        <f t="shared" si="0"/>
        <v>3.3707865168539324</v>
      </c>
      <c r="F26" s="91">
        <f t="shared" si="8"/>
        <v>1.2250332889480693</v>
      </c>
      <c r="G26" s="95">
        <f t="shared" si="4"/>
        <v>3.9406278733744915E-2</v>
      </c>
      <c r="H26" s="94">
        <v>3848</v>
      </c>
      <c r="I26" s="94">
        <v>3878</v>
      </c>
      <c r="J26" s="91">
        <f t="shared" si="1"/>
        <v>0.77962577962577972</v>
      </c>
      <c r="K26" s="91">
        <f t="shared" si="9"/>
        <v>1.0681900816429966</v>
      </c>
      <c r="L26" s="95">
        <f t="shared" si="5"/>
        <v>8.2403093961501278E-3</v>
      </c>
      <c r="M26" s="94">
        <v>287096</v>
      </c>
      <c r="N26" s="94">
        <v>299375</v>
      </c>
      <c r="O26" s="91">
        <f t="shared" si="2"/>
        <v>4.2769665895728259</v>
      </c>
      <c r="P26" s="169">
        <f t="shared" si="10"/>
        <v>1.8407995959986749</v>
      </c>
      <c r="Q26" s="95">
        <f t="shared" si="6"/>
        <v>7.4387813556841278E-2</v>
      </c>
      <c r="R26" s="94">
        <v>65679</v>
      </c>
      <c r="S26" s="185">
        <v>92055</v>
      </c>
      <c r="T26" s="91">
        <f t="shared" si="3"/>
        <v>40.158954917096793</v>
      </c>
      <c r="U26" s="169">
        <f t="shared" si="11"/>
        <v>1.6827184965777138</v>
      </c>
      <c r="V26" s="92">
        <f t="shared" si="7"/>
        <v>0.46803175929795238</v>
      </c>
    </row>
    <row r="27" spans="2:22" s="30" customFormat="1" ht="20.100000000000001" customHeight="1">
      <c r="B27" s="77" t="s">
        <v>93</v>
      </c>
      <c r="C27" s="94">
        <v>61</v>
      </c>
      <c r="D27" s="94">
        <v>61</v>
      </c>
      <c r="E27" s="91">
        <f t="shared" si="0"/>
        <v>0</v>
      </c>
      <c r="F27" s="91">
        <f t="shared" si="8"/>
        <v>0.81225033288948068</v>
      </c>
      <c r="G27" s="95">
        <f t="shared" si="4"/>
        <v>0</v>
      </c>
      <c r="H27" s="94">
        <v>1750</v>
      </c>
      <c r="I27" s="94">
        <v>1668</v>
      </c>
      <c r="J27" s="91">
        <f t="shared" si="1"/>
        <v>-4.6857142857142851</v>
      </c>
      <c r="K27" s="91">
        <f t="shared" si="9"/>
        <v>0.45944844151122172</v>
      </c>
      <c r="L27" s="95">
        <f t="shared" si="5"/>
        <v>-2.2523512349477016E-2</v>
      </c>
      <c r="M27" s="94">
        <v>54825</v>
      </c>
      <c r="N27" s="94">
        <v>46489</v>
      </c>
      <c r="O27" s="91">
        <f t="shared" si="2"/>
        <v>-15.204742362061102</v>
      </c>
      <c r="P27" s="169">
        <f t="shared" si="10"/>
        <v>0.28585196632445059</v>
      </c>
      <c r="Q27" s="95">
        <f t="shared" si="6"/>
        <v>-5.0500595635624146E-2</v>
      </c>
      <c r="R27" s="94">
        <v>15108</v>
      </c>
      <c r="S27" s="94">
        <v>13182</v>
      </c>
      <c r="T27" s="91">
        <f t="shared" si="3"/>
        <v>-12.748212867355043</v>
      </c>
      <c r="U27" s="169">
        <f t="shared" si="11"/>
        <v>0.24096024357055484</v>
      </c>
      <c r="V27" s="92">
        <f t="shared" si="7"/>
        <v>-3.4176113451920544E-2</v>
      </c>
    </row>
    <row r="28" spans="2:22" s="30" customFormat="1" ht="20.100000000000001" customHeight="1">
      <c r="B28" s="77" t="s">
        <v>94</v>
      </c>
      <c r="C28" s="94">
        <v>215</v>
      </c>
      <c r="D28" s="94">
        <v>213</v>
      </c>
      <c r="E28" s="91">
        <f t="shared" si="0"/>
        <v>-0.93023255813953487</v>
      </c>
      <c r="F28" s="91">
        <f t="shared" si="8"/>
        <v>2.836218375499334</v>
      </c>
      <c r="G28" s="95">
        <f t="shared" si="4"/>
        <v>-2.627085248916327E-2</v>
      </c>
      <c r="H28" s="94">
        <v>8277</v>
      </c>
      <c r="I28" s="94">
        <v>8327</v>
      </c>
      <c r="J28" s="91">
        <f t="shared" si="1"/>
        <v>0.60408360517095572</v>
      </c>
      <c r="K28" s="91">
        <f t="shared" si="9"/>
        <v>2.2936613743788632</v>
      </c>
      <c r="L28" s="95">
        <f t="shared" si="5"/>
        <v>1.3733848993583545E-2</v>
      </c>
      <c r="M28" s="94">
        <v>236262</v>
      </c>
      <c r="N28" s="94">
        <v>247025</v>
      </c>
      <c r="O28" s="91">
        <f t="shared" si="2"/>
        <v>4.5555358034724165</v>
      </c>
      <c r="P28" s="169">
        <f t="shared" si="10"/>
        <v>1.5189094620511823</v>
      </c>
      <c r="Q28" s="95">
        <f t="shared" si="6"/>
        <v>6.5203684120228242E-2</v>
      </c>
      <c r="R28" s="94">
        <v>79633</v>
      </c>
      <c r="S28" s="94">
        <v>84071</v>
      </c>
      <c r="T28" s="91">
        <f t="shared" si="3"/>
        <v>5.5730664423040697</v>
      </c>
      <c r="U28" s="169">
        <f t="shared" si="11"/>
        <v>1.5367750445471184</v>
      </c>
      <c r="V28" s="92">
        <f t="shared" si="7"/>
        <v>7.8750566718392201E-2</v>
      </c>
    </row>
    <row r="29" spans="2:22" s="30" customFormat="1" ht="20.100000000000001" customHeight="1">
      <c r="B29" s="77" t="s">
        <v>95</v>
      </c>
      <c r="C29" s="94">
        <v>117</v>
      </c>
      <c r="D29" s="94">
        <v>121</v>
      </c>
      <c r="E29" s="91">
        <f t="shared" si="0"/>
        <v>3.4188034188034191</v>
      </c>
      <c r="F29" s="91">
        <f t="shared" si="8"/>
        <v>1.6111850865512649</v>
      </c>
      <c r="G29" s="95">
        <f t="shared" si="4"/>
        <v>5.2541704978326539E-2</v>
      </c>
      <c r="H29" s="94">
        <v>2880</v>
      </c>
      <c r="I29" s="94">
        <v>2891</v>
      </c>
      <c r="J29" s="91">
        <f t="shared" si="1"/>
        <v>0.38194444444444442</v>
      </c>
      <c r="K29" s="91">
        <f t="shared" si="9"/>
        <v>0.79632220887826266</v>
      </c>
      <c r="L29" s="95">
        <f t="shared" si="5"/>
        <v>3.0214467785883801E-3</v>
      </c>
      <c r="M29" s="94">
        <v>59751</v>
      </c>
      <c r="N29" s="94">
        <v>61693</v>
      </c>
      <c r="O29" s="91">
        <f t="shared" si="2"/>
        <v>3.2501548091245338</v>
      </c>
      <c r="P29" s="169">
        <f t="shared" si="10"/>
        <v>0.37933845336432986</v>
      </c>
      <c r="Q29" s="95">
        <f t="shared" si="6"/>
        <v>1.1764894040832785E-2</v>
      </c>
      <c r="R29" s="94">
        <v>28407</v>
      </c>
      <c r="S29" s="94">
        <v>29714</v>
      </c>
      <c r="T29" s="91">
        <f t="shared" si="3"/>
        <v>4.6009786320273172</v>
      </c>
      <c r="U29" s="169">
        <f t="shared" si="11"/>
        <v>0.54315678026516956</v>
      </c>
      <c r="V29" s="92">
        <f t="shared" si="7"/>
        <v>2.3192201600031232E-2</v>
      </c>
    </row>
    <row r="30" spans="2:22" s="30" customFormat="1" ht="20.100000000000001" customHeight="1">
      <c r="B30" s="77" t="s">
        <v>96</v>
      </c>
      <c r="C30" s="94">
        <v>77</v>
      </c>
      <c r="D30" s="94">
        <v>75</v>
      </c>
      <c r="E30" s="91">
        <f t="shared" si="0"/>
        <v>-2.5974025974025974</v>
      </c>
      <c r="F30" s="91">
        <f t="shared" si="8"/>
        <v>0.99866844207723038</v>
      </c>
      <c r="G30" s="95">
        <f t="shared" si="4"/>
        <v>-2.627085248916327E-2</v>
      </c>
      <c r="H30" s="94">
        <v>3120</v>
      </c>
      <c r="I30" s="94">
        <v>3085</v>
      </c>
      <c r="J30" s="91">
        <f t="shared" si="1"/>
        <v>-1.1217948717948718</v>
      </c>
      <c r="K30" s="91">
        <f t="shared" si="9"/>
        <v>0.8497592578310067</v>
      </c>
      <c r="L30" s="95">
        <f t="shared" si="5"/>
        <v>-9.613694295508483E-3</v>
      </c>
      <c r="M30" s="94">
        <v>84659</v>
      </c>
      <c r="N30" s="94">
        <v>82366</v>
      </c>
      <c r="O30" s="91">
        <f t="shared" si="2"/>
        <v>-2.7085129755844033</v>
      </c>
      <c r="P30" s="169">
        <f t="shared" si="10"/>
        <v>0.50645277502806463</v>
      </c>
      <c r="Q30" s="95">
        <f t="shared" si="6"/>
        <v>-1.3891298679520893E-2</v>
      </c>
      <c r="R30" s="94">
        <v>39453</v>
      </c>
      <c r="S30" s="94">
        <v>37747</v>
      </c>
      <c r="T30" s="91">
        <f t="shared" si="3"/>
        <v>-4.3241325121030085</v>
      </c>
      <c r="U30" s="169">
        <f t="shared" si="11"/>
        <v>0.68999592732951998</v>
      </c>
      <c r="V30" s="92">
        <f t="shared" si="7"/>
        <v>-3.0272299869665859E-2</v>
      </c>
    </row>
    <row r="31" spans="2:22" s="30" customFormat="1" ht="20.100000000000001" customHeight="1">
      <c r="B31" s="77" t="s">
        <v>97</v>
      </c>
      <c r="C31" s="94">
        <v>128</v>
      </c>
      <c r="D31" s="94">
        <v>119</v>
      </c>
      <c r="E31" s="91">
        <f t="shared" si="0"/>
        <v>-7.03125</v>
      </c>
      <c r="F31" s="91">
        <f t="shared" si="8"/>
        <v>1.584553928095872</v>
      </c>
      <c r="G31" s="95">
        <f t="shared" si="4"/>
        <v>-0.11821883620123472</v>
      </c>
      <c r="H31" s="94">
        <v>2630</v>
      </c>
      <c r="I31" s="94">
        <v>2845</v>
      </c>
      <c r="J31" s="91">
        <f t="shared" si="1"/>
        <v>8.1749049429657799</v>
      </c>
      <c r="K31" s="91">
        <f t="shared" si="9"/>
        <v>0.78365156840493155</v>
      </c>
      <c r="L31" s="95">
        <f t="shared" si="5"/>
        <v>5.9055550672409245E-2</v>
      </c>
      <c r="M31" s="94">
        <v>53467</v>
      </c>
      <c r="N31" s="94">
        <v>57648</v>
      </c>
      <c r="O31" s="91">
        <f t="shared" si="2"/>
        <v>7.8197766846840118</v>
      </c>
      <c r="P31" s="169">
        <f t="shared" si="10"/>
        <v>0.35446652228853986</v>
      </c>
      <c r="Q31" s="95">
        <f t="shared" si="6"/>
        <v>2.5329053545170895E-2</v>
      </c>
      <c r="R31" s="94">
        <v>25340</v>
      </c>
      <c r="S31" s="94">
        <v>28618</v>
      </c>
      <c r="T31" s="91">
        <f t="shared" si="3"/>
        <v>12.936069455406471</v>
      </c>
      <c r="U31" s="169">
        <f t="shared" si="11"/>
        <v>0.52312245869383533</v>
      </c>
      <c r="V31" s="92">
        <f t="shared" si="7"/>
        <v>5.8166822375594771E-2</v>
      </c>
    </row>
    <row r="32" spans="2:22" s="30" customFormat="1" ht="20.100000000000001" customHeight="1">
      <c r="B32" s="77" t="s">
        <v>98</v>
      </c>
      <c r="C32" s="94">
        <v>159</v>
      </c>
      <c r="D32" s="94">
        <v>163</v>
      </c>
      <c r="E32" s="91">
        <f t="shared" si="0"/>
        <v>2.5157232704402519</v>
      </c>
      <c r="F32" s="91">
        <f t="shared" si="8"/>
        <v>2.1704394141145138</v>
      </c>
      <c r="G32" s="95">
        <f t="shared" si="4"/>
        <v>5.2541704978326539E-2</v>
      </c>
      <c r="H32" s="94">
        <v>3099</v>
      </c>
      <c r="I32" s="94">
        <v>3049</v>
      </c>
      <c r="J32" s="91">
        <f t="shared" si="1"/>
        <v>-1.6134236850596968</v>
      </c>
      <c r="K32" s="91">
        <f t="shared" si="9"/>
        <v>0.83984310441709542</v>
      </c>
      <c r="L32" s="95">
        <f t="shared" si="5"/>
        <v>-1.3733848993583545E-2</v>
      </c>
      <c r="M32" s="94">
        <v>67653</v>
      </c>
      <c r="N32" s="94">
        <v>65595</v>
      </c>
      <c r="O32" s="91">
        <f t="shared" si="2"/>
        <v>-3.0419937031617224</v>
      </c>
      <c r="P32" s="169">
        <f t="shared" si="10"/>
        <v>0.40333110480011053</v>
      </c>
      <c r="Q32" s="95">
        <f t="shared" si="6"/>
        <v>-1.2467637454188399E-2</v>
      </c>
      <c r="R32" s="94">
        <v>25980</v>
      </c>
      <c r="S32" s="94">
        <v>25806</v>
      </c>
      <c r="T32" s="91">
        <f t="shared" si="3"/>
        <v>-0.66974595842956119</v>
      </c>
      <c r="U32" s="169">
        <f t="shared" si="11"/>
        <v>0.47172053145059462</v>
      </c>
      <c r="V32" s="92">
        <f t="shared" si="7"/>
        <v>-3.0875616514196131E-3</v>
      </c>
    </row>
    <row r="33" spans="2:22" s="30" customFormat="1" ht="20.100000000000001" customHeight="1">
      <c r="B33" s="77" t="s">
        <v>99</v>
      </c>
      <c r="C33" s="94">
        <v>139</v>
      </c>
      <c r="D33" s="94">
        <v>139</v>
      </c>
      <c r="E33" s="91">
        <f t="shared" si="0"/>
        <v>0</v>
      </c>
      <c r="F33" s="91">
        <f t="shared" si="8"/>
        <v>1.8508655126498001</v>
      </c>
      <c r="G33" s="95">
        <f t="shared" si="4"/>
        <v>0</v>
      </c>
      <c r="H33" s="94">
        <v>6767</v>
      </c>
      <c r="I33" s="94">
        <v>7212</v>
      </c>
      <c r="J33" s="91">
        <f t="shared" si="1"/>
        <v>6.5760307374020988</v>
      </c>
      <c r="K33" s="91">
        <f t="shared" si="9"/>
        <v>1.9865360672535561</v>
      </c>
      <c r="L33" s="95">
        <f t="shared" si="5"/>
        <v>0.12223125604289356</v>
      </c>
      <c r="M33" s="94">
        <v>290919</v>
      </c>
      <c r="N33" s="94">
        <v>367914</v>
      </c>
      <c r="O33" s="91">
        <f t="shared" si="2"/>
        <v>26.466129747455476</v>
      </c>
      <c r="P33" s="169">
        <f t="shared" si="10"/>
        <v>2.2622327935273705</v>
      </c>
      <c r="Q33" s="95">
        <f t="shared" si="6"/>
        <v>0.466445940614789</v>
      </c>
      <c r="R33" s="94">
        <v>110277</v>
      </c>
      <c r="S33" s="94">
        <v>121960</v>
      </c>
      <c r="T33" s="91">
        <f t="shared" si="3"/>
        <v>10.594230891300997</v>
      </c>
      <c r="U33" s="169">
        <f t="shared" si="11"/>
        <v>2.2293666595254789</v>
      </c>
      <c r="V33" s="92">
        <f t="shared" si="7"/>
        <v>0.20731024582491572</v>
      </c>
    </row>
    <row r="34" spans="2:22" s="30" customFormat="1" ht="20.100000000000001" customHeight="1">
      <c r="B34" s="77" t="s">
        <v>100</v>
      </c>
      <c r="C34" s="94">
        <v>310</v>
      </c>
      <c r="D34" s="94">
        <v>302</v>
      </c>
      <c r="E34" s="91">
        <f t="shared" si="0"/>
        <v>-2.5806451612903225</v>
      </c>
      <c r="F34" s="91">
        <f t="shared" si="8"/>
        <v>4.0213049267643148</v>
      </c>
      <c r="G34" s="95">
        <f t="shared" si="4"/>
        <v>-0.10508340995665308</v>
      </c>
      <c r="H34" s="94">
        <v>11312</v>
      </c>
      <c r="I34" s="94">
        <v>10656</v>
      </c>
      <c r="J34" s="91">
        <f t="shared" si="1"/>
        <v>-5.7991513437057991</v>
      </c>
      <c r="K34" s="91">
        <f t="shared" si="9"/>
        <v>2.9351814105177332</v>
      </c>
      <c r="L34" s="95">
        <f t="shared" si="5"/>
        <v>-0.18018809879581613</v>
      </c>
      <c r="M34" s="94">
        <v>446507</v>
      </c>
      <c r="N34" s="94">
        <v>411646</v>
      </c>
      <c r="O34" s="91">
        <f t="shared" si="2"/>
        <v>-7.8074923797387275</v>
      </c>
      <c r="P34" s="169">
        <f t="shared" si="10"/>
        <v>2.5311324943447868</v>
      </c>
      <c r="Q34" s="95">
        <f t="shared" si="6"/>
        <v>-0.21119257011198339</v>
      </c>
      <c r="R34" s="94">
        <v>159242</v>
      </c>
      <c r="S34" s="94">
        <v>151969</v>
      </c>
      <c r="T34" s="91">
        <f t="shared" si="3"/>
        <v>-4.5672624056467512</v>
      </c>
      <c r="U34" s="169">
        <f t="shared" si="11"/>
        <v>2.7779158894836629</v>
      </c>
      <c r="V34" s="92">
        <f t="shared" si="7"/>
        <v>-0.12905652810790141</v>
      </c>
    </row>
    <row r="35" spans="2:22" s="30" customFormat="1" ht="20.100000000000001" customHeight="1">
      <c r="B35" s="77" t="s">
        <v>101</v>
      </c>
      <c r="C35" s="94">
        <v>14</v>
      </c>
      <c r="D35" s="94">
        <v>13</v>
      </c>
      <c r="E35" s="91">
        <f t="shared" si="0"/>
        <v>-7.1428571428571423</v>
      </c>
      <c r="F35" s="91">
        <f t="shared" si="8"/>
        <v>0.17310252996005326</v>
      </c>
      <c r="G35" s="95">
        <f t="shared" si="4"/>
        <v>-1.3135426244581635E-2</v>
      </c>
      <c r="H35" s="94">
        <v>504</v>
      </c>
      <c r="I35" s="94">
        <v>477</v>
      </c>
      <c r="J35" s="91">
        <f t="shared" si="1"/>
        <v>-5.3571428571428568</v>
      </c>
      <c r="K35" s="91">
        <f t="shared" si="9"/>
        <v>0.13138903273432423</v>
      </c>
      <c r="L35" s="95">
        <f t="shared" si="5"/>
        <v>-7.4162784565351145E-3</v>
      </c>
      <c r="M35" s="94">
        <v>8055</v>
      </c>
      <c r="N35" s="94">
        <v>7786</v>
      </c>
      <c r="O35" s="91">
        <f t="shared" si="2"/>
        <v>-3.339540657976412</v>
      </c>
      <c r="P35" s="169">
        <f t="shared" si="10"/>
        <v>4.7874624315476191E-2</v>
      </c>
      <c r="Q35" s="95">
        <f t="shared" si="6"/>
        <v>-1.6296377430401747E-3</v>
      </c>
      <c r="R35" s="94">
        <v>3477</v>
      </c>
      <c r="S35" s="94">
        <v>3026</v>
      </c>
      <c r="T35" s="91">
        <f t="shared" si="3"/>
        <v>-12.970951970089157</v>
      </c>
      <c r="U35" s="169">
        <f t="shared" si="11"/>
        <v>5.5313738206986714E-2</v>
      </c>
      <c r="V35" s="92">
        <f t="shared" si="7"/>
        <v>-8.0028178436220999E-3</v>
      </c>
    </row>
    <row r="36" spans="2:22" s="30" customFormat="1" ht="20.100000000000001" customHeight="1">
      <c r="B36" s="78" t="s">
        <v>102</v>
      </c>
      <c r="C36" s="99">
        <v>97</v>
      </c>
      <c r="D36" s="99">
        <v>94</v>
      </c>
      <c r="E36" s="186">
        <f t="shared" si="0"/>
        <v>-3.0927835051546393</v>
      </c>
      <c r="F36" s="186">
        <f t="shared" si="8"/>
        <v>1.2516644474034622</v>
      </c>
      <c r="G36" s="105">
        <f t="shared" si="4"/>
        <v>-3.9406278733744915E-2</v>
      </c>
      <c r="H36" s="99">
        <v>2617</v>
      </c>
      <c r="I36" s="99">
        <v>2444</v>
      </c>
      <c r="J36" s="186">
        <f t="shared" si="1"/>
        <v>-6.6106228505922804</v>
      </c>
      <c r="K36" s="186">
        <f t="shared" si="9"/>
        <v>0.67319663732219781</v>
      </c>
      <c r="L36" s="105">
        <f t="shared" si="5"/>
        <v>-4.7519117517799067E-2</v>
      </c>
      <c r="M36" s="99">
        <v>53281</v>
      </c>
      <c r="N36" s="99">
        <v>48843</v>
      </c>
      <c r="O36" s="186">
        <f t="shared" si="2"/>
        <v>-8.3294232465606886</v>
      </c>
      <c r="P36" s="187">
        <f t="shared" si="10"/>
        <v>0.30032626193691286</v>
      </c>
      <c r="Q36" s="105">
        <f t="shared" si="6"/>
        <v>-2.6885993693726001E-2</v>
      </c>
      <c r="R36" s="99">
        <v>19328</v>
      </c>
      <c r="S36" s="99">
        <v>18021</v>
      </c>
      <c r="T36" s="186">
        <f t="shared" si="3"/>
        <v>-6.7622102649006619</v>
      </c>
      <c r="U36" s="187">
        <f t="shared" si="11"/>
        <v>0.32941469802647311</v>
      </c>
      <c r="V36" s="104">
        <f t="shared" si="7"/>
        <v>-2.3192201600031232E-2</v>
      </c>
    </row>
    <row r="37" spans="2:22" s="30" customFormat="1" ht="21.95" customHeight="1">
      <c r="B37" s="56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94"/>
      <c r="O37" s="151"/>
      <c r="P37" s="151"/>
      <c r="Q37" s="79" t="s">
        <v>113</v>
      </c>
      <c r="R37" s="151"/>
      <c r="S37" s="188"/>
      <c r="T37" s="151"/>
      <c r="U37" s="151"/>
      <c r="V37" s="151"/>
    </row>
    <row r="38" spans="2:22" s="30" customFormat="1" ht="18.75" customHeight="1">
      <c r="B38" s="30" t="s">
        <v>182</v>
      </c>
    </row>
    <row r="39" spans="2:22" s="30" customFormat="1" ht="9.75" customHeight="1">
      <c r="B39" s="189"/>
    </row>
    <row r="40" spans="2:22" s="30" customFormat="1" ht="20.100000000000001" customHeight="1">
      <c r="B40" s="176" t="s">
        <v>0</v>
      </c>
      <c r="C40" s="251" t="s">
        <v>49</v>
      </c>
      <c r="D40" s="216"/>
      <c r="E40" s="216"/>
      <c r="F40" s="216"/>
      <c r="G40" s="217"/>
      <c r="H40" s="251" t="s">
        <v>71</v>
      </c>
      <c r="I40" s="216"/>
      <c r="J40" s="216"/>
      <c r="K40" s="216"/>
      <c r="L40" s="217"/>
      <c r="M40" s="251" t="s">
        <v>112</v>
      </c>
      <c r="N40" s="216"/>
      <c r="O40" s="216"/>
      <c r="P40" s="216"/>
      <c r="Q40" s="217"/>
      <c r="R40" s="251" t="s">
        <v>175</v>
      </c>
      <c r="S40" s="216"/>
      <c r="T40" s="216"/>
      <c r="U40" s="216"/>
      <c r="V40" s="217"/>
    </row>
    <row r="41" spans="2:22" s="30" customFormat="1" ht="27.95" customHeight="1">
      <c r="B41" s="177" t="s">
        <v>72</v>
      </c>
      <c r="C41" s="113" t="s">
        <v>130</v>
      </c>
      <c r="D41" s="113" t="s">
        <v>172</v>
      </c>
      <c r="E41" s="75" t="s">
        <v>57</v>
      </c>
      <c r="F41" s="42" t="s">
        <v>131</v>
      </c>
      <c r="G41" s="45" t="s">
        <v>39</v>
      </c>
      <c r="H41" s="113" t="s">
        <v>130</v>
      </c>
      <c r="I41" s="113" t="s">
        <v>172</v>
      </c>
      <c r="J41" s="75" t="s">
        <v>57</v>
      </c>
      <c r="K41" s="42" t="s">
        <v>131</v>
      </c>
      <c r="L41" s="45" t="s">
        <v>39</v>
      </c>
      <c r="M41" s="113" t="s">
        <v>163</v>
      </c>
      <c r="N41" s="113" t="s">
        <v>130</v>
      </c>
      <c r="O41" s="75" t="s">
        <v>57</v>
      </c>
      <c r="P41" s="42" t="s">
        <v>131</v>
      </c>
      <c r="Q41" s="45" t="s">
        <v>39</v>
      </c>
      <c r="R41" s="113" t="s">
        <v>163</v>
      </c>
      <c r="S41" s="113" t="s">
        <v>130</v>
      </c>
      <c r="T41" s="75" t="s">
        <v>57</v>
      </c>
      <c r="U41" s="42" t="s">
        <v>131</v>
      </c>
      <c r="V41" s="45" t="s">
        <v>39</v>
      </c>
    </row>
    <row r="42" spans="2:22" s="30" customFormat="1" ht="20.100000000000001" customHeight="1">
      <c r="B42" s="77" t="s">
        <v>103</v>
      </c>
      <c r="C42" s="94">
        <v>149</v>
      </c>
      <c r="D42" s="94">
        <v>145</v>
      </c>
      <c r="E42" s="91">
        <f t="shared" ref="E42:E51" si="12">IF(OR(C42=0,D42=0),"-",(D42-C42)/C42*100)</f>
        <v>-2.6845637583892619</v>
      </c>
      <c r="F42" s="91">
        <f t="shared" ref="F42:F51" si="13">D42/$D$5*100</f>
        <v>1.9307589880159786</v>
      </c>
      <c r="G42" s="95">
        <f t="shared" ref="G42:G51" si="14">(+D42-C42)/$C$5*100</f>
        <v>-5.2541704978326539E-2</v>
      </c>
      <c r="H42" s="94">
        <v>5889</v>
      </c>
      <c r="I42" s="94">
        <v>5275</v>
      </c>
      <c r="J42" s="91">
        <f t="shared" ref="J42:J51" si="15">IF(OR(H42=0,I42=0),"-",(I42-H42)/H42*100)</f>
        <v>-10.426218373238241</v>
      </c>
      <c r="K42" s="91">
        <f t="shared" ref="K42:K51" si="16">I42/$I$5*100</f>
        <v>1.4529919238439417</v>
      </c>
      <c r="L42" s="95">
        <f t="shared" ref="L42:L51" si="17">(I42-H42)/$H$5*100</f>
        <v>-0.16865166564120593</v>
      </c>
      <c r="M42" s="94">
        <v>182010</v>
      </c>
      <c r="N42" s="94">
        <v>187813</v>
      </c>
      <c r="O42" s="91">
        <f t="shared" ref="O42:O51" si="18">IF(OR(M42=0,N42=0),"-",(N42-M42)/M42*100)</f>
        <v>3.1882863578924234</v>
      </c>
      <c r="P42" s="169">
        <f t="shared" ref="P42:P51" si="19">N42/$N$5*100</f>
        <v>1.1548262030005818</v>
      </c>
      <c r="Q42" s="95">
        <f t="shared" ref="Q42:Q51" si="20">(N42-M42)/$M$5*100</f>
        <v>3.5155345066401986E-2</v>
      </c>
      <c r="R42" s="94">
        <v>70445</v>
      </c>
      <c r="S42" s="185">
        <v>69662</v>
      </c>
      <c r="T42" s="91">
        <f t="shared" ref="T42:T51" si="21">IF(OR(R42=0,S42=0),"-",(S42-R42)/R42*100)</f>
        <v>-1.1115054297679041</v>
      </c>
      <c r="U42" s="91">
        <f t="shared" ref="U42:U51" si="22">S42/$S$5*100</f>
        <v>1.2733858661517212</v>
      </c>
      <c r="V42" s="92">
        <f t="shared" ref="V42:V51" si="23">(S42-R42)/$R$5*100</f>
        <v>-1.3894027431388258E-2</v>
      </c>
    </row>
    <row r="43" spans="2:22" s="30" customFormat="1" ht="20.100000000000001" customHeight="1">
      <c r="B43" s="77" t="s">
        <v>114</v>
      </c>
      <c r="C43" s="94">
        <v>63</v>
      </c>
      <c r="D43" s="94">
        <v>64</v>
      </c>
      <c r="E43" s="91">
        <f t="shared" si="12"/>
        <v>1.5873015873015872</v>
      </c>
      <c r="F43" s="91">
        <f t="shared" si="13"/>
        <v>0.85219707057256988</v>
      </c>
      <c r="G43" s="95">
        <f t="shared" si="14"/>
        <v>1.3135426244581635E-2</v>
      </c>
      <c r="H43" s="94">
        <v>4838</v>
      </c>
      <c r="I43" s="94">
        <v>4900</v>
      </c>
      <c r="J43" s="91">
        <f t="shared" si="15"/>
        <v>1.281521289789169</v>
      </c>
      <c r="K43" s="91">
        <f t="shared" si="16"/>
        <v>1.3496986591156994</v>
      </c>
      <c r="L43" s="95">
        <f t="shared" si="17"/>
        <v>1.7029972752043595E-2</v>
      </c>
      <c r="M43" s="94">
        <v>235178</v>
      </c>
      <c r="N43" s="94">
        <v>251578</v>
      </c>
      <c r="O43" s="91">
        <f t="shared" si="18"/>
        <v>6.973441393327608</v>
      </c>
      <c r="P43" s="169">
        <f t="shared" si="19"/>
        <v>1.5469049879320407</v>
      </c>
      <c r="Q43" s="95">
        <f t="shared" si="20"/>
        <v>9.9353379129586847E-2</v>
      </c>
      <c r="R43" s="94">
        <v>97577</v>
      </c>
      <c r="S43" s="185">
        <v>104830</v>
      </c>
      <c r="T43" s="91">
        <f t="shared" si="21"/>
        <v>7.433104112649497</v>
      </c>
      <c r="U43" s="91">
        <f t="shared" si="22"/>
        <v>1.9162389875209573</v>
      </c>
      <c r="V43" s="92">
        <f t="shared" si="23"/>
        <v>0.12870163596406006</v>
      </c>
    </row>
    <row r="44" spans="2:22" s="30" customFormat="1" ht="20.100000000000001" customHeight="1">
      <c r="B44" s="77" t="s">
        <v>104</v>
      </c>
      <c r="C44" s="94">
        <v>48</v>
      </c>
      <c r="D44" s="94">
        <v>44</v>
      </c>
      <c r="E44" s="91">
        <f t="shared" si="12"/>
        <v>-8.3333333333333321</v>
      </c>
      <c r="F44" s="91">
        <f t="shared" si="13"/>
        <v>0.58588548601864177</v>
      </c>
      <c r="G44" s="95">
        <f t="shared" si="14"/>
        <v>-5.2541704978326539E-2</v>
      </c>
      <c r="H44" s="94">
        <v>1517</v>
      </c>
      <c r="I44" s="94">
        <v>1487</v>
      </c>
      <c r="J44" s="91">
        <f t="shared" si="15"/>
        <v>-1.9775873434410021</v>
      </c>
      <c r="K44" s="91">
        <f t="shared" si="16"/>
        <v>0.40959222573572346</v>
      </c>
      <c r="L44" s="95">
        <f t="shared" si="17"/>
        <v>-8.2403093961501278E-3</v>
      </c>
      <c r="M44" s="94">
        <v>32826</v>
      </c>
      <c r="N44" s="94">
        <v>32909</v>
      </c>
      <c r="O44" s="91">
        <f t="shared" si="18"/>
        <v>0.252848351916164</v>
      </c>
      <c r="P44" s="169">
        <f t="shared" si="19"/>
        <v>0.20235114456691575</v>
      </c>
      <c r="Q44" s="95">
        <f t="shared" si="20"/>
        <v>5.0282502852168961E-4</v>
      </c>
      <c r="R44" s="94">
        <v>13768</v>
      </c>
      <c r="S44" s="185">
        <v>15125</v>
      </c>
      <c r="T44" s="91">
        <f t="shared" si="21"/>
        <v>9.8561882626380015</v>
      </c>
      <c r="U44" s="91">
        <f t="shared" si="22"/>
        <v>0.27647729358250955</v>
      </c>
      <c r="V44" s="92">
        <f t="shared" si="23"/>
        <v>2.4079431959634568E-2</v>
      </c>
    </row>
    <row r="45" spans="2:22" s="30" customFormat="1" ht="20.100000000000001" customHeight="1">
      <c r="B45" s="77" t="s">
        <v>105</v>
      </c>
      <c r="C45" s="94">
        <v>64</v>
      </c>
      <c r="D45" s="94">
        <v>63</v>
      </c>
      <c r="E45" s="91">
        <f t="shared" si="12"/>
        <v>-1.5625</v>
      </c>
      <c r="F45" s="91">
        <f t="shared" si="13"/>
        <v>0.83888149134487344</v>
      </c>
      <c r="G45" s="95">
        <f t="shared" si="14"/>
        <v>-1.3135426244581635E-2</v>
      </c>
      <c r="H45" s="94">
        <v>4923</v>
      </c>
      <c r="I45" s="94">
        <v>4906</v>
      </c>
      <c r="J45" s="91">
        <f t="shared" si="15"/>
        <v>-0.34531789559211862</v>
      </c>
      <c r="K45" s="91">
        <f t="shared" si="16"/>
        <v>1.3513513513513513</v>
      </c>
      <c r="L45" s="95">
        <f t="shared" si="17"/>
        <v>-4.6695086578184058E-3</v>
      </c>
      <c r="M45" s="94">
        <v>232374</v>
      </c>
      <c r="N45" s="94">
        <v>209770</v>
      </c>
      <c r="O45" s="91">
        <f t="shared" si="18"/>
        <v>-9.7274221728764836</v>
      </c>
      <c r="P45" s="169">
        <f t="shared" si="19"/>
        <v>1.2898355949983868</v>
      </c>
      <c r="Q45" s="95">
        <f t="shared" si="20"/>
        <v>-0.13693803547836469</v>
      </c>
      <c r="R45" s="94">
        <v>115555</v>
      </c>
      <c r="S45" s="185">
        <v>102789</v>
      </c>
      <c r="T45" s="91">
        <f t="shared" si="21"/>
        <v>-11.047553113236122</v>
      </c>
      <c r="U45" s="91">
        <f t="shared" si="22"/>
        <v>1.8789305474414926</v>
      </c>
      <c r="V45" s="92">
        <f t="shared" si="23"/>
        <v>-0.22652765541392403</v>
      </c>
    </row>
    <row r="46" spans="2:22" s="30" customFormat="1" ht="20.100000000000001" customHeight="1">
      <c r="B46" s="77" t="s">
        <v>106</v>
      </c>
      <c r="C46" s="94">
        <v>21</v>
      </c>
      <c r="D46" s="94">
        <v>22</v>
      </c>
      <c r="E46" s="91">
        <f t="shared" si="12"/>
        <v>4.7619047619047619</v>
      </c>
      <c r="F46" s="91">
        <f t="shared" si="13"/>
        <v>0.29294274300932088</v>
      </c>
      <c r="G46" s="95">
        <f t="shared" si="14"/>
        <v>1.3135426244581635E-2</v>
      </c>
      <c r="H46" s="94">
        <v>508</v>
      </c>
      <c r="I46" s="94">
        <v>643</v>
      </c>
      <c r="J46" s="91">
        <f t="shared" si="15"/>
        <v>26.574803149606304</v>
      </c>
      <c r="K46" s="91">
        <f t="shared" si="16"/>
        <v>0.1771135179206928</v>
      </c>
      <c r="L46" s="95">
        <f t="shared" si="17"/>
        <v>3.7081392282675568E-2</v>
      </c>
      <c r="M46" s="94">
        <v>23206</v>
      </c>
      <c r="N46" s="94">
        <v>26493</v>
      </c>
      <c r="O46" s="91">
        <f t="shared" si="18"/>
        <v>14.164440230974748</v>
      </c>
      <c r="P46" s="169">
        <f t="shared" si="19"/>
        <v>0.16290038813124977</v>
      </c>
      <c r="Q46" s="95">
        <f t="shared" si="20"/>
        <v>1.9913082756033658E-2</v>
      </c>
      <c r="R46" s="94">
        <v>5713</v>
      </c>
      <c r="S46" s="185">
        <v>7062</v>
      </c>
      <c r="T46" s="91">
        <f t="shared" si="21"/>
        <v>23.612812882898652</v>
      </c>
      <c r="U46" s="91">
        <f t="shared" si="22"/>
        <v>0.12908976180361539</v>
      </c>
      <c r="V46" s="92">
        <f t="shared" si="23"/>
        <v>2.3937475102098035E-2</v>
      </c>
    </row>
    <row r="47" spans="2:22" s="30" customFormat="1" ht="20.100000000000001" customHeight="1">
      <c r="B47" s="77" t="s">
        <v>107</v>
      </c>
      <c r="C47" s="94">
        <v>46</v>
      </c>
      <c r="D47" s="94">
        <v>45</v>
      </c>
      <c r="E47" s="91">
        <f t="shared" si="12"/>
        <v>-2.1739130434782608</v>
      </c>
      <c r="F47" s="91">
        <f t="shared" si="13"/>
        <v>0.5992010652463382</v>
      </c>
      <c r="G47" s="95">
        <f t="shared" si="14"/>
        <v>-1.3135426244581635E-2</v>
      </c>
      <c r="H47" s="94">
        <v>2751</v>
      </c>
      <c r="I47" s="94">
        <v>2630</v>
      </c>
      <c r="J47" s="91">
        <f t="shared" si="15"/>
        <v>-4.3984005816066887</v>
      </c>
      <c r="K47" s="91">
        <f t="shared" si="16"/>
        <v>0.72443009662740598</v>
      </c>
      <c r="L47" s="95">
        <f t="shared" si="17"/>
        <v>-3.3235914564472183E-2</v>
      </c>
      <c r="M47" s="94">
        <v>150238</v>
      </c>
      <c r="N47" s="94">
        <v>137669</v>
      </c>
      <c r="O47" s="91">
        <f t="shared" si="18"/>
        <v>-8.3660591860914018</v>
      </c>
      <c r="P47" s="169">
        <f t="shared" si="19"/>
        <v>0.84650034098218485</v>
      </c>
      <c r="Q47" s="95">
        <f t="shared" si="20"/>
        <v>-7.614467209023032E-2</v>
      </c>
      <c r="R47" s="94">
        <v>19470</v>
      </c>
      <c r="S47" s="185">
        <v>13597</v>
      </c>
      <c r="T47" s="91">
        <f t="shared" si="21"/>
        <v>-30.164355418592709</v>
      </c>
      <c r="U47" s="91">
        <f t="shared" si="22"/>
        <v>0.24854623212174431</v>
      </c>
      <c r="V47" s="92">
        <f t="shared" si="23"/>
        <v>-0.10421407803900798</v>
      </c>
    </row>
    <row r="48" spans="2:22" s="30" customFormat="1" ht="20.100000000000001" customHeight="1">
      <c r="B48" s="77" t="s">
        <v>108</v>
      </c>
      <c r="C48" s="94">
        <v>22</v>
      </c>
      <c r="D48" s="94">
        <v>20</v>
      </c>
      <c r="E48" s="91">
        <f t="shared" si="12"/>
        <v>-9.0909090909090917</v>
      </c>
      <c r="F48" s="91">
        <f t="shared" si="13"/>
        <v>0.26631158455392812</v>
      </c>
      <c r="G48" s="95">
        <f t="shared" si="14"/>
        <v>-2.627085248916327E-2</v>
      </c>
      <c r="H48" s="94">
        <v>1050</v>
      </c>
      <c r="I48" s="94">
        <v>1005</v>
      </c>
      <c r="J48" s="91">
        <f t="shared" si="15"/>
        <v>-4.2857142857142856</v>
      </c>
      <c r="K48" s="91">
        <f t="shared" si="16"/>
        <v>0.27682594947168937</v>
      </c>
      <c r="L48" s="95">
        <f t="shared" si="17"/>
        <v>-1.2360464094225192E-2</v>
      </c>
      <c r="M48" s="94">
        <v>43334</v>
      </c>
      <c r="N48" s="94">
        <v>40760</v>
      </c>
      <c r="O48" s="91">
        <f t="shared" si="18"/>
        <v>-5.9399086167905111</v>
      </c>
      <c r="P48" s="169">
        <f t="shared" si="19"/>
        <v>0.25062544144603255</v>
      </c>
      <c r="Q48" s="95">
        <f t="shared" si="20"/>
        <v>-1.5593634017046132E-2</v>
      </c>
      <c r="R48" s="94">
        <v>13472</v>
      </c>
      <c r="S48" s="185">
        <v>13128</v>
      </c>
      <c r="T48" s="91">
        <f t="shared" si="21"/>
        <v>-2.5534441805225652</v>
      </c>
      <c r="U48" s="91">
        <f t="shared" si="22"/>
        <v>0.23997315108437592</v>
      </c>
      <c r="V48" s="92">
        <f t="shared" si="23"/>
        <v>-6.1041448740709586E-3</v>
      </c>
    </row>
    <row r="49" spans="2:22" s="30" customFormat="1" ht="20.100000000000001" customHeight="1">
      <c r="B49" s="77" t="s">
        <v>109</v>
      </c>
      <c r="C49" s="94">
        <v>50</v>
      </c>
      <c r="D49" s="94">
        <v>51</v>
      </c>
      <c r="E49" s="91">
        <f t="shared" si="12"/>
        <v>2</v>
      </c>
      <c r="F49" s="91">
        <f t="shared" si="13"/>
        <v>0.67909454061251662</v>
      </c>
      <c r="G49" s="95">
        <f t="shared" si="14"/>
        <v>1.3135426244581635E-2</v>
      </c>
      <c r="H49" s="94">
        <v>1218</v>
      </c>
      <c r="I49" s="94">
        <v>1205</v>
      </c>
      <c r="J49" s="91">
        <f t="shared" si="15"/>
        <v>-1.0673234811165846</v>
      </c>
      <c r="K49" s="91">
        <f t="shared" si="16"/>
        <v>0.33191569066008525</v>
      </c>
      <c r="L49" s="95">
        <f t="shared" si="17"/>
        <v>-3.570800738331722E-3</v>
      </c>
      <c r="M49" s="94">
        <v>32174</v>
      </c>
      <c r="N49" s="94">
        <v>30593</v>
      </c>
      <c r="O49" s="91">
        <f t="shared" si="18"/>
        <v>-4.9139056380928698</v>
      </c>
      <c r="P49" s="169">
        <f t="shared" si="19"/>
        <v>0.18811050368396648</v>
      </c>
      <c r="Q49" s="95">
        <f t="shared" si="20"/>
        <v>-9.5779080734071237E-3</v>
      </c>
      <c r="R49" s="94">
        <v>14507</v>
      </c>
      <c r="S49" s="185">
        <v>14049</v>
      </c>
      <c r="T49" s="91">
        <f t="shared" si="21"/>
        <v>-3.1570965740676913</v>
      </c>
      <c r="U49" s="91">
        <f t="shared" si="22"/>
        <v>0.25680856182087125</v>
      </c>
      <c r="V49" s="92">
        <f t="shared" si="23"/>
        <v>-8.1270300939665675E-3</v>
      </c>
    </row>
    <row r="50" spans="2:22" s="30" customFormat="1" ht="20.100000000000001" customHeight="1">
      <c r="B50" s="77" t="s">
        <v>110</v>
      </c>
      <c r="C50" s="94">
        <v>72</v>
      </c>
      <c r="D50" s="94">
        <v>68</v>
      </c>
      <c r="E50" s="91">
        <f t="shared" si="12"/>
        <v>-5.5555555555555554</v>
      </c>
      <c r="F50" s="91">
        <f t="shared" si="13"/>
        <v>0.90545938748335564</v>
      </c>
      <c r="G50" s="95">
        <f t="shared" si="14"/>
        <v>-5.2541704978326539E-2</v>
      </c>
      <c r="H50" s="94">
        <v>1376</v>
      </c>
      <c r="I50" s="94">
        <v>1315</v>
      </c>
      <c r="J50" s="91">
        <f t="shared" si="15"/>
        <v>-4.433139534883721</v>
      </c>
      <c r="K50" s="91">
        <f t="shared" si="16"/>
        <v>0.36221504831370299</v>
      </c>
      <c r="L50" s="95">
        <f t="shared" si="17"/>
        <v>-1.6755295772171927E-2</v>
      </c>
      <c r="M50" s="94">
        <v>21500</v>
      </c>
      <c r="N50" s="94">
        <v>22384</v>
      </c>
      <c r="O50" s="91">
        <f t="shared" si="18"/>
        <v>4.1116279069767439</v>
      </c>
      <c r="P50" s="169">
        <f t="shared" si="19"/>
        <v>0.13763493330049048</v>
      </c>
      <c r="Q50" s="95">
        <f t="shared" si="20"/>
        <v>5.3553894603996822E-3</v>
      </c>
      <c r="R50" s="94">
        <v>6992</v>
      </c>
      <c r="S50" s="185">
        <v>7825</v>
      </c>
      <c r="T50" s="91">
        <f t="shared" si="21"/>
        <v>11.913615560640732</v>
      </c>
      <c r="U50" s="91">
        <f t="shared" si="22"/>
        <v>0.14303701304351324</v>
      </c>
      <c r="V50" s="92">
        <f t="shared" si="23"/>
        <v>1.4781257790991596E-2</v>
      </c>
    </row>
    <row r="51" spans="2:22" s="30" customFormat="1" ht="20.100000000000001" customHeight="1">
      <c r="B51" s="77" t="s">
        <v>111</v>
      </c>
      <c r="C51" s="94">
        <v>24</v>
      </c>
      <c r="D51" s="94">
        <v>23</v>
      </c>
      <c r="E51" s="91">
        <f t="shared" si="12"/>
        <v>-4.1666666666666661</v>
      </c>
      <c r="F51" s="91">
        <f t="shared" si="13"/>
        <v>0.30625832223701732</v>
      </c>
      <c r="G51" s="95">
        <f t="shared" si="14"/>
        <v>-1.3135426244581635E-2</v>
      </c>
      <c r="H51" s="94">
        <v>584</v>
      </c>
      <c r="I51" s="94">
        <v>575</v>
      </c>
      <c r="J51" s="91">
        <f t="shared" si="15"/>
        <v>-1.5410958904109588</v>
      </c>
      <c r="K51" s="91">
        <f t="shared" si="16"/>
        <v>0.1583830059166382</v>
      </c>
      <c r="L51" s="95">
        <f t="shared" si="17"/>
        <v>-2.4720928188450382E-3</v>
      </c>
      <c r="M51" s="94">
        <v>13918</v>
      </c>
      <c r="N51" s="94">
        <v>13607</v>
      </c>
      <c r="O51" s="91">
        <f t="shared" si="18"/>
        <v>-2.2345164535134359</v>
      </c>
      <c r="P51" s="169">
        <f t="shared" si="19"/>
        <v>8.3666839591662531E-2</v>
      </c>
      <c r="Q51" s="95">
        <f t="shared" si="20"/>
        <v>-1.884079323737897E-3</v>
      </c>
      <c r="R51" s="94">
        <v>6798</v>
      </c>
      <c r="S51" s="190">
        <v>6500</v>
      </c>
      <c r="T51" s="91">
        <f t="shared" si="21"/>
        <v>-4.3836422477199175</v>
      </c>
      <c r="U51" s="91">
        <f t="shared" si="22"/>
        <v>0.11881668815116116</v>
      </c>
      <c r="V51" s="92">
        <f t="shared" si="23"/>
        <v>-5.2878929432358885E-3</v>
      </c>
    </row>
    <row r="52" spans="2:22" s="30" customFormat="1" ht="4.5" customHeight="1">
      <c r="B52" s="191"/>
      <c r="C52" s="88"/>
      <c r="D52" s="88"/>
      <c r="E52" s="84"/>
      <c r="F52" s="84"/>
      <c r="G52" s="84"/>
      <c r="H52" s="88"/>
      <c r="I52" s="88"/>
      <c r="J52" s="84"/>
      <c r="K52" s="84"/>
      <c r="L52" s="84"/>
      <c r="M52" s="88"/>
      <c r="N52" s="88"/>
      <c r="O52" s="84"/>
      <c r="P52" s="192"/>
      <c r="Q52" s="107"/>
      <c r="R52" s="88"/>
      <c r="S52" s="151"/>
      <c r="T52" s="84"/>
      <c r="U52" s="192"/>
      <c r="V52" s="107"/>
    </row>
    <row r="53" spans="2:22" s="30" customFormat="1" ht="17.100000000000001" customHeight="1">
      <c r="B53" s="56"/>
      <c r="C53" s="94"/>
      <c r="D53" s="94"/>
      <c r="E53" s="91"/>
      <c r="F53" s="91"/>
      <c r="G53" s="91"/>
      <c r="H53" s="94"/>
      <c r="I53" s="94"/>
      <c r="J53" s="91"/>
      <c r="K53" s="91"/>
      <c r="L53" s="91"/>
      <c r="M53" s="94"/>
      <c r="N53" s="94"/>
      <c r="O53" s="91"/>
      <c r="P53" s="169"/>
      <c r="Q53" s="95"/>
      <c r="R53" s="94"/>
      <c r="S53" s="94"/>
      <c r="T53" s="91"/>
      <c r="U53" s="169"/>
      <c r="V53" s="95"/>
    </row>
    <row r="54" spans="2:22" s="30" customFormat="1" ht="17.100000000000001" customHeight="1">
      <c r="B54" s="56"/>
      <c r="C54" s="94"/>
      <c r="D54" s="94"/>
      <c r="E54" s="91"/>
      <c r="F54" s="91"/>
      <c r="G54" s="91"/>
      <c r="H54" s="94"/>
      <c r="I54" s="94"/>
      <c r="J54" s="91"/>
      <c r="K54" s="91"/>
      <c r="L54" s="91"/>
      <c r="M54" s="94"/>
      <c r="N54" s="94"/>
      <c r="O54" s="91"/>
      <c r="P54" s="169"/>
      <c r="Q54" s="95"/>
      <c r="R54" s="94"/>
      <c r="S54" s="94"/>
      <c r="T54" s="91"/>
      <c r="U54" s="169"/>
      <c r="V54" s="95"/>
    </row>
    <row r="55" spans="2:22" ht="17.100000000000001" customHeight="1">
      <c r="B55" s="31"/>
      <c r="C55" s="12"/>
      <c r="D55" s="12"/>
      <c r="E55" s="53"/>
      <c r="F55" s="53"/>
      <c r="G55" s="53"/>
      <c r="H55" s="12"/>
      <c r="I55" s="12"/>
      <c r="J55" s="53"/>
      <c r="K55" s="53"/>
      <c r="L55" s="53"/>
      <c r="M55" s="12"/>
      <c r="N55" s="12"/>
      <c r="O55" s="53"/>
      <c r="P55" s="76"/>
      <c r="Q55" s="54"/>
      <c r="R55" s="12"/>
      <c r="S55" s="12"/>
      <c r="T55" s="53"/>
      <c r="U55" s="76"/>
      <c r="V55" s="54"/>
    </row>
    <row r="56" spans="2:22" ht="17.100000000000001" customHeight="1">
      <c r="B56" s="56"/>
      <c r="C56" s="12"/>
      <c r="D56" s="12"/>
      <c r="E56" s="53"/>
      <c r="F56" s="53"/>
      <c r="G56" s="53"/>
      <c r="H56" s="12"/>
      <c r="I56" s="12"/>
      <c r="J56" s="53"/>
      <c r="K56" s="53"/>
      <c r="L56" s="53"/>
      <c r="M56" s="12"/>
      <c r="N56" s="12"/>
      <c r="O56" s="53"/>
      <c r="P56" s="76"/>
      <c r="Q56" s="54"/>
      <c r="R56" s="12"/>
      <c r="S56" s="12"/>
      <c r="T56" s="53"/>
      <c r="U56" s="76"/>
      <c r="V56" s="54"/>
    </row>
    <row r="57" spans="2:22" ht="17.100000000000001" customHeight="1">
      <c r="B57" s="1"/>
      <c r="C57" s="12"/>
      <c r="D57" s="12"/>
      <c r="E57" s="53"/>
      <c r="F57" s="53"/>
      <c r="G57" s="53"/>
      <c r="H57" s="12"/>
      <c r="I57" s="12"/>
      <c r="J57" s="53"/>
      <c r="K57" s="53"/>
      <c r="L57" s="53"/>
      <c r="M57" s="12"/>
      <c r="N57" s="12"/>
      <c r="O57" s="53"/>
      <c r="P57" s="76"/>
      <c r="Q57" s="54"/>
      <c r="R57" s="12"/>
      <c r="S57" s="12"/>
      <c r="T57" s="53"/>
      <c r="U57" s="76"/>
      <c r="V57" s="54"/>
    </row>
    <row r="58" spans="2:22">
      <c r="B58" s="1"/>
      <c r="C58" s="12"/>
      <c r="D58" s="12"/>
      <c r="E58" s="53"/>
      <c r="F58" s="53"/>
      <c r="G58" s="53"/>
      <c r="H58" s="12"/>
      <c r="I58" s="12"/>
      <c r="J58" s="53"/>
      <c r="K58" s="53"/>
      <c r="L58" s="53"/>
      <c r="M58" s="12"/>
      <c r="N58" s="12"/>
      <c r="O58" s="53"/>
      <c r="P58" s="76"/>
      <c r="Q58" s="54"/>
      <c r="R58" s="12"/>
      <c r="S58" s="12"/>
      <c r="T58" s="53"/>
      <c r="U58" s="76"/>
      <c r="V58" s="54"/>
    </row>
    <row r="59" spans="2:22">
      <c r="B59" s="32"/>
    </row>
  </sheetData>
  <mergeCells count="8">
    <mergeCell ref="C3:G3"/>
    <mergeCell ref="H3:L3"/>
    <mergeCell ref="M3:Q3"/>
    <mergeCell ref="R3:V3"/>
    <mergeCell ref="C40:G40"/>
    <mergeCell ref="H40:L40"/>
    <mergeCell ref="M40:Q40"/>
    <mergeCell ref="R40:V40"/>
  </mergeCells>
  <phoneticPr fontId="2"/>
  <pageMargins left="0.48" right="0.48" top="0.75" bottom="0.75" header="0.3" footer="0.3"/>
  <pageSetup paperSize="9" scale="67" fitToWidth="2" fitToHeight="3" orientation="landscape" horizontalDpi="300" verticalDpi="300" r:id="rId1"/>
  <headerFooter alignWithMargins="0"/>
  <rowBreaks count="1" manualBreakCount="1">
    <brk id="37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確表１</vt:lpstr>
      <vt:lpstr>確表2</vt:lpstr>
      <vt:lpstr>確表3-4</vt:lpstr>
      <vt:lpstr>確表5</vt:lpstr>
      <vt:lpstr>確表１!Print_Area</vt:lpstr>
      <vt:lpstr>確表2!Print_Area</vt:lpstr>
      <vt:lpstr>'確表3-4'!Print_Area</vt:lpstr>
      <vt:lpstr>確表5!Print_Area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Administrator</cp:lastModifiedBy>
  <cp:lastPrinted>2021-11-01T05:09:39Z</cp:lastPrinted>
  <dcterms:created xsi:type="dcterms:W3CDTF">2017-09-05T00:01:00Z</dcterms:created>
  <dcterms:modified xsi:type="dcterms:W3CDTF">2021-11-01T05:10:05Z</dcterms:modified>
</cp:coreProperties>
</file>