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2（令和４年）R5作成\HP用\"/>
    </mc:Choice>
  </mc:AlternateContent>
  <xr:revisionPtr revIDLastSave="0" documentId="13_ncr:1_{9A2A4D41-2E71-4DD9-86F1-2FEAB5BAF8AC}" xr6:coauthVersionLast="36" xr6:coauthVersionMax="47" xr10:uidLastSave="{00000000-0000-0000-0000-000000000000}"/>
  <bookViews>
    <workbookView xWindow="-120" yWindow="6720" windowWidth="29040" windowHeight="15840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'22.2'!$A$1:$L$85</definedName>
    <definedName name="_xlnm.Print_Area" localSheetId="9">'22.5(3)'!$A:$J</definedName>
    <definedName name="_xlnm.Print_Area" localSheetId="12">'22.7(2)-22.8'!$A$1:$K$64</definedName>
  </definedNames>
  <calcPr calcId="191029"/>
</workbook>
</file>

<file path=xl/calcChain.xml><?xml version="1.0" encoding="utf-8"?>
<calcChain xmlns="http://schemas.openxmlformats.org/spreadsheetml/2006/main">
  <c r="K62" i="30" l="1"/>
  <c r="K21" i="30" l="1"/>
  <c r="K20" i="30"/>
  <c r="D11" i="39" l="1"/>
  <c r="D20" i="39"/>
  <c r="D19" i="39"/>
  <c r="D18" i="39"/>
  <c r="D17" i="39"/>
  <c r="D16" i="39"/>
  <c r="D15" i="39"/>
  <c r="D14" i="39"/>
  <c r="D13" i="39"/>
  <c r="D12" i="39"/>
  <c r="F20" i="37"/>
  <c r="E20" i="37"/>
  <c r="F19" i="37"/>
  <c r="E19" i="37"/>
  <c r="F18" i="37"/>
  <c r="E18" i="37"/>
  <c r="F17" i="37"/>
  <c r="E17" i="37"/>
  <c r="F16" i="37"/>
  <c r="E16" i="37"/>
  <c r="F15" i="37"/>
  <c r="E15" i="37"/>
  <c r="F14" i="37"/>
  <c r="E14" i="37"/>
  <c r="F13" i="37"/>
  <c r="E13" i="37"/>
  <c r="F12" i="37"/>
  <c r="E12" i="37"/>
  <c r="E11" i="37"/>
  <c r="F11" i="37"/>
  <c r="J11" i="37"/>
  <c r="J20" i="37"/>
  <c r="J19" i="37"/>
  <c r="J18" i="37"/>
  <c r="J17" i="37"/>
  <c r="J16" i="37"/>
  <c r="J15" i="37"/>
  <c r="J14" i="37"/>
  <c r="J13" i="37"/>
  <c r="J12" i="37"/>
  <c r="G31" i="37"/>
  <c r="D31" i="37"/>
  <c r="G40" i="37"/>
  <c r="D40" i="37"/>
  <c r="G39" i="37"/>
  <c r="D39" i="37"/>
  <c r="G38" i="37"/>
  <c r="D38" i="37"/>
  <c r="G37" i="37"/>
  <c r="D37" i="37"/>
  <c r="G36" i="37"/>
  <c r="D36" i="37"/>
  <c r="G35" i="37"/>
  <c r="D35" i="37"/>
  <c r="G34" i="37"/>
  <c r="D34" i="37"/>
  <c r="G33" i="37"/>
  <c r="D33" i="37"/>
  <c r="G32" i="37"/>
  <c r="D32" i="37"/>
  <c r="J51" i="37"/>
  <c r="G51" i="37"/>
  <c r="D51" i="37"/>
  <c r="J60" i="37"/>
  <c r="G60" i="37"/>
  <c r="D60" i="37"/>
  <c r="J59" i="37"/>
  <c r="G59" i="37"/>
  <c r="D59" i="37"/>
  <c r="J58" i="37"/>
  <c r="G58" i="37"/>
  <c r="D58" i="37"/>
  <c r="J57" i="37"/>
  <c r="G57" i="37"/>
  <c r="D57" i="37"/>
  <c r="J56" i="37"/>
  <c r="G56" i="37"/>
  <c r="D56" i="37"/>
  <c r="J55" i="37"/>
  <c r="G55" i="37"/>
  <c r="D55" i="37"/>
  <c r="J54" i="37"/>
  <c r="G54" i="37"/>
  <c r="D54" i="37"/>
  <c r="J53" i="37"/>
  <c r="G53" i="37"/>
  <c r="D53" i="37"/>
  <c r="J52" i="37"/>
  <c r="G52" i="37"/>
  <c r="D52" i="37"/>
  <c r="J11" i="38"/>
  <c r="G11" i="38"/>
  <c r="D11" i="38"/>
  <c r="J20" i="38"/>
  <c r="G20" i="38"/>
  <c r="D20" i="38"/>
  <c r="J19" i="38"/>
  <c r="G19" i="38"/>
  <c r="D19" i="38"/>
  <c r="J18" i="38"/>
  <c r="G18" i="38"/>
  <c r="D18" i="38"/>
  <c r="J17" i="38"/>
  <c r="G17" i="38"/>
  <c r="D17" i="38"/>
  <c r="J16" i="38"/>
  <c r="G16" i="38"/>
  <c r="D16" i="38"/>
  <c r="J15" i="38"/>
  <c r="G15" i="38"/>
  <c r="D15" i="38"/>
  <c r="J14" i="38"/>
  <c r="G14" i="38"/>
  <c r="D14" i="38"/>
  <c r="J13" i="38"/>
  <c r="G13" i="38"/>
  <c r="D13" i="38"/>
  <c r="J12" i="38"/>
  <c r="G12" i="38"/>
  <c r="D12" i="38"/>
  <c r="J31" i="38"/>
  <c r="G31" i="38"/>
  <c r="D31" i="38"/>
  <c r="J40" i="38"/>
  <c r="G40" i="38"/>
  <c r="D40" i="38"/>
  <c r="J39" i="38"/>
  <c r="G39" i="38"/>
  <c r="D39" i="38"/>
  <c r="J38" i="38"/>
  <c r="G38" i="38"/>
  <c r="D38" i="38"/>
  <c r="J37" i="38"/>
  <c r="G37" i="38"/>
  <c r="D37" i="38"/>
  <c r="J36" i="38"/>
  <c r="G36" i="38"/>
  <c r="D36" i="38"/>
  <c r="J35" i="38"/>
  <c r="G35" i="38"/>
  <c r="D35" i="38"/>
  <c r="J34" i="38"/>
  <c r="G34" i="38"/>
  <c r="D34" i="38"/>
  <c r="J33" i="38"/>
  <c r="G33" i="38"/>
  <c r="D33" i="38"/>
  <c r="J32" i="38"/>
  <c r="G32" i="38"/>
  <c r="D32" i="38"/>
  <c r="J51" i="38"/>
  <c r="G51" i="38"/>
  <c r="D51" i="38"/>
  <c r="J60" i="38"/>
  <c r="G60" i="38"/>
  <c r="D60" i="38"/>
  <c r="J59" i="38"/>
  <c r="G59" i="38"/>
  <c r="D59" i="38"/>
  <c r="J58" i="38"/>
  <c r="G58" i="38"/>
  <c r="D58" i="38"/>
  <c r="J57" i="38"/>
  <c r="G57" i="38"/>
  <c r="D57" i="38"/>
  <c r="J56" i="38"/>
  <c r="G56" i="38"/>
  <c r="D56" i="38"/>
  <c r="J55" i="38"/>
  <c r="G55" i="38"/>
  <c r="D55" i="38"/>
  <c r="J54" i="38"/>
  <c r="G54" i="38"/>
  <c r="D54" i="38"/>
  <c r="J53" i="38"/>
  <c r="G53" i="38"/>
  <c r="D53" i="38"/>
  <c r="J52" i="38"/>
  <c r="G52" i="38"/>
  <c r="D52" i="38"/>
  <c r="P89" i="7" l="1"/>
  <c r="P88" i="7"/>
  <c r="O87" i="7"/>
  <c r="N87" i="7"/>
  <c r="M87" i="7"/>
  <c r="L87" i="7"/>
  <c r="K87" i="7"/>
  <c r="J87" i="7"/>
  <c r="I87" i="7"/>
  <c r="P87" i="7" s="1"/>
  <c r="H87" i="7"/>
  <c r="G87" i="7"/>
  <c r="O85" i="7"/>
  <c r="N85" i="7"/>
  <c r="M85" i="7"/>
  <c r="M7" i="7" s="1"/>
  <c r="L85" i="7"/>
  <c r="K85" i="7"/>
  <c r="J85" i="7"/>
  <c r="I85" i="7"/>
  <c r="P85" i="7" s="1"/>
  <c r="H85" i="7"/>
  <c r="G85" i="7"/>
  <c r="O84" i="7"/>
  <c r="O83" i="7" s="1"/>
  <c r="N84" i="7"/>
  <c r="N83" i="7" s="1"/>
  <c r="M84" i="7"/>
  <c r="L84" i="7"/>
  <c r="K84" i="7"/>
  <c r="K83" i="7" s="1"/>
  <c r="J84" i="7"/>
  <c r="J83" i="7" s="1"/>
  <c r="I84" i="7"/>
  <c r="P84" i="7" s="1"/>
  <c r="H84" i="7"/>
  <c r="G84" i="7"/>
  <c r="G83" i="7" s="1"/>
  <c r="M83" i="7"/>
  <c r="L83" i="7"/>
  <c r="I83" i="7"/>
  <c r="P83" i="7" s="1"/>
  <c r="H83" i="7"/>
  <c r="G6" i="7"/>
  <c r="P81" i="7"/>
  <c r="P80" i="7"/>
  <c r="O79" i="7"/>
  <c r="N79" i="7"/>
  <c r="M79" i="7"/>
  <c r="L79" i="7"/>
  <c r="K79" i="7"/>
  <c r="J79" i="7"/>
  <c r="I79" i="7"/>
  <c r="P79" i="7" s="1"/>
  <c r="H79" i="7"/>
  <c r="G79" i="7"/>
  <c r="P75" i="7"/>
  <c r="P74" i="7"/>
  <c r="O73" i="7"/>
  <c r="N73" i="7"/>
  <c r="M73" i="7"/>
  <c r="L73" i="7"/>
  <c r="K73" i="7"/>
  <c r="J73" i="7"/>
  <c r="I73" i="7"/>
  <c r="P73" i="7" s="1"/>
  <c r="H73" i="7"/>
  <c r="G73" i="7"/>
  <c r="P71" i="7"/>
  <c r="P70" i="7"/>
  <c r="O69" i="7"/>
  <c r="N69" i="7"/>
  <c r="M69" i="7"/>
  <c r="L69" i="7"/>
  <c r="K69" i="7"/>
  <c r="J69" i="7"/>
  <c r="I69" i="7"/>
  <c r="P69" i="7" s="1"/>
  <c r="H69" i="7"/>
  <c r="G69" i="7"/>
  <c r="P67" i="7"/>
  <c r="P66" i="7"/>
  <c r="O65" i="7"/>
  <c r="N65" i="7"/>
  <c r="M65" i="7"/>
  <c r="L65" i="7"/>
  <c r="K65" i="7"/>
  <c r="J65" i="7"/>
  <c r="I65" i="7"/>
  <c r="P65" i="7" s="1"/>
  <c r="H65" i="7"/>
  <c r="G65" i="7"/>
  <c r="P63" i="7"/>
  <c r="P62" i="7"/>
  <c r="O61" i="7"/>
  <c r="N61" i="7"/>
  <c r="M61" i="7"/>
  <c r="L61" i="7"/>
  <c r="K61" i="7"/>
  <c r="J61" i="7"/>
  <c r="I61" i="7"/>
  <c r="P61" i="7" s="1"/>
  <c r="H61" i="7"/>
  <c r="G61" i="7"/>
  <c r="P59" i="7"/>
  <c r="P58" i="7"/>
  <c r="O57" i="7"/>
  <c r="N57" i="7"/>
  <c r="M57" i="7"/>
  <c r="L57" i="7"/>
  <c r="K57" i="7"/>
  <c r="J57" i="7"/>
  <c r="I57" i="7"/>
  <c r="P57" i="7" s="1"/>
  <c r="H57" i="7"/>
  <c r="G57" i="7"/>
  <c r="P55" i="7"/>
  <c r="P54" i="7"/>
  <c r="O53" i="7"/>
  <c r="N53" i="7"/>
  <c r="M53" i="7"/>
  <c r="L53" i="7"/>
  <c r="K53" i="7"/>
  <c r="J53" i="7"/>
  <c r="I53" i="7"/>
  <c r="P53" i="7" s="1"/>
  <c r="H53" i="7"/>
  <c r="G53" i="7"/>
  <c r="P51" i="7"/>
  <c r="P50" i="7"/>
  <c r="O49" i="7"/>
  <c r="N49" i="7"/>
  <c r="M49" i="7"/>
  <c r="L49" i="7"/>
  <c r="K49" i="7"/>
  <c r="J49" i="7"/>
  <c r="I49" i="7"/>
  <c r="P49" i="7" s="1"/>
  <c r="H49" i="7"/>
  <c r="G49" i="7"/>
  <c r="P47" i="7"/>
  <c r="P46" i="7"/>
  <c r="O45" i="7"/>
  <c r="N45" i="7"/>
  <c r="M45" i="7"/>
  <c r="L45" i="7"/>
  <c r="K45" i="7"/>
  <c r="J45" i="7"/>
  <c r="I45" i="7"/>
  <c r="P45" i="7" s="1"/>
  <c r="H45" i="7"/>
  <c r="G45" i="7"/>
  <c r="P43" i="7"/>
  <c r="P42" i="7"/>
  <c r="O41" i="7"/>
  <c r="N41" i="7"/>
  <c r="M41" i="7"/>
  <c r="L41" i="7"/>
  <c r="K41" i="7"/>
  <c r="J41" i="7"/>
  <c r="I41" i="7"/>
  <c r="P41" i="7" s="1"/>
  <c r="H41" i="7"/>
  <c r="G41" i="7"/>
  <c r="P39" i="7"/>
  <c r="P37" i="7"/>
  <c r="P36" i="7"/>
  <c r="P35" i="7"/>
  <c r="O35" i="7"/>
  <c r="N35" i="7"/>
  <c r="M35" i="7"/>
  <c r="L35" i="7"/>
  <c r="K35" i="7"/>
  <c r="J35" i="7"/>
  <c r="I35" i="7"/>
  <c r="H35" i="7"/>
  <c r="G35" i="7"/>
  <c r="P33" i="7"/>
  <c r="P32" i="7"/>
  <c r="P31" i="7"/>
  <c r="O31" i="7"/>
  <c r="N31" i="7"/>
  <c r="M31" i="7"/>
  <c r="L31" i="7"/>
  <c r="K31" i="7"/>
  <c r="J31" i="7"/>
  <c r="I31" i="7"/>
  <c r="H31" i="7"/>
  <c r="G31" i="7"/>
  <c r="P29" i="7"/>
  <c r="O29" i="7"/>
  <c r="N29" i="7"/>
  <c r="M29" i="7"/>
  <c r="L29" i="7"/>
  <c r="K29" i="7"/>
  <c r="J29" i="7"/>
  <c r="I29" i="7"/>
  <c r="H29" i="7"/>
  <c r="G29" i="7"/>
  <c r="P28" i="7"/>
  <c r="O28" i="7"/>
  <c r="O27" i="7" s="1"/>
  <c r="N28" i="7"/>
  <c r="M28" i="7"/>
  <c r="L28" i="7"/>
  <c r="L27" i="7" s="1"/>
  <c r="K28" i="7"/>
  <c r="K27" i="7" s="1"/>
  <c r="P27" i="7" s="1"/>
  <c r="J28" i="7"/>
  <c r="I28" i="7"/>
  <c r="H28" i="7"/>
  <c r="H27" i="7" s="1"/>
  <c r="G28" i="7"/>
  <c r="G27" i="7" s="1"/>
  <c r="N27" i="7"/>
  <c r="M27" i="7"/>
  <c r="J27" i="7"/>
  <c r="I27" i="7"/>
  <c r="P25" i="7"/>
  <c r="P24" i="7"/>
  <c r="P23" i="7"/>
  <c r="O23" i="7"/>
  <c r="N23" i="7"/>
  <c r="M23" i="7"/>
  <c r="L23" i="7"/>
  <c r="K23" i="7"/>
  <c r="J23" i="7"/>
  <c r="I23" i="7"/>
  <c r="H23" i="7"/>
  <c r="G23" i="7"/>
  <c r="P21" i="7"/>
  <c r="P20" i="7"/>
  <c r="P19" i="7"/>
  <c r="O19" i="7"/>
  <c r="N19" i="7"/>
  <c r="M19" i="7"/>
  <c r="L19" i="7"/>
  <c r="K19" i="7"/>
  <c r="J19" i="7"/>
  <c r="I19" i="7"/>
  <c r="H19" i="7"/>
  <c r="G19" i="7"/>
  <c r="P17" i="7"/>
  <c r="P16" i="7"/>
  <c r="P15" i="7"/>
  <c r="O15" i="7"/>
  <c r="N15" i="7"/>
  <c r="M15" i="7"/>
  <c r="L15" i="7"/>
  <c r="K15" i="7"/>
  <c r="J15" i="7"/>
  <c r="I15" i="7"/>
  <c r="H15" i="7"/>
  <c r="G15" i="7"/>
  <c r="P13" i="7"/>
  <c r="O13" i="7"/>
  <c r="O7" i="7" s="1"/>
  <c r="N13" i="7"/>
  <c r="M13" i="7"/>
  <c r="L13" i="7"/>
  <c r="L7" i="7" s="1"/>
  <c r="K13" i="7"/>
  <c r="K7" i="7" s="1"/>
  <c r="J13" i="7"/>
  <c r="I13" i="7"/>
  <c r="H13" i="7"/>
  <c r="H7" i="7" s="1"/>
  <c r="G13" i="7"/>
  <c r="G7" i="7" s="1"/>
  <c r="P12" i="7"/>
  <c r="O12" i="7"/>
  <c r="N12" i="7"/>
  <c r="N11" i="7" s="1"/>
  <c r="M12" i="7"/>
  <c r="M11" i="7" s="1"/>
  <c r="L12" i="7"/>
  <c r="K12" i="7"/>
  <c r="J12" i="7"/>
  <c r="J11" i="7" s="1"/>
  <c r="I12" i="7"/>
  <c r="I11" i="7" s="1"/>
  <c r="P11" i="7" s="1"/>
  <c r="H12" i="7"/>
  <c r="G12" i="7"/>
  <c r="O11" i="7"/>
  <c r="L11" i="7"/>
  <c r="K11" i="7"/>
  <c r="H11" i="7"/>
  <c r="G11" i="7"/>
  <c r="N7" i="7"/>
  <c r="J7" i="7"/>
  <c r="L6" i="7"/>
  <c r="H6" i="7"/>
  <c r="O92" i="7"/>
  <c r="N92" i="7"/>
  <c r="M92" i="7"/>
  <c r="L92" i="7"/>
  <c r="K92" i="7"/>
  <c r="J92" i="7"/>
  <c r="I92" i="7"/>
  <c r="H92" i="7"/>
  <c r="G92" i="7"/>
  <c r="K6" i="7" l="1"/>
  <c r="K5" i="7" s="1"/>
  <c r="H5" i="7"/>
  <c r="G5" i="7"/>
  <c r="O6" i="7"/>
  <c r="O5" i="7" s="1"/>
  <c r="I7" i="7"/>
  <c r="P7" i="7" s="1"/>
  <c r="L5" i="7"/>
  <c r="I6" i="7"/>
  <c r="M6" i="7"/>
  <c r="M5" i="7" s="1"/>
  <c r="J6" i="7"/>
  <c r="J5" i="7" s="1"/>
  <c r="N6" i="7"/>
  <c r="N5" i="7" s="1"/>
  <c r="H42" i="30"/>
  <c r="G65" i="30"/>
  <c r="F65" i="30"/>
  <c r="E65" i="30"/>
  <c r="D65" i="30"/>
  <c r="F64" i="30"/>
  <c r="E64" i="30"/>
  <c r="D64" i="30"/>
  <c r="G61" i="30"/>
  <c r="G64" i="30" s="1"/>
  <c r="G59" i="30"/>
  <c r="G58" i="30"/>
  <c r="F54" i="30"/>
  <c r="E54" i="30"/>
  <c r="D54" i="30"/>
  <c r="G53" i="30"/>
  <c r="F53" i="30"/>
  <c r="E53" i="30"/>
  <c r="D53" i="30"/>
  <c r="G51" i="30"/>
  <c r="G54" i="30" s="1"/>
  <c r="G50" i="30"/>
  <c r="G48" i="30"/>
  <c r="G47" i="30"/>
  <c r="F43" i="30"/>
  <c r="E43" i="30"/>
  <c r="D43" i="30"/>
  <c r="G42" i="30"/>
  <c r="F42" i="30"/>
  <c r="E42" i="30"/>
  <c r="D42" i="30"/>
  <c r="G40" i="30"/>
  <c r="G43" i="30" s="1"/>
  <c r="G39" i="30"/>
  <c r="G37" i="30"/>
  <c r="G36" i="30"/>
  <c r="G32" i="30"/>
  <c r="G31" i="30"/>
  <c r="F27" i="30"/>
  <c r="E27" i="30"/>
  <c r="D27" i="30"/>
  <c r="F26" i="30"/>
  <c r="E26" i="30"/>
  <c r="D26" i="30"/>
  <c r="G24" i="30"/>
  <c r="G27" i="30" s="1"/>
  <c r="G23" i="30"/>
  <c r="G26" i="30" s="1"/>
  <c r="F16" i="30"/>
  <c r="E16" i="30"/>
  <c r="D16" i="30"/>
  <c r="G15" i="30"/>
  <c r="F15" i="30"/>
  <c r="E15" i="30"/>
  <c r="D15" i="30"/>
  <c r="G13" i="30"/>
  <c r="G16" i="30" s="1"/>
  <c r="G12" i="30"/>
  <c r="G10" i="30"/>
  <c r="G9" i="30"/>
  <c r="I5" i="7" l="1"/>
  <c r="P5" i="7" s="1"/>
  <c r="P6" i="7"/>
  <c r="H53" i="30" l="1"/>
  <c r="J65" i="30"/>
  <c r="I65" i="30"/>
  <c r="H65" i="30"/>
  <c r="J64" i="30"/>
  <c r="I64" i="30"/>
  <c r="H64" i="30"/>
  <c r="J54" i="30"/>
  <c r="I54" i="30"/>
  <c r="H54" i="30"/>
  <c r="J53" i="30"/>
  <c r="I53" i="30"/>
  <c r="J43" i="30"/>
  <c r="I43" i="30"/>
  <c r="H43" i="30"/>
  <c r="J42" i="30"/>
  <c r="I42" i="30"/>
  <c r="J27" i="30"/>
  <c r="I27" i="30"/>
  <c r="H27" i="30"/>
  <c r="J26" i="30"/>
  <c r="I26" i="30"/>
  <c r="H26" i="30"/>
  <c r="J16" i="30"/>
  <c r="I16" i="30"/>
  <c r="H16" i="30"/>
  <c r="J15" i="30"/>
  <c r="I15" i="30"/>
  <c r="H15" i="30"/>
  <c r="K61" i="30"/>
  <c r="K59" i="30"/>
  <c r="K58" i="30"/>
  <c r="K51" i="30"/>
  <c r="K50" i="30"/>
  <c r="K48" i="30"/>
  <c r="K47" i="30"/>
  <c r="K40" i="30"/>
  <c r="K39" i="30"/>
  <c r="K37" i="30"/>
  <c r="K36" i="30"/>
  <c r="K32" i="30"/>
  <c r="K31" i="30"/>
  <c r="K24" i="30"/>
  <c r="K27" i="30" s="1"/>
  <c r="K23" i="30"/>
  <c r="K26" i="30" s="1"/>
  <c r="K13" i="30"/>
  <c r="K12" i="30"/>
  <c r="K10" i="30"/>
  <c r="K9" i="30"/>
  <c r="K53" i="30" l="1"/>
  <c r="K16" i="30"/>
  <c r="K15" i="30"/>
  <c r="K65" i="30"/>
  <c r="K64" i="30"/>
  <c r="K54" i="30"/>
  <c r="K43" i="30"/>
  <c r="K42" i="30"/>
  <c r="G20" i="39"/>
  <c r="G19" i="39"/>
  <c r="G18" i="39"/>
  <c r="G17" i="39"/>
  <c r="G16" i="39"/>
  <c r="G15" i="39"/>
  <c r="G14" i="39"/>
  <c r="G13" i="39"/>
  <c r="G12" i="39"/>
  <c r="G11" i="39"/>
  <c r="F9" i="39"/>
  <c r="E9" i="39"/>
  <c r="G9" i="39" s="1"/>
  <c r="C9" i="39"/>
  <c r="B9" i="39"/>
  <c r="D9" i="39" s="1"/>
  <c r="I49" i="38"/>
  <c r="H49" i="38"/>
  <c r="F49" i="38"/>
  <c r="E49" i="38"/>
  <c r="G49" i="38" s="1"/>
  <c r="C49" i="38"/>
  <c r="B49" i="38"/>
  <c r="I29" i="38"/>
  <c r="H29" i="38"/>
  <c r="J29" i="38" s="1"/>
  <c r="F29" i="38"/>
  <c r="E29" i="38"/>
  <c r="C29" i="38"/>
  <c r="B29" i="38"/>
  <c r="D29" i="38" s="1"/>
  <c r="I9" i="38"/>
  <c r="H9" i="38"/>
  <c r="F9" i="38"/>
  <c r="E9" i="38"/>
  <c r="G9" i="38" s="1"/>
  <c r="C9" i="38"/>
  <c r="B9" i="38"/>
  <c r="I49" i="37"/>
  <c r="H49" i="37"/>
  <c r="J49" i="37" s="1"/>
  <c r="F49" i="37"/>
  <c r="E49" i="37"/>
  <c r="C49" i="37"/>
  <c r="B49" i="37"/>
  <c r="D49" i="37" s="1"/>
  <c r="I40" i="37"/>
  <c r="H40" i="37"/>
  <c r="I39" i="37"/>
  <c r="H39" i="37"/>
  <c r="I38" i="37"/>
  <c r="H38" i="37"/>
  <c r="I37" i="37"/>
  <c r="H37" i="37"/>
  <c r="I36" i="37"/>
  <c r="H36" i="37"/>
  <c r="I35" i="37"/>
  <c r="H35" i="37"/>
  <c r="I34" i="37"/>
  <c r="H34" i="37"/>
  <c r="I33" i="37"/>
  <c r="H33" i="37"/>
  <c r="I32" i="37"/>
  <c r="H32" i="37"/>
  <c r="I31" i="37"/>
  <c r="H31" i="37"/>
  <c r="F29" i="37"/>
  <c r="E29" i="37"/>
  <c r="G29" i="37" s="1"/>
  <c r="C29" i="37"/>
  <c r="B29" i="37"/>
  <c r="D29" i="37" s="1"/>
  <c r="D20" i="37"/>
  <c r="G19" i="37"/>
  <c r="D19" i="37"/>
  <c r="D18" i="37"/>
  <c r="D17" i="37"/>
  <c r="D16" i="37"/>
  <c r="D15" i="37"/>
  <c r="D14" i="37"/>
  <c r="D13" i="37"/>
  <c r="E9" i="37"/>
  <c r="D12" i="37"/>
  <c r="D11" i="37"/>
  <c r="I9" i="37"/>
  <c r="H9" i="37"/>
  <c r="J9" i="37" s="1"/>
  <c r="D9" i="37"/>
  <c r="J32" i="37" l="1"/>
  <c r="J33" i="37"/>
  <c r="J34" i="37"/>
  <c r="J35" i="37"/>
  <c r="J37" i="37"/>
  <c r="J38" i="37"/>
  <c r="J40" i="37"/>
  <c r="G49" i="37"/>
  <c r="D9" i="38"/>
  <c r="J9" i="38"/>
  <c r="G29" i="38"/>
  <c r="D49" i="38"/>
  <c r="J49" i="38"/>
  <c r="J36" i="37"/>
  <c r="I29" i="37"/>
  <c r="J39" i="37"/>
  <c r="H29" i="37"/>
  <c r="G20" i="37"/>
  <c r="G17" i="37"/>
  <c r="G11" i="37"/>
  <c r="G12" i="37"/>
  <c r="G13" i="37"/>
  <c r="G14" i="37"/>
  <c r="G15" i="37"/>
  <c r="G16" i="37"/>
  <c r="G18" i="37"/>
  <c r="F9" i="37"/>
  <c r="G9" i="37" s="1"/>
  <c r="J31" i="37"/>
  <c r="J29" i="37" l="1"/>
  <c r="N19" i="5"/>
  <c r="N18" i="5"/>
  <c r="N17" i="5"/>
  <c r="N16" i="5"/>
  <c r="N15" i="5"/>
  <c r="N14" i="5"/>
  <c r="N13" i="5"/>
  <c r="N12" i="5"/>
  <c r="N11" i="5"/>
  <c r="J14" i="5" l="1"/>
  <c r="J19" i="5"/>
  <c r="J17" i="5"/>
  <c r="J18" i="5"/>
  <c r="J13" i="5"/>
  <c r="J15" i="5"/>
  <c r="J16" i="5"/>
  <c r="I14" i="5"/>
  <c r="I19" i="5"/>
  <c r="I17" i="5"/>
  <c r="I18" i="5"/>
  <c r="I13" i="5"/>
  <c r="I16" i="5"/>
  <c r="I15" i="5"/>
  <c r="J12" i="5" l="1"/>
  <c r="J11" i="5"/>
  <c r="I11" i="5"/>
  <c r="I12" i="5"/>
</calcChain>
</file>

<file path=xl/sharedStrings.xml><?xml version="1.0" encoding="utf-8"?>
<sst xmlns="http://schemas.openxmlformats.org/spreadsheetml/2006/main" count="1316" uniqueCount="526">
  <si>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</si>
  <si>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</si>
  <si>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</si>
  <si>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</si>
  <si>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</si>
  <si>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</si>
  <si>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</si>
  <si>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</si>
  <si>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</si>
  <si>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</si>
  <si>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</si>
  <si>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</si>
  <si>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</si>
  <si>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</si>
  <si>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</si>
  <si>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</si>
  <si>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</si>
  <si>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</si>
  <si>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</si>
  <si>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</si>
  <si>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</si>
  <si>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</si>
  <si>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</si>
  <si>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</si>
  <si>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</si>
  <si>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</si>
  <si>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</si>
  <si>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</si>
  <si>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</si>
  <si>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</si>
  <si>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</si>
  <si>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</si>
  <si>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</si>
  <si>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</si>
  <si>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地方消費税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</si>
  <si>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</si>
  <si>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</si>
  <si>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</si>
  <si>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</si>
  <si>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</si>
  <si>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</si>
  <si>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</si>
  <si>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</si>
  <si>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</si>
  <si>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</si>
  <si>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</si>
  <si>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</si>
  <si>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</si>
  <si>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</si>
  <si>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</si>
  <si>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</si>
  <si>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</si>
  <si>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</si>
  <si>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</si>
  <si>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</si>
  <si>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</si>
  <si>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</si>
  <si>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</si>
  <si>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</si>
  <si>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</si>
  <si>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</si>
  <si>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</si>
  <si>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</si>
  <si>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</si>
  <si>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</si>
  <si>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</si>
  <si>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</si>
  <si>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</si>
  <si>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</si>
  <si>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</si>
  <si>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</si>
  <si>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</si>
  <si>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</si>
  <si>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</si>
  <si>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</si>
  <si>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</si>
  <si>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</si>
  <si>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</si>
  <si>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</si>
  <si>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</si>
  <si>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</si>
  <si>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</si>
  <si>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</si>
  <si>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</si>
  <si>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</si>
  <si>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</si>
  <si>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</si>
  <si>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</si>
  <si>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</si>
  <si>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</si>
  <si>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</si>
  <si>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</si>
  <si>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</si>
  <si>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</si>
  <si>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</si>
  <si>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</si>
  <si>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</si>
  <si>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</si>
  <si>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</si>
  <si>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</si>
  <si>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</si>
  <si>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</si>
  <si>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</si>
  <si>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</si>
  <si>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</si>
  <si>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</si>
  <si>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</si>
  <si>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</si>
  <si>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</si>
  <si>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</si>
  <si>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</si>
  <si>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</si>
  <si>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</si>
  <si>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</si>
  <si>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</si>
  <si>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</si>
  <si>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</si>
  <si>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</si>
  <si>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</si>
  <si>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</si>
  <si>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</si>
  <si>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</si>
  <si>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</si>
  <si>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</si>
  <si>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</si>
  <si>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</si>
  <si>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</si>
  <si>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</si>
  <si>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</si>
  <si>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</si>
  <si>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</si>
  <si>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</si>
  <si>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</si>
  <si>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</si>
  <si>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</si>
  <si>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</si>
  <si>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</si>
  <si>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</si>
  <si>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</si>
  <si>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</si>
  <si>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</si>
  <si>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</si>
  <si>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</si>
  <si>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</si>
  <si>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</si>
  <si>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</si>
  <si>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</si>
  <si>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</si>
  <si>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</si>
  <si>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</si>
  <si>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</si>
  <si>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</si>
  <si>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</si>
  <si>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</si>
  <si>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</si>
  <si>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</si>
  <si>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</si>
  <si>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</si>
  <si>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</si>
  <si>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</si>
  <si>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</si>
  <si>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</si>
  <si>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</si>
  <si>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</si>
  <si>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</si>
  <si>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</si>
  <si>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</si>
  <si>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</si>
  <si>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</si>
  <si>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</si>
  <si>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</si>
  <si>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</si>
  <si>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</si>
  <si>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</si>
  <si>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</si>
  <si>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</si>
  <si>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</si>
  <si>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</si>
  <si>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</si>
  <si>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</si>
  <si>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</si>
  <si>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</si>
  <si>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</si>
  <si>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</si>
  <si>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</si>
  <si>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</si>
  <si>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</si>
  <si>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</si>
  <si>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</si>
  <si>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</si>
  <si>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</si>
  <si>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</si>
  <si>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</si>
  <si>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</si>
  <si>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</si>
  <si>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</si>
  <si>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</si>
  <si>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</si>
  <si>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</si>
  <si>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</si>
  <si>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</si>
  <si>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</si>
  <si>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</si>
  <si>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</si>
  <si>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</si>
  <si>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</si>
  <si>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</si>
  <si>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</si>
  <si>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</si>
  <si>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</si>
  <si>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</si>
  <si>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　　  3  1人当たり平均購買額とは、本場発売金を入場人員で除したものである。</t>
    <rPh sb="7" eb="9">
      <t>ヒトリ</t>
    </rPh>
    <rPh sb="9" eb="10">
      <t>ア</t>
    </rPh>
    <phoneticPr fontId="2"/>
  </si>
  <si>
    <t>22.10  市町別地方債現在高（続き）</t>
    <rPh sb="17" eb="18">
      <t>ツヅ</t>
    </rPh>
    <phoneticPr fontId="2"/>
  </si>
  <si>
    <t>当初予算額</t>
    <rPh sb="0" eb="2">
      <t>トウショ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</si>
  <si>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</si>
  <si>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</si>
  <si>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3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</si>
  <si>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</si>
  <si>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</si>
  <si>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3"/>
  </si>
  <si>
    <t>基金管理</t>
    <rPh sb="0" eb="2">
      <t>キキン</t>
    </rPh>
    <rPh sb="2" eb="4">
      <t>カンリ</t>
    </rPh>
    <phoneticPr fontId="13"/>
  </si>
  <si>
    <t>港湾整備</t>
  </si>
  <si>
    <t>公共用地</t>
  </si>
  <si>
    <t>県営住宅</t>
  </si>
  <si>
    <t>県有環境林</t>
    <rPh sb="0" eb="2">
      <t>ケンユウ</t>
    </rPh>
    <rPh sb="2" eb="4">
      <t>カンキョウ</t>
    </rPh>
    <rPh sb="4" eb="5">
      <t>リン</t>
    </rPh>
    <phoneticPr fontId="13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</si>
  <si>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</si>
  <si>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</si>
  <si>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</si>
  <si>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</si>
  <si>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</si>
  <si>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</si>
  <si>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3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</si>
  <si>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</si>
  <si>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</si>
  <si>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</si>
  <si>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</si>
  <si>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</si>
  <si>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</si>
  <si>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</si>
  <si>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</si>
  <si>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</si>
  <si>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</si>
  <si>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</si>
  <si>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</si>
  <si>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</si>
  <si>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</si>
  <si>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</si>
  <si>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</si>
  <si>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鉱区税</t>
    <rPh sb="0" eb="2">
      <t>コウク</t>
    </rPh>
    <rPh sb="2" eb="3">
      <t>ゼイ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</si>
  <si>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14"/>
  </si>
  <si>
    <t>自動車税</t>
    <rPh sb="0" eb="3">
      <t>ジドウシャ</t>
    </rPh>
    <rPh sb="3" eb="4">
      <t>ゼイ</t>
    </rPh>
    <phoneticPr fontId="14"/>
  </si>
  <si>
    <t>鉱区税</t>
    <rPh sb="0" eb="2">
      <t>コウク</t>
    </rPh>
    <rPh sb="2" eb="3">
      <t>ゼイ</t>
    </rPh>
    <phoneticPr fontId="14"/>
  </si>
  <si>
    <t>固定資産税</t>
    <rPh sb="0" eb="4">
      <t>コテイシサン</t>
    </rPh>
    <rPh sb="4" eb="5">
      <t>ゼイ</t>
    </rPh>
    <phoneticPr fontId="14"/>
  </si>
  <si>
    <t>狩猟税</t>
    <rPh sb="0" eb="2">
      <t>シュリョウ</t>
    </rPh>
    <rPh sb="2" eb="3">
      <t>ゼイ</t>
    </rPh>
    <phoneticPr fontId="14"/>
  </si>
  <si>
    <t>地方揮発油譲与税</t>
    <rPh sb="0" eb="2">
      <t>チホウ</t>
    </rPh>
    <rPh sb="2" eb="5">
      <t>キハツユ</t>
    </rPh>
    <rPh sb="5" eb="8">
      <t>ジョウヨゼイ</t>
    </rPh>
    <phoneticPr fontId="14"/>
  </si>
  <si>
    <t>地方道路譲与税</t>
    <rPh sb="0" eb="2">
      <t>チホウ</t>
    </rPh>
    <rPh sb="2" eb="4">
      <t>ドウロ</t>
    </rPh>
    <rPh sb="4" eb="7">
      <t>ジョウヨゼイ</t>
    </rPh>
    <phoneticPr fontId="14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</si>
  <si>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</si>
  <si>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</si>
  <si>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</si>
  <si>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</si>
  <si>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</si>
  <si>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</si>
  <si>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</si>
  <si>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ｘ</t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</si>
  <si>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</si>
  <si>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</si>
  <si>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-</t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</si>
  <si>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</si>
  <si>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</si>
  <si>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</si>
  <si>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</si>
  <si>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</si>
  <si>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</si>
  <si>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</si>
  <si>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</si>
  <si>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</si>
  <si>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</si>
  <si>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</si>
  <si>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</si>
  <si>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</si>
  <si>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</si>
  <si>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</si>
  <si>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</si>
  <si>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</si>
  <si>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</si>
  <si>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</si>
  <si>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</si>
  <si>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</si>
  <si>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</si>
  <si>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</si>
  <si>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</si>
  <si>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</si>
  <si>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</si>
  <si>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</si>
  <si>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</si>
  <si>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</si>
  <si>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</si>
  <si>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</si>
  <si>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</si>
  <si>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</si>
  <si>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</si>
  <si>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</si>
  <si>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</si>
  <si>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</si>
  <si>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</si>
  <si>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</si>
  <si>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</si>
  <si>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</si>
  <si>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</si>
  <si>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</si>
  <si>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</si>
  <si>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</si>
  <si>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</si>
  <si>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</si>
  <si>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</si>
  <si>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</si>
  <si>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</si>
  <si>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</si>
  <si>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</si>
  <si>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</si>
  <si>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</si>
  <si>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</si>
  <si>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</si>
  <si>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</si>
  <si>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</si>
  <si>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</si>
  <si>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</si>
  <si>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</si>
  <si>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園田</t>
    <rPh sb="0" eb="2">
      <t>ソノダ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</si>
  <si>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</si>
  <si>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</si>
  <si>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</si>
  <si>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</si>
  <si>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</si>
  <si>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</si>
  <si>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</si>
  <si>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</si>
  <si>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　　  2  発売金には、返還金は含まない。</t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</si>
  <si>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</si>
  <si>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</si>
  <si>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</si>
  <si>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</si>
  <si>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</si>
  <si>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</si>
  <si>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</si>
  <si>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</si>
  <si>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</si>
  <si>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</si>
  <si>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</si>
  <si>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</si>
  <si>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</si>
  <si>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</si>
  <si>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</si>
  <si>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</si>
  <si>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</si>
  <si>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</si>
  <si>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</si>
  <si>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</si>
  <si>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</si>
  <si>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</si>
  <si>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</si>
  <si>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</si>
  <si>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</si>
  <si>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</si>
  <si>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</si>
  <si>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</si>
  <si>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</si>
  <si>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</si>
  <si>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</si>
  <si>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</si>
  <si>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</si>
  <si>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</si>
  <si>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</si>
  <si>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</si>
  <si>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</si>
  <si>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</si>
  <si>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</si>
  <si>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</si>
  <si>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</si>
  <si>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</si>
  <si>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</si>
  <si>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</si>
  <si>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</si>
  <si>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</si>
  <si>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</si>
  <si>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</si>
  <si>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</si>
  <si>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</si>
  <si>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</si>
  <si>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</si>
  <si>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特別地方消費税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</si>
  <si>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</si>
  <si>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</si>
  <si>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</si>
  <si>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</si>
  <si>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</si>
  <si>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</si>
  <si>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</si>
  <si>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</si>
  <si>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</si>
  <si>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</si>
  <si>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</si>
  <si>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</si>
  <si>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</si>
  <si>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</si>
  <si>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</si>
  <si>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</si>
  <si>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</si>
  <si>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</si>
  <si>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</si>
  <si>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</si>
  <si>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</si>
  <si>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</si>
  <si>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</si>
  <si>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</si>
  <si>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</si>
  <si>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</si>
  <si>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</si>
  <si>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</si>
  <si>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</si>
  <si>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</si>
  <si>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</si>
  <si>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</si>
  <si>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</si>
  <si>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</si>
  <si>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</si>
  <si>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</si>
  <si>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</si>
  <si>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</si>
  <si>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</si>
  <si>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</si>
  <si>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</si>
  <si>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</si>
  <si>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</si>
  <si>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</si>
  <si>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</si>
  <si>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</si>
  <si>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</si>
  <si>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</si>
  <si>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</si>
  <si>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</si>
  <si>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</si>
  <si>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</si>
  <si>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</si>
  <si>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</si>
  <si>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</si>
  <si>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</si>
  <si>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</si>
  <si>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</si>
  <si>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</si>
  <si>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</si>
  <si>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</si>
  <si>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</si>
  <si>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</si>
  <si>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</si>
  <si>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</si>
  <si>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</si>
  <si>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</si>
  <si>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</si>
  <si>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</si>
  <si>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</si>
  <si>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</si>
  <si>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</si>
  <si>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</si>
  <si>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</si>
  <si>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</si>
  <si>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</si>
  <si>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</si>
  <si>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</si>
  <si>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</si>
  <si>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</si>
  <si>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</si>
  <si>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</si>
  <si>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</si>
  <si>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</si>
  <si>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</si>
  <si>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</si>
  <si>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4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</si>
  <si>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4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</si>
  <si>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</si>
  <si>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</si>
  <si>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</si>
  <si>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平成30年度末
現在高</t>
    <rPh sb="6" eb="7">
      <t>マツ</t>
    </rPh>
    <phoneticPr fontId="2"/>
  </si>
  <si>
    <t>園田・姫路</t>
    <rPh sb="0" eb="2">
      <t>ソノダ</t>
    </rPh>
    <rPh sb="3" eb="5">
      <t>ヒメジ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</si>
  <si>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</si>
  <si>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</si>
  <si>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</si>
  <si>
    <t>令和元年度末
現在高</t>
    <rPh sb="0" eb="2">
      <t>レイワ</t>
    </rPh>
    <rPh sb="2" eb="3">
      <t>ガン</t>
    </rPh>
    <rPh sb="5" eb="6">
      <t>マツ</t>
    </rPh>
    <phoneticPr fontId="2"/>
  </si>
  <si>
    <t>x</t>
  </si>
  <si>
    <t>軽油引取税</t>
    <rPh sb="0" eb="2">
      <t>ケイユ</t>
    </rPh>
    <rPh sb="2" eb="4">
      <t>ヒキトリ</t>
    </rPh>
    <rPh sb="4" eb="5">
      <t>ゼイ</t>
    </rPh>
    <phoneticPr fontId="8"/>
  </si>
  <si>
    <t>特別法人事業譲与税</t>
    <rPh sb="0" eb="2">
      <t>トクベツ</t>
    </rPh>
    <rPh sb="2" eb="4">
      <t>ホウジン</t>
    </rPh>
    <rPh sb="4" eb="6">
      <t>ジギョウ</t>
    </rPh>
    <rPh sb="6" eb="9">
      <t>ジョウヨゼイ</t>
    </rPh>
    <phoneticPr fontId="14"/>
  </si>
  <si>
    <t>2年度</t>
  </si>
  <si>
    <t>自動車税</t>
    <rPh sb="0" eb="4">
      <t>ジドウシャゼイ</t>
    </rPh>
    <phoneticPr fontId="14"/>
  </si>
  <si>
    <t>自動車税種別割</t>
    <rPh sb="0" eb="4">
      <t>ジドウシャゼイ</t>
    </rPh>
    <rPh sb="4" eb="6">
      <t>シュベツ</t>
    </rPh>
    <rPh sb="6" eb="7">
      <t>ワ</t>
    </rPh>
    <phoneticPr fontId="14"/>
  </si>
  <si>
    <t>2年度</t>
    <rPh sb="1" eb="3">
      <t>ネンド</t>
    </rPh>
    <phoneticPr fontId="2"/>
  </si>
  <si>
    <t>流域下水道</t>
    <phoneticPr fontId="2"/>
  </si>
  <si>
    <t>増減・不用額</t>
    <rPh sb="0" eb="2">
      <t>ゾウゲン</t>
    </rPh>
    <rPh sb="3" eb="6">
      <t>フヨウガク</t>
    </rPh>
    <phoneticPr fontId="2"/>
  </si>
  <si>
    <t>(a)</t>
    <phoneticPr fontId="18"/>
  </si>
  <si>
    <t>(b)</t>
    <phoneticPr fontId="18"/>
  </si>
  <si>
    <t>(c)</t>
    <phoneticPr fontId="18"/>
  </si>
  <si>
    <t>(d) 注</t>
    <rPh sb="4" eb="5">
      <t>チュウ</t>
    </rPh>
    <phoneticPr fontId="18"/>
  </si>
  <si>
    <t>資料：県企業庁</t>
    <rPh sb="0" eb="2">
      <t>シリョウ</t>
    </rPh>
    <rPh sb="3" eb="4">
      <t>ケン</t>
    </rPh>
    <rPh sb="4" eb="7">
      <t>キギョウチョウ</t>
    </rPh>
    <phoneticPr fontId="2"/>
  </si>
  <si>
    <t>　　　　支出の場合は、「不用額」 (d)=(a)-(b)-(c)</t>
    <rPh sb="4" eb="6">
      <t>シシュツ</t>
    </rPh>
    <rPh sb="7" eb="9">
      <t>バアイ</t>
    </rPh>
    <rPh sb="12" eb="15">
      <t>フヨウガク</t>
    </rPh>
    <phoneticPr fontId="18"/>
  </si>
  <si>
    <t>　（注）収入の場合は「予算額に比べ決算額の増減」 (d)=(b)-(a)</t>
    <rPh sb="2" eb="3">
      <t>チュウ</t>
    </rPh>
    <rPh sb="4" eb="6">
      <t>シュウニュウ</t>
    </rPh>
    <rPh sb="7" eb="9">
      <t>バアイ</t>
    </rPh>
    <rPh sb="11" eb="14">
      <t>ヨサンガク</t>
    </rPh>
    <rPh sb="15" eb="16">
      <t>クラ</t>
    </rPh>
    <rPh sb="17" eb="19">
      <t>ケッサン</t>
    </rPh>
    <rPh sb="19" eb="20">
      <t>ガク</t>
    </rPh>
    <rPh sb="21" eb="23">
      <t>ゾウゲン</t>
    </rPh>
    <phoneticPr fontId="18"/>
  </si>
  <si>
    <t>3年度</t>
    <phoneticPr fontId="2"/>
  </si>
  <si>
    <t>自動車取得税・　軽油取引税交付金</t>
    <rPh sb="10" eb="12">
      <t>トリヒキ</t>
    </rPh>
    <rPh sb="12" eb="13">
      <t>ゼイ</t>
    </rPh>
    <phoneticPr fontId="2"/>
  </si>
  <si>
    <t>3年度</t>
  </si>
  <si>
    <t>丹波篠山市</t>
    <rPh sb="0" eb="2">
      <t>タンバ</t>
    </rPh>
    <phoneticPr fontId="8"/>
  </si>
  <si>
    <t>自動車取得税</t>
    <rPh sb="0" eb="3">
      <t>ジドウシャ</t>
    </rPh>
    <rPh sb="3" eb="6">
      <t>シュトクゼイ</t>
    </rPh>
    <phoneticPr fontId="14"/>
  </si>
  <si>
    <t>（注）1  収入歩合とは、収入額を調定額で除したものである。</t>
    <rPh sb="21" eb="22">
      <t>ジョ</t>
    </rPh>
    <phoneticPr fontId="2"/>
  </si>
  <si>
    <t>資料：県総務部総務課</t>
    <rPh sb="0" eb="2">
      <t>シリョウ</t>
    </rPh>
    <rPh sb="3" eb="4">
      <t>ケン</t>
    </rPh>
    <rPh sb="4" eb="7">
      <t>ソウムブ</t>
    </rPh>
    <rPh sb="7" eb="10">
      <t>ソウムカ</t>
    </rPh>
    <phoneticPr fontId="2"/>
  </si>
  <si>
    <t>令 和 3 年 度</t>
    <rPh sb="0" eb="1">
      <t>レイ</t>
    </rPh>
    <rPh sb="2" eb="3">
      <t>ワ</t>
    </rPh>
    <phoneticPr fontId="2"/>
  </si>
  <si>
    <t xml:space="preserve">      2 冊子版刊行後、国のデータ公表等に伴いデータを更新したため、冊子版とは一部数値が異なる。</t>
    <rPh sb="8" eb="10">
      <t>サッシ</t>
    </rPh>
    <rPh sb="10" eb="11">
      <t>ハン</t>
    </rPh>
    <rPh sb="11" eb="13">
      <t>カンコウ</t>
    </rPh>
    <rPh sb="13" eb="14">
      <t>ゴ</t>
    </rPh>
    <rPh sb="15" eb="16">
      <t>クニ</t>
    </rPh>
    <rPh sb="20" eb="22">
      <t>コウヒョウ</t>
    </rPh>
    <rPh sb="22" eb="23">
      <t>トウ</t>
    </rPh>
    <rPh sb="24" eb="25">
      <t>トモナ</t>
    </rPh>
    <rPh sb="30" eb="32">
      <t>コウシン</t>
    </rPh>
    <rPh sb="37" eb="39">
      <t>サッシ</t>
    </rPh>
    <rPh sb="39" eb="40">
      <t>バン</t>
    </rPh>
    <rPh sb="42" eb="44">
      <t>イチブ</t>
    </rPh>
    <rPh sb="44" eb="46">
      <t>スウチ</t>
    </rPh>
    <rPh sb="47" eb="48">
      <t>コト</t>
    </rPh>
    <phoneticPr fontId="2"/>
  </si>
  <si>
    <t>3年度</t>
    <rPh sb="1" eb="3">
      <t>ネンド</t>
    </rPh>
    <phoneticPr fontId="2"/>
  </si>
  <si>
    <t>交通安全対策特別
交付金</t>
    <phoneticPr fontId="2"/>
  </si>
  <si>
    <t>令和2年度末
現在高</t>
    <rPh sb="0" eb="2">
      <t>レイワ</t>
    </rPh>
    <rPh sb="5" eb="6">
      <t>マツ</t>
    </rPh>
    <phoneticPr fontId="2"/>
  </si>
  <si>
    <t>平成30年度</t>
    <rPh sb="0" eb="2">
      <t>ヘイセイ</t>
    </rPh>
    <phoneticPr fontId="2"/>
  </si>
  <si>
    <t>4年度</t>
    <rPh sb="1" eb="3">
      <t>ネンド</t>
    </rPh>
    <phoneticPr fontId="2"/>
  </si>
  <si>
    <t>令 和 4 年 度</t>
    <rPh sb="0" eb="1">
      <t>レイ</t>
    </rPh>
    <rPh sb="2" eb="3">
      <t>ワ</t>
    </rPh>
    <phoneticPr fontId="2"/>
  </si>
  <si>
    <t>4年度</t>
    <phoneticPr fontId="2"/>
  </si>
  <si>
    <t>4年度</t>
    <phoneticPr fontId="8"/>
  </si>
  <si>
    <t>22.4  県税・地方譲与税決算額&lt;令和4年度&gt;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phoneticPr fontId="2"/>
  </si>
  <si>
    <t>令和3年度末
現在高</t>
    <rPh sb="0" eb="2">
      <t>レイワ</t>
    </rPh>
    <rPh sb="5" eb="6">
      <t>マツ</t>
    </rPh>
    <phoneticPr fontId="2"/>
  </si>
  <si>
    <t>令和4年度</t>
    <rPh sb="0" eb="2">
      <t>レイワ</t>
    </rPh>
    <phoneticPr fontId="2"/>
  </si>
  <si>
    <t>4年度</t>
    <phoneticPr fontId="2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</si>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</sst>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  <numFmt numFmtId="183" formatCode="#,##0,"/>
    <numFmt numFmtId="184" formatCode="##,##0,"/>
  </numFmts>
  <fonts count="27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6" fillId="0" borderId="0"/>
    <xf numFmtId="0" fontId="4" fillId="0" borderId="0"/>
  </cellStyleXfs>
  <cellXfs count="388">
    <xf numFmtId="0" fontId="0" fillId="0" borderId="0" xfId="0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/>
    <xf numFmtId="0" fontId="10" fillId="0" borderId="0" xfId="0" applyNumberFormat="1" applyFont="1" applyFill="1" applyAlignment="1"/>
    <xf numFmtId="0" fontId="6" fillId="0" borderId="0" xfId="0" applyNumberFormat="1" applyFont="1" applyFill="1"/>
    <xf numFmtId="0" fontId="10" fillId="0" borderId="0" xfId="0" quotePrefix="1" applyNumberFormat="1" applyFont="1" applyFill="1" applyAlignment="1">
      <alignment horizontal="left"/>
    </xf>
    <xf numFmtId="0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0" fontId="6" fillId="0" borderId="0" xfId="0" quotePrefix="1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10" fillId="0" borderId="0" xfId="0" applyNumberFormat="1" applyFont="1" applyFill="1"/>
    <xf numFmtId="0" fontId="6" fillId="0" borderId="1" xfId="0" quotePrefix="1" applyNumberFormat="1" applyFont="1" applyFill="1" applyBorder="1" applyAlignment="1"/>
    <xf numFmtId="0" fontId="6" fillId="0" borderId="0" xfId="0" applyNumberFormat="1" applyFont="1" applyFill="1" applyAlignment="1">
      <alignment horizontal="left"/>
    </xf>
    <xf numFmtId="0" fontId="10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right"/>
    </xf>
    <xf numFmtId="0" fontId="9" fillId="0" borderId="0" xfId="3" applyFont="1" applyFill="1" applyAlignment="1"/>
    <xf numFmtId="177" fontId="6" fillId="0" borderId="0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7" xfId="0" applyNumberFormat="1" applyFont="1" applyFill="1" applyBorder="1" applyAlignment="1"/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11" fillId="0" borderId="0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0" fontId="11" fillId="0" borderId="0" xfId="0" quotePrefix="1" applyNumberFormat="1" applyFont="1" applyFill="1" applyBorder="1" applyAlignment="1">
      <alignment horizontal="left"/>
    </xf>
    <xf numFmtId="0" fontId="11" fillId="0" borderId="0" xfId="0" quotePrefix="1" applyNumberFormat="1" applyFont="1" applyFill="1" applyBorder="1" applyAlignment="1"/>
    <xf numFmtId="0" fontId="6" fillId="0" borderId="9" xfId="0" applyFont="1" applyFill="1" applyBorder="1" applyAlignment="1">
      <alignment horizontal="right"/>
    </xf>
    <xf numFmtId="0" fontId="6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Alignment="1">
      <alignment shrinkToFit="1"/>
    </xf>
    <xf numFmtId="0" fontId="6" fillId="0" borderId="0" xfId="0" applyNumberFormat="1" applyFont="1" applyFill="1" applyAlignment="1">
      <alignment wrapText="1"/>
    </xf>
    <xf numFmtId="0" fontId="7" fillId="0" borderId="0" xfId="3" applyFont="1" applyFill="1" applyAlignment="1"/>
    <xf numFmtId="0" fontId="6" fillId="0" borderId="0" xfId="3" applyFont="1" applyFill="1" applyAlignment="1"/>
    <xf numFmtId="0" fontId="6" fillId="0" borderId="11" xfId="0" quotePrefix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181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181" fontId="6" fillId="0" borderId="12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3" xfId="0" quotePrefix="1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6" xfId="0" quotePrefix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/>
    <xf numFmtId="41" fontId="6" fillId="0" borderId="0" xfId="0" applyNumberFormat="1" applyFont="1" applyFill="1" applyAlignment="1"/>
    <xf numFmtId="0" fontId="15" fillId="0" borderId="0" xfId="2" applyNumberFormat="1" applyFont="1" applyFill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177" fontId="6" fillId="0" borderId="12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41" fontId="12" fillId="0" borderId="0" xfId="4" applyNumberFormat="1" applyFont="1" applyFill="1" applyBorder="1" applyAlignment="1">
      <alignment horizontal="right" vertical="center" shrinkToFit="1"/>
    </xf>
    <xf numFmtId="41" fontId="12" fillId="0" borderId="2" xfId="4" applyNumberFormat="1" applyFont="1" applyFill="1" applyBorder="1" applyAlignment="1">
      <alignment horizontal="right" vertical="center" shrinkToFit="1"/>
    </xf>
    <xf numFmtId="0" fontId="6" fillId="0" borderId="8" xfId="0" quotePrefix="1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0" fontId="10" fillId="0" borderId="0" xfId="0" quotePrefix="1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quotePrefix="1" applyFont="1" applyFill="1" applyAlignment="1">
      <alignment horizontal="left"/>
    </xf>
    <xf numFmtId="0" fontId="6" fillId="0" borderId="1" xfId="0" applyFont="1" applyFill="1" applyBorder="1"/>
    <xf numFmtId="0" fontId="6" fillId="0" borderId="7" xfId="0" applyFont="1" applyFill="1" applyBorder="1"/>
    <xf numFmtId="0" fontId="6" fillId="0" borderId="6" xfId="0" applyFont="1" applyBorder="1" applyAlignment="1">
      <alignment horizontal="center" vertical="center" shrinkToFit="1"/>
    </xf>
    <xf numFmtId="181" fontId="6" fillId="0" borderId="0" xfId="0" applyNumberFormat="1" applyFont="1" applyAlignment="1">
      <alignment horizontal="right"/>
    </xf>
    <xf numFmtId="0" fontId="6" fillId="0" borderId="3" xfId="0" applyFont="1" applyFill="1" applyBorder="1"/>
    <xf numFmtId="0" fontId="6" fillId="0" borderId="4" xfId="0" applyFont="1" applyFill="1" applyBorder="1"/>
    <xf numFmtId="181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82" fontId="6" fillId="0" borderId="0" xfId="0" applyNumberFormat="1" applyFont="1" applyFill="1" applyBorder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NumberFormat="1" applyFont="1" applyFill="1" applyAlignment="1">
      <alignment horizontal="left"/>
    </xf>
    <xf numFmtId="181" fontId="6" fillId="0" borderId="14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17" fillId="0" borderId="0" xfId="0" applyNumberFormat="1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right"/>
    </xf>
    <xf numFmtId="179" fontId="6" fillId="0" borderId="1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 wrapText="1"/>
    </xf>
    <xf numFmtId="182" fontId="6" fillId="0" borderId="0" xfId="0" applyNumberFormat="1" applyFont="1" applyFill="1" applyAlignment="1"/>
    <xf numFmtId="0" fontId="6" fillId="0" borderId="7" xfId="0" quotePrefix="1" applyNumberFormat="1" applyFont="1" applyFill="1" applyBorder="1" applyAlignment="1"/>
    <xf numFmtId="177" fontId="6" fillId="0" borderId="2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center"/>
    </xf>
    <xf numFmtId="38" fontId="6" fillId="0" borderId="0" xfId="1" applyFont="1" applyFill="1" applyAlignment="1"/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3" xfId="0" quotePrefix="1" applyFont="1" applyFill="1" applyBorder="1"/>
    <xf numFmtId="0" fontId="6" fillId="0" borderId="0" xfId="0" quotePrefix="1" applyFont="1" applyFill="1"/>
    <xf numFmtId="183" fontId="10" fillId="0" borderId="0" xfId="0" applyNumberFormat="1" applyFont="1" applyFill="1"/>
    <xf numFmtId="183" fontId="10" fillId="0" borderId="0" xfId="0" applyNumberFormat="1" applyFont="1" applyFill="1" applyAlignment="1">
      <alignment horizontal="right"/>
    </xf>
    <xf numFmtId="183" fontId="6" fillId="0" borderId="0" xfId="0" applyNumberFormat="1" applyFont="1" applyFill="1"/>
    <xf numFmtId="183" fontId="6" fillId="0" borderId="0" xfId="0" applyNumberFormat="1" applyFont="1" applyFill="1" applyAlignment="1">
      <alignment horizontal="right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83" fontId="6" fillId="0" borderId="17" xfId="0" applyNumberFormat="1" applyFont="1" applyFill="1" applyBorder="1" applyAlignment="1">
      <alignment horizontal="center" vertical="center"/>
    </xf>
    <xf numFmtId="183" fontId="6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181" fontId="6" fillId="0" borderId="0" xfId="0" applyNumberFormat="1" applyFont="1" applyFill="1" applyBorder="1"/>
    <xf numFmtId="183" fontId="6" fillId="0" borderId="0" xfId="0" applyNumberFormat="1" applyFont="1" applyFill="1" applyBorder="1"/>
    <xf numFmtId="183" fontId="6" fillId="0" borderId="0" xfId="0" applyNumberFormat="1" applyFont="1" applyFill="1" applyBorder="1" applyAlignment="1">
      <alignment horizontal="right"/>
    </xf>
    <xf numFmtId="0" fontId="6" fillId="0" borderId="0" xfId="0" quotePrefix="1" applyFont="1" applyFill="1" applyBorder="1"/>
    <xf numFmtId="0" fontId="6" fillId="0" borderId="7" xfId="0" quotePrefix="1" applyFont="1" applyFill="1" applyBorder="1" applyAlignment="1">
      <alignment horizontal="right"/>
    </xf>
    <xf numFmtId="183" fontId="6" fillId="0" borderId="2" xfId="0" applyNumberFormat="1" applyFont="1" applyFill="1" applyBorder="1" applyAlignment="1">
      <alignment horizontal="right"/>
    </xf>
    <xf numFmtId="183" fontId="6" fillId="0" borderId="1" xfId="0" applyNumberFormat="1" applyFont="1" applyFill="1" applyBorder="1" applyAlignment="1">
      <alignment horizontal="right"/>
    </xf>
    <xf numFmtId="0" fontId="17" fillId="0" borderId="0" xfId="0" applyFont="1" applyFill="1"/>
    <xf numFmtId="181" fontId="6" fillId="0" borderId="4" xfId="0" applyNumberFormat="1" applyFont="1" applyFill="1" applyBorder="1"/>
    <xf numFmtId="181" fontId="6" fillId="0" borderId="4" xfId="0" applyNumberFormat="1" applyFont="1" applyFill="1" applyBorder="1" applyAlignment="1">
      <alignment horizontal="right"/>
    </xf>
    <xf numFmtId="183" fontId="6" fillId="0" borderId="4" xfId="0" applyNumberFormat="1" applyFont="1" applyFill="1" applyBorder="1"/>
    <xf numFmtId="183" fontId="6" fillId="0" borderId="4" xfId="0" applyNumberFormat="1" applyFont="1" applyFill="1" applyBorder="1" applyAlignment="1">
      <alignment horizontal="right"/>
    </xf>
    <xf numFmtId="181" fontId="6" fillId="0" borderId="14" xfId="0" applyNumberFormat="1" applyFont="1" applyFill="1" applyBorder="1"/>
    <xf numFmtId="181" fontId="6" fillId="0" borderId="12" xfId="0" applyNumberFormat="1" applyFont="1" applyFill="1" applyBorder="1"/>
    <xf numFmtId="183" fontId="6" fillId="0" borderId="14" xfId="0" applyNumberFormat="1" applyFont="1" applyFill="1" applyBorder="1"/>
    <xf numFmtId="183" fontId="6" fillId="0" borderId="12" xfId="0" applyNumberFormat="1" applyFont="1" applyFill="1" applyBorder="1"/>
    <xf numFmtId="0" fontId="6" fillId="0" borderId="15" xfId="0" applyFont="1" applyFill="1" applyBorder="1" applyAlignment="1">
      <alignment horizontal="center" vertical="center" wrapText="1"/>
    </xf>
    <xf numFmtId="183" fontId="6" fillId="0" borderId="1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9" fillId="0" borderId="0" xfId="0" quotePrefix="1" applyNumberFormat="1" applyFont="1" applyFill="1" applyAlignment="1">
      <alignment horizontal="left"/>
    </xf>
    <xf numFmtId="0" fontId="19" fillId="0" borderId="0" xfId="0" applyNumberFormat="1" applyFont="1" applyFill="1" applyAlignment="1"/>
    <xf numFmtId="0" fontId="19" fillId="0" borderId="0" xfId="0" applyNumberFormat="1" applyFont="1" applyFill="1"/>
    <xf numFmtId="0" fontId="20" fillId="0" borderId="0" xfId="0" applyNumberFormat="1" applyFont="1" applyFill="1" applyBorder="1" applyAlignment="1"/>
    <xf numFmtId="0" fontId="20" fillId="0" borderId="0" xfId="0" quotePrefix="1" applyNumberFormat="1" applyFont="1" applyFill="1" applyBorder="1" applyAlignment="1">
      <alignment horizontal="right"/>
    </xf>
    <xf numFmtId="0" fontId="20" fillId="0" borderId="0" xfId="0" applyNumberFormat="1" applyFont="1" applyFill="1" applyAlignment="1"/>
    <xf numFmtId="0" fontId="21" fillId="0" borderId="0" xfId="0" applyNumberFormat="1" applyFont="1" applyFill="1" applyBorder="1" applyAlignment="1"/>
    <xf numFmtId="0" fontId="21" fillId="0" borderId="0" xfId="0" quotePrefix="1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Alignment="1"/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/>
    <xf numFmtId="0" fontId="21" fillId="0" borderId="3" xfId="0" applyFont="1" applyBorder="1" applyAlignment="1">
      <alignment horizontal="right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3" fontId="21" fillId="0" borderId="0" xfId="0" applyNumberFormat="1" applyFont="1"/>
    <xf numFmtId="0" fontId="21" fillId="0" borderId="0" xfId="0" applyFont="1" applyAlignment="1">
      <alignment horizontal="right"/>
    </xf>
    <xf numFmtId="38" fontId="21" fillId="0" borderId="12" xfId="1" applyFont="1" applyFill="1" applyBorder="1" applyAlignment="1">
      <alignment horizontal="right"/>
    </xf>
    <xf numFmtId="38" fontId="21" fillId="0" borderId="0" xfId="1" applyFont="1" applyFill="1" applyBorder="1" applyAlignment="1">
      <alignment horizontal="right"/>
    </xf>
    <xf numFmtId="0" fontId="21" fillId="0" borderId="0" xfId="0" quotePrefix="1" applyNumberFormat="1" applyFont="1" applyFill="1" applyBorder="1" applyAlignment="1">
      <alignment horizontal="left"/>
    </xf>
    <xf numFmtId="177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/>
    <xf numFmtId="177" fontId="21" fillId="0" borderId="0" xfId="5" applyNumberFormat="1" applyFont="1" applyFill="1" applyBorder="1" applyAlignment="1"/>
    <xf numFmtId="3" fontId="21" fillId="0" borderId="0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/>
    <xf numFmtId="0" fontId="21" fillId="0" borderId="7" xfId="0" applyNumberFormat="1" applyFont="1" applyFill="1" applyBorder="1" applyAlignment="1"/>
    <xf numFmtId="3" fontId="21" fillId="0" borderId="1" xfId="0" applyNumberFormat="1" applyFont="1" applyFill="1" applyBorder="1" applyAlignment="1">
      <alignment horizontal="right"/>
    </xf>
    <xf numFmtId="0" fontId="21" fillId="0" borderId="4" xfId="0" applyNumberFormat="1" applyFont="1" applyFill="1" applyBorder="1" applyAlignment="1"/>
    <xf numFmtId="0" fontId="22" fillId="0" borderId="0" xfId="0" applyNumberFormat="1" applyFont="1" applyFill="1" applyAlignment="1"/>
    <xf numFmtId="177" fontId="21" fillId="0" borderId="0" xfId="1" applyNumberFormat="1" applyFont="1" applyFill="1" applyBorder="1" applyAlignment="1">
      <alignment horizontal="right"/>
    </xf>
    <xf numFmtId="177" fontId="21" fillId="0" borderId="0" xfId="0" applyNumberFormat="1" applyFont="1" applyBorder="1" applyAlignment="1">
      <alignment horizontal="right"/>
    </xf>
    <xf numFmtId="177" fontId="21" fillId="0" borderId="12" xfId="1" applyNumberFormat="1" applyFont="1" applyFill="1" applyBorder="1" applyAlignment="1">
      <alignment horizontal="right"/>
    </xf>
    <xf numFmtId="177" fontId="21" fillId="0" borderId="12" xfId="0" applyNumberFormat="1" applyFont="1" applyFill="1" applyBorder="1" applyAlignment="1">
      <alignment horizontal="right"/>
    </xf>
    <xf numFmtId="177" fontId="21" fillId="0" borderId="12" xfId="5" applyNumberFormat="1" applyFont="1" applyFill="1" applyBorder="1" applyAlignment="1"/>
    <xf numFmtId="3" fontId="21" fillId="0" borderId="12" xfId="0" applyNumberFormat="1" applyFont="1" applyFill="1" applyBorder="1" applyAlignment="1">
      <alignment horizontal="right"/>
    </xf>
    <xf numFmtId="0" fontId="20" fillId="0" borderId="0" xfId="0" quotePrefix="1" applyNumberFormat="1" applyFont="1" applyFill="1" applyBorder="1" applyAlignment="1">
      <alignment horizontal="left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right"/>
    </xf>
    <xf numFmtId="3" fontId="21" fillId="0" borderId="0" xfId="0" applyNumberFormat="1" applyFont="1" applyFill="1" applyAlignment="1">
      <alignment horizontal="right"/>
    </xf>
    <xf numFmtId="177" fontId="21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8" xfId="0" quotePrefix="1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shrinkToFit="1"/>
    </xf>
    <xf numFmtId="0" fontId="21" fillId="0" borderId="6" xfId="0" quotePrefix="1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/>
    <xf numFmtId="0" fontId="21" fillId="0" borderId="7" xfId="0" quotePrefix="1" applyNumberFormat="1" applyFont="1" applyFill="1" applyBorder="1" applyAlignment="1">
      <alignment horizontal="center" vertical="center"/>
    </xf>
    <xf numFmtId="0" fontId="21" fillId="0" borderId="16" xfId="0" quotePrefix="1" applyNumberFormat="1" applyFont="1" applyFill="1" applyBorder="1" applyAlignment="1">
      <alignment horizontal="center" vertical="center"/>
    </xf>
    <xf numFmtId="0" fontId="21" fillId="0" borderId="1" xfId="0" quotePrefix="1" applyNumberFormat="1" applyFont="1" applyFill="1" applyBorder="1" applyAlignment="1">
      <alignment horizontal="center" vertical="center"/>
    </xf>
    <xf numFmtId="181" fontId="21" fillId="0" borderId="0" xfId="0" applyNumberFormat="1" applyFont="1" applyFill="1" applyAlignment="1"/>
    <xf numFmtId="181" fontId="21" fillId="0" borderId="0" xfId="0" applyNumberFormat="1" applyFont="1" applyFill="1" applyAlignment="1">
      <alignment horizontal="right"/>
    </xf>
    <xf numFmtId="181" fontId="21" fillId="0" borderId="12" xfId="0" applyNumberFormat="1" applyFont="1" applyFill="1" applyBorder="1" applyAlignment="1"/>
    <xf numFmtId="181" fontId="21" fillId="0" borderId="0" xfId="0" applyNumberFormat="1" applyFont="1" applyFill="1" applyBorder="1" applyAlignment="1"/>
    <xf numFmtId="178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3" fontId="21" fillId="0" borderId="1" xfId="5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1" fillId="0" borderId="0" xfId="0" quotePrefix="1" applyFont="1" applyAlignment="1">
      <alignment horizontal="right"/>
    </xf>
    <xf numFmtId="0" fontId="23" fillId="0" borderId="0" xfId="0" applyFont="1"/>
    <xf numFmtId="0" fontId="21" fillId="0" borderId="6" xfId="0" applyFont="1" applyBorder="1" applyAlignment="1">
      <alignment horizontal="center" vertical="center"/>
    </xf>
    <xf numFmtId="0" fontId="23" fillId="0" borderId="0" xfId="0" applyFont="1" applyFill="1"/>
    <xf numFmtId="181" fontId="21" fillId="0" borderId="0" xfId="0" applyNumberFormat="1" applyFont="1" applyFill="1" applyBorder="1" applyAlignment="1">
      <alignment horizontal="right"/>
    </xf>
    <xf numFmtId="0" fontId="21" fillId="0" borderId="3" xfId="0" applyNumberFormat="1" applyFont="1" applyFill="1" applyBorder="1" applyAlignment="1"/>
    <xf numFmtId="0" fontId="23" fillId="0" borderId="4" xfId="0" applyFont="1" applyFill="1" applyBorder="1"/>
    <xf numFmtId="181" fontId="21" fillId="0" borderId="12" xfId="0" applyNumberFormat="1" applyFont="1" applyFill="1" applyBorder="1" applyAlignment="1">
      <alignment horizontal="right"/>
    </xf>
    <xf numFmtId="0" fontId="19" fillId="0" borderId="0" xfId="0" quotePrefix="1" applyNumberFormat="1" applyFont="1" applyFill="1" applyBorder="1" applyAlignment="1">
      <alignment horizontal="left"/>
    </xf>
    <xf numFmtId="0" fontId="22" fillId="0" borderId="11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right"/>
    </xf>
    <xf numFmtId="0" fontId="21" fillId="0" borderId="1" xfId="0" applyNumberFormat="1" applyFont="1" applyFill="1" applyBorder="1"/>
    <xf numFmtId="0" fontId="19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quotePrefix="1" applyFont="1"/>
    <xf numFmtId="0" fontId="21" fillId="0" borderId="0" xfId="0" quotePrefix="1" applyFont="1"/>
    <xf numFmtId="177" fontId="21" fillId="0" borderId="14" xfId="0" applyNumberFormat="1" applyFont="1" applyBorder="1" applyAlignment="1">
      <alignment horizontal="right"/>
    </xf>
    <xf numFmtId="177" fontId="21" fillId="0" borderId="4" xfId="0" applyNumberFormat="1" applyFont="1" applyBorder="1" applyAlignment="1">
      <alignment horizontal="right"/>
    </xf>
    <xf numFmtId="177" fontId="21" fillId="0" borderId="12" xfId="0" applyNumberFormat="1" applyFont="1" applyBorder="1" applyAlignment="1">
      <alignment horizontal="right"/>
    </xf>
    <xf numFmtId="180" fontId="21" fillId="0" borderId="0" xfId="0" applyNumberFormat="1" applyFont="1" applyAlignment="1">
      <alignment horizontal="right"/>
    </xf>
    <xf numFmtId="179" fontId="21" fillId="0" borderId="0" xfId="0" applyNumberFormat="1" applyFont="1" applyAlignment="1">
      <alignment horizontal="right"/>
    </xf>
    <xf numFmtId="0" fontId="21" fillId="0" borderId="4" xfId="0" applyFont="1" applyBorder="1"/>
    <xf numFmtId="179" fontId="21" fillId="0" borderId="4" xfId="0" applyNumberFormat="1" applyFont="1" applyBorder="1" applyAlignment="1">
      <alignment horizontal="right"/>
    </xf>
    <xf numFmtId="0" fontId="21" fillId="0" borderId="1" xfId="0" applyFont="1" applyBorder="1"/>
    <xf numFmtId="0" fontId="21" fillId="0" borderId="1" xfId="0" quotePrefix="1" applyFont="1" applyBorder="1"/>
    <xf numFmtId="0" fontId="21" fillId="0" borderId="7" xfId="0" quotePrefix="1" applyFont="1" applyBorder="1"/>
    <xf numFmtId="3" fontId="21" fillId="0" borderId="1" xfId="0" applyNumberFormat="1" applyFont="1" applyBorder="1" applyAlignment="1">
      <alignment horizontal="right"/>
    </xf>
    <xf numFmtId="179" fontId="21" fillId="0" borderId="1" xfId="0" applyNumberFormat="1" applyFont="1" applyBorder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0" fillId="0" borderId="0" xfId="0" quotePrefix="1" applyNumberFormat="1" applyFont="1" applyFill="1" applyAlignment="1">
      <alignment horizontal="left"/>
    </xf>
    <xf numFmtId="0" fontId="21" fillId="0" borderId="0" xfId="0" quotePrefix="1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right"/>
    </xf>
    <xf numFmtId="0" fontId="21" fillId="0" borderId="7" xfId="0" applyNumberFormat="1" applyFont="1" applyFill="1" applyBorder="1" applyAlignment="1">
      <alignment horizontal="center" vertical="center" wrapText="1"/>
    </xf>
    <xf numFmtId="180" fontId="21" fillId="0" borderId="0" xfId="0" applyNumberFormat="1" applyFont="1" applyFill="1" applyBorder="1" applyAlignment="1">
      <alignment horizontal="right"/>
    </xf>
    <xf numFmtId="0" fontId="21" fillId="0" borderId="0" xfId="0" quotePrefix="1" applyNumberFormat="1" applyFont="1" applyFill="1" applyBorder="1" applyAlignment="1"/>
    <xf numFmtId="0" fontId="21" fillId="0" borderId="7" xfId="0" quotePrefix="1" applyNumberFormat="1" applyFont="1" applyFill="1" applyBorder="1" applyAlignment="1"/>
    <xf numFmtId="179" fontId="21" fillId="0" borderId="1" xfId="0" applyNumberFormat="1" applyFont="1" applyFill="1" applyBorder="1" applyAlignment="1">
      <alignment horizontal="right"/>
    </xf>
    <xf numFmtId="0" fontId="21" fillId="0" borderId="0" xfId="0" applyFont="1" applyFill="1"/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180" fontId="21" fillId="0" borderId="0" xfId="0" applyNumberFormat="1" applyFont="1" applyFill="1" applyAlignment="1">
      <alignment horizontal="right"/>
    </xf>
    <xf numFmtId="0" fontId="21" fillId="0" borderId="1" xfId="0" quotePrefix="1" applyNumberFormat="1" applyFont="1" applyFill="1" applyBorder="1" applyAlignment="1"/>
    <xf numFmtId="3" fontId="21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7" xfId="0" quotePrefix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81" fontId="6" fillId="0" borderId="10" xfId="0" applyNumberFormat="1" applyFont="1" applyFill="1" applyBorder="1" applyAlignment="1">
      <alignment horizontal="right"/>
    </xf>
    <xf numFmtId="181" fontId="6" fillId="0" borderId="9" xfId="0" applyNumberFormat="1" applyFont="1" applyFill="1" applyBorder="1" applyAlignment="1">
      <alignment horizontal="right"/>
    </xf>
    <xf numFmtId="181" fontId="6" fillId="0" borderId="12" xfId="0" applyNumberFormat="1" applyFont="1" applyFill="1" applyBorder="1" applyAlignment="1"/>
    <xf numFmtId="181" fontId="6" fillId="0" borderId="3" xfId="0" applyNumberFormat="1" applyFont="1" applyFill="1" applyBorder="1" applyAlignment="1"/>
    <xf numFmtId="181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shrinkToFit="1"/>
    </xf>
    <xf numFmtId="184" fontId="6" fillId="0" borderId="0" xfId="0" applyNumberFormat="1" applyFont="1" applyFill="1" applyBorder="1" applyAlignment="1"/>
    <xf numFmtId="184" fontId="6" fillId="0" borderId="3" xfId="0" applyNumberFormat="1" applyFont="1" applyFill="1" applyBorder="1" applyAlignment="1"/>
    <xf numFmtId="3" fontId="6" fillId="0" borderId="7" xfId="0" applyNumberFormat="1" applyFont="1" applyFill="1" applyBorder="1" applyAlignment="1">
      <alignment horizontal="right"/>
    </xf>
    <xf numFmtId="0" fontId="21" fillId="0" borderId="15" xfId="0" applyFont="1" applyBorder="1" applyAlignment="1">
      <alignment horizontal="center" vertical="center"/>
    </xf>
    <xf numFmtId="38" fontId="21" fillId="0" borderId="0" xfId="1" applyFont="1" applyFill="1"/>
    <xf numFmtId="38" fontId="21" fillId="0" borderId="0" xfId="1" applyFont="1" applyFill="1" applyBorder="1" applyAlignment="1"/>
    <xf numFmtId="38" fontId="21" fillId="0" borderId="0" xfId="1" applyFont="1" applyFill="1" applyBorder="1"/>
    <xf numFmtId="177" fontId="26" fillId="0" borderId="0" xfId="0" applyNumberFormat="1" applyFont="1" applyFill="1" applyBorder="1" applyAlignment="1">
      <alignment horizontal="right"/>
    </xf>
    <xf numFmtId="180" fontId="26" fillId="0" borderId="0" xfId="0" applyNumberFormat="1" applyFont="1" applyFill="1" applyBorder="1" applyAlignment="1">
      <alignment horizontal="right"/>
    </xf>
    <xf numFmtId="38" fontId="6" fillId="0" borderId="0" xfId="1" applyFont="1" applyFill="1" applyBorder="1" applyAlignment="1"/>
    <xf numFmtId="177" fontId="6" fillId="0" borderId="12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80" fontId="6" fillId="0" borderId="0" xfId="0" applyNumberFormat="1" applyFont="1" applyAlignment="1">
      <alignment horizontal="right"/>
    </xf>
    <xf numFmtId="179" fontId="6" fillId="0" borderId="0" xfId="0" applyNumberFormat="1" applyFont="1" applyAlignment="1">
      <alignment horizontal="right"/>
    </xf>
    <xf numFmtId="177" fontId="6" fillId="0" borderId="0" xfId="0" applyNumberFormat="1" applyFont="1" applyProtection="1">
      <protection locked="0"/>
    </xf>
    <xf numFmtId="38" fontId="6" fillId="0" borderId="0" xfId="1" applyFont="1" applyAlignment="1">
      <alignment horizontal="right"/>
    </xf>
    <xf numFmtId="177" fontId="6" fillId="0" borderId="14" xfId="0" applyNumberFormat="1" applyFont="1" applyBorder="1" applyAlignment="1">
      <alignment horizontal="right"/>
    </xf>
    <xf numFmtId="177" fontId="6" fillId="0" borderId="4" xfId="0" applyNumberFormat="1" applyFont="1" applyBorder="1" applyAlignment="1">
      <alignment horizontal="right"/>
    </xf>
    <xf numFmtId="180" fontId="6" fillId="0" borderId="4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80" fontId="6" fillId="0" borderId="0" xfId="0" applyNumberFormat="1" applyFont="1" applyBorder="1" applyAlignment="1">
      <alignment horizontal="right"/>
    </xf>
    <xf numFmtId="177" fontId="6" fillId="0" borderId="12" xfId="0" applyNumberFormat="1" applyFont="1" applyBorder="1" applyProtection="1">
      <protection locked="0"/>
    </xf>
    <xf numFmtId="177" fontId="6" fillId="0" borderId="14" xfId="0" applyNumberFormat="1" applyFont="1" applyFill="1" applyBorder="1" applyAlignment="1">
      <alignment horizontal="right"/>
    </xf>
    <xf numFmtId="177" fontId="21" fillId="0" borderId="14" xfId="0" applyNumberFormat="1" applyFont="1" applyFill="1" applyBorder="1" applyAlignment="1">
      <alignment horizontal="right"/>
    </xf>
    <xf numFmtId="177" fontId="21" fillId="0" borderId="18" xfId="0" applyNumberFormat="1" applyFont="1" applyBorder="1" applyAlignment="1">
      <alignment horizontal="right"/>
    </xf>
    <xf numFmtId="38" fontId="6" fillId="0" borderId="0" xfId="0" applyNumberFormat="1" applyFont="1" applyFill="1" applyAlignment="1"/>
    <xf numFmtId="177" fontId="21" fillId="0" borderId="18" xfId="0" applyNumberFormat="1" applyFont="1" applyFill="1" applyBorder="1" applyAlignment="1">
      <alignment horizontal="right"/>
    </xf>
    <xf numFmtId="181" fontId="21" fillId="0" borderId="18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177" fontId="6" fillId="0" borderId="18" xfId="0" applyNumberFormat="1" applyFont="1" applyFill="1" applyBorder="1" applyAlignment="1">
      <alignment horizontal="right"/>
    </xf>
    <xf numFmtId="0" fontId="7" fillId="0" borderId="0" xfId="3" applyFont="1" applyFill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3" fontId="6" fillId="0" borderId="6" xfId="0" applyNumberFormat="1" applyFont="1" applyFill="1" applyBorder="1" applyAlignment="1">
      <alignment horizontal="center" vertical="center"/>
    </xf>
    <xf numFmtId="183" fontId="6" fillId="0" borderId="11" xfId="0" applyNumberFormat="1" applyFont="1" applyFill="1" applyBorder="1" applyAlignment="1">
      <alignment horizontal="center" vertical="center"/>
    </xf>
    <xf numFmtId="183" fontId="6" fillId="0" borderId="6" xfId="0" applyNumberFormat="1" applyFont="1" applyFill="1" applyBorder="1" applyAlignment="1">
      <alignment horizontal="center" vertical="center" wrapText="1"/>
    </xf>
    <xf numFmtId="183" fontId="6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3" xfId="0" quotePrefix="1" applyNumberFormat="1" applyFont="1" applyFill="1" applyBorder="1" applyAlignment="1">
      <alignment horizontal="center" vertical="center" wrapText="1"/>
    </xf>
    <xf numFmtId="0" fontId="21" fillId="0" borderId="8" xfId="0" quotePrefix="1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13" xfId="0" quotePrefix="1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1" xfId="0" quotePrefix="1" applyNumberFormat="1" applyFont="1" applyFill="1" applyBorder="1" applyAlignment="1">
      <alignment horizontal="center" vertical="center"/>
    </xf>
    <xf numFmtId="0" fontId="21" fillId="0" borderId="13" xfId="0" quotePrefix="1" applyNumberFormat="1" applyFont="1" applyFill="1" applyBorder="1" applyAlignment="1">
      <alignment horizontal="center" vertical="center"/>
    </xf>
    <xf numFmtId="0" fontId="21" fillId="0" borderId="11" xfId="0" quotePrefix="1" applyNumberFormat="1" applyFont="1" applyFill="1" applyBorder="1" applyAlignment="1">
      <alignment horizontal="center" vertical="center" wrapText="1"/>
    </xf>
    <xf numFmtId="0" fontId="21" fillId="0" borderId="8" xfId="0" quotePrefix="1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sqref="A1:M1"/>
    </sheetView>
  </sheetViews>
  <sheetFormatPr defaultColWidth="9.109375" defaultRowHeight="13.2"/>
  <cols>
    <col min="1" max="13" width="7.109375" style="21" customWidth="1"/>
    <col min="14" max="16384" width="9.109375" style="21"/>
  </cols>
  <sheetData>
    <row r="1" spans="1:13" s="40" customFormat="1" ht="32.25" customHeight="1">
      <c r="A1" s="305" t="s">
        <v>185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4" spans="1:13">
      <c r="C4" s="21" t="s">
        <v>186</v>
      </c>
    </row>
    <row r="5" spans="1:13">
      <c r="C5" s="21" t="s">
        <v>207</v>
      </c>
    </row>
    <row r="6" spans="1:13">
      <c r="C6" s="21" t="s">
        <v>208</v>
      </c>
    </row>
    <row r="7" spans="1:13">
      <c r="C7" s="21" t="s">
        <v>187</v>
      </c>
    </row>
    <row r="8" spans="1:13">
      <c r="C8" s="21" t="s">
        <v>189</v>
      </c>
    </row>
    <row r="9" spans="1:13">
      <c r="C9" s="21" t="s">
        <v>209</v>
      </c>
    </row>
    <row r="10" spans="1:13">
      <c r="C10" s="21" t="s">
        <v>210</v>
      </c>
    </row>
    <row r="11" spans="1:13">
      <c r="C11" s="21" t="s">
        <v>203</v>
      </c>
    </row>
    <row r="12" spans="1:13">
      <c r="C12" s="21" t="s">
        <v>190</v>
      </c>
    </row>
    <row r="13" spans="1:13">
      <c r="C13" s="21" t="s">
        <v>215</v>
      </c>
    </row>
    <row r="14" spans="1:13">
      <c r="C14" s="21" t="s">
        <v>200</v>
      </c>
    </row>
    <row r="15" spans="1:13">
      <c r="C15" s="21" t="s">
        <v>201</v>
      </c>
    </row>
    <row r="16" spans="1:13">
      <c r="C16" s="21" t="s">
        <v>191</v>
      </c>
    </row>
    <row r="17" spans="3:3">
      <c r="C17" s="21" t="s">
        <v>205</v>
      </c>
    </row>
    <row r="18" spans="3:3">
      <c r="C18" s="21" t="s">
        <v>204</v>
      </c>
    </row>
    <row r="21" spans="3:3" s="41" customFormat="1" ht="10.8"/>
    <row r="22" spans="3:3" s="41" customFormat="1" ht="10.8"/>
    <row r="23" spans="3:3" s="41" customFormat="1" ht="10.8"/>
    <row r="24" spans="3:3" s="41" customFormat="1" ht="10.8"/>
    <row r="25" spans="3:3" s="41" customFormat="1" ht="10.8"/>
    <row r="26" spans="3:3" s="41" customFormat="1" ht="10.8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65"/>
  <sheetViews>
    <sheetView zoomScaleNormal="100" workbookViewId="0"/>
  </sheetViews>
  <sheetFormatPr defaultColWidth="8.88671875" defaultRowHeight="10.8"/>
  <cols>
    <col min="1" max="1" width="11" style="151" customWidth="1"/>
    <col min="2" max="3" width="15" style="151" customWidth="1"/>
    <col min="4" max="4" width="5.6640625" style="151" customWidth="1"/>
    <col min="5" max="6" width="15" style="151" customWidth="1"/>
    <col min="7" max="7" width="7" style="151" customWidth="1"/>
    <col min="8" max="9" width="15" style="151" customWidth="1"/>
    <col min="10" max="10" width="5.6640625" style="151" customWidth="1"/>
    <col min="11" max="53" width="12.6640625" style="151" customWidth="1"/>
    <col min="54" max="16384" width="8.88671875" style="151"/>
  </cols>
  <sheetData>
    <row r="1" spans="1:10" s="143" customFormat="1" ht="16.2">
      <c r="A1" s="237" t="s">
        <v>195</v>
      </c>
      <c r="J1" s="191"/>
    </row>
    <row r="2" spans="1:10">
      <c r="A2" s="238"/>
      <c r="D2" s="239"/>
      <c r="E2" s="148"/>
      <c r="G2" s="239" t="s">
        <v>427</v>
      </c>
    </row>
    <row r="3" spans="1:10" s="245" customFormat="1" ht="13.5" customHeight="1">
      <c r="A3" s="348" t="s">
        <v>371</v>
      </c>
      <c r="B3" s="350" t="s">
        <v>165</v>
      </c>
      <c r="C3" s="351"/>
      <c r="D3" s="352"/>
      <c r="E3" s="350" t="s">
        <v>390</v>
      </c>
      <c r="F3" s="347"/>
      <c r="G3" s="347"/>
      <c r="H3" s="353"/>
      <c r="I3" s="353"/>
      <c r="J3" s="353"/>
    </row>
    <row r="4" spans="1:10" s="245" customFormat="1" ht="26.25" customHeight="1">
      <c r="A4" s="349"/>
      <c r="B4" s="246" t="s">
        <v>384</v>
      </c>
      <c r="C4" s="246" t="s">
        <v>385</v>
      </c>
      <c r="D4" s="247" t="s">
        <v>271</v>
      </c>
      <c r="E4" s="246" t="s">
        <v>384</v>
      </c>
      <c r="F4" s="246" t="s">
        <v>385</v>
      </c>
      <c r="G4" s="299" t="s">
        <v>271</v>
      </c>
      <c r="H4" s="300"/>
      <c r="I4" s="300"/>
      <c r="J4" s="301"/>
    </row>
    <row r="5" spans="1:10" s="245" customFormat="1" ht="17.25" customHeight="1">
      <c r="A5" s="15" t="s">
        <v>516</v>
      </c>
      <c r="B5" s="183">
        <v>36654300</v>
      </c>
      <c r="C5" s="183">
        <v>36654300</v>
      </c>
      <c r="D5" s="248">
        <v>100</v>
      </c>
      <c r="E5" s="183">
        <v>53473</v>
      </c>
      <c r="F5" s="183">
        <v>0</v>
      </c>
      <c r="G5" s="248">
        <v>0</v>
      </c>
      <c r="H5" s="163"/>
      <c r="I5" s="163"/>
      <c r="J5" s="241"/>
    </row>
    <row r="6" spans="1:10" s="245" customFormat="1" ht="13.5" customHeight="1">
      <c r="A6" s="15" t="s">
        <v>430</v>
      </c>
      <c r="B6" s="175">
        <v>36516000</v>
      </c>
      <c r="C6" s="183">
        <v>36516000</v>
      </c>
      <c r="D6" s="248">
        <v>100</v>
      </c>
      <c r="E6" s="183">
        <v>0</v>
      </c>
      <c r="F6" s="183">
        <v>0</v>
      </c>
      <c r="G6" s="248">
        <v>0</v>
      </c>
      <c r="H6" s="163"/>
      <c r="I6" s="163"/>
      <c r="J6" s="241"/>
    </row>
    <row r="7" spans="1:10" s="245" customFormat="1" ht="13.5" customHeight="1">
      <c r="A7" s="11" t="s">
        <v>491</v>
      </c>
      <c r="B7" s="175">
        <v>34805900</v>
      </c>
      <c r="C7" s="183">
        <v>34805900</v>
      </c>
      <c r="D7" s="248">
        <v>100</v>
      </c>
      <c r="E7" s="183">
        <v>0</v>
      </c>
      <c r="F7" s="183">
        <v>0</v>
      </c>
      <c r="G7" s="248">
        <v>0</v>
      </c>
      <c r="H7" s="163"/>
      <c r="I7" s="163"/>
      <c r="J7" s="241"/>
    </row>
    <row r="8" spans="1:10" s="245" customFormat="1" ht="13.5" customHeight="1">
      <c r="A8" s="11" t="s">
        <v>504</v>
      </c>
      <c r="B8" s="175">
        <v>35569100</v>
      </c>
      <c r="C8" s="183">
        <v>35569100</v>
      </c>
      <c r="D8" s="248">
        <v>100</v>
      </c>
      <c r="E8" s="183">
        <v>0</v>
      </c>
      <c r="F8" s="183">
        <v>0</v>
      </c>
      <c r="G8" s="248">
        <v>0</v>
      </c>
      <c r="H8" s="163"/>
      <c r="I8" s="163"/>
      <c r="J8" s="241"/>
    </row>
    <row r="9" spans="1:10" s="245" customFormat="1" ht="13.5" customHeight="1">
      <c r="A9" s="11" t="s">
        <v>519</v>
      </c>
      <c r="B9" s="175">
        <f>SUM(B11:B20)</f>
        <v>35615900</v>
      </c>
      <c r="C9" s="163">
        <f>SUM(C11:C20)</f>
        <v>35615900</v>
      </c>
      <c r="D9" s="241">
        <f>IF(B9&lt;&gt;0,(IF(C9/B9*100&gt;=100,ROUND(C9/B9*100,1),IF(C9/B9*100&gt;=99.95,99.9,ROUND(C9/B9*100,1)))),0)</f>
        <v>100</v>
      </c>
      <c r="E9" s="163">
        <f>SUM(E11:E20)</f>
        <v>0</v>
      </c>
      <c r="F9" s="163">
        <f>SUM(F11:F20)</f>
        <v>0</v>
      </c>
      <c r="G9" s="241">
        <f>IF(E9&lt;&gt;0,(IF(F9/E9*100&gt;=100,ROUND(F9/E9*100,1),IF(F9/E9*100&gt;=99.95,99.9,ROUND(F9/E9*100,1)))),0)</f>
        <v>0</v>
      </c>
      <c r="H9" s="163"/>
      <c r="I9" s="163"/>
      <c r="J9" s="241"/>
    </row>
    <row r="10" spans="1:10">
      <c r="A10" s="150"/>
      <c r="B10" s="175"/>
      <c r="C10" s="163"/>
      <c r="D10" s="241"/>
      <c r="E10" s="163"/>
      <c r="F10" s="163"/>
      <c r="G10" s="241"/>
      <c r="H10" s="163"/>
      <c r="I10" s="163"/>
      <c r="J10" s="241"/>
    </row>
    <row r="11" spans="1:10" ht="13.5" customHeight="1">
      <c r="A11" s="242" t="s">
        <v>60</v>
      </c>
      <c r="B11" s="59">
        <v>9774500</v>
      </c>
      <c r="C11" s="22">
        <v>9774500</v>
      </c>
      <c r="D11" s="100">
        <f t="shared" ref="D11" si="0">IF(B11&lt;&gt;0,(IF(C11/B11*100&gt;=100,ROUND(C11/B11*100,1),IF(C11/B11*100&gt;=99.95,99.9,ROUND(C11/B11*100,1)))),0)</f>
        <v>100</v>
      </c>
      <c r="E11" s="278">
        <v>0</v>
      </c>
      <c r="F11" s="278">
        <v>0</v>
      </c>
      <c r="G11" s="279">
        <f t="shared" ref="G11" si="1">IF(E11&lt;&gt;0,(IF(F11/E11*100&gt;=100,ROUND(F11/E11*100,1),IF(F11/E11*100&gt;=99.95,99.9,ROUND(F11/E11*100,1)))),0)</f>
        <v>0</v>
      </c>
      <c r="H11" s="278"/>
      <c r="I11" s="278"/>
      <c r="J11" s="279"/>
    </row>
    <row r="12" spans="1:10" ht="13.5" customHeight="1">
      <c r="A12" s="242" t="s">
        <v>61</v>
      </c>
      <c r="B12" s="59">
        <v>0</v>
      </c>
      <c r="C12" s="22">
        <v>0</v>
      </c>
      <c r="D12" s="100">
        <f t="shared" ref="D12:D20" si="2">IF(B12&lt;&gt;0,(IF(C12/B12*100&gt;=100,ROUND(C12/B12*100,1),IF(C12/B12*100&gt;=99.95,99.9,ROUND(C12/B12*100,1)))),0)</f>
        <v>0</v>
      </c>
      <c r="E12" s="278">
        <v>0</v>
      </c>
      <c r="F12" s="278">
        <v>0</v>
      </c>
      <c r="G12" s="279">
        <f>IF(E12&lt;&gt;0,(IF(F12/E12*100&gt;=100,ROUND(F12/E12*100,1),IF(F12/E12*100&gt;=99.95,99.9,ROUND(F12/E12*100,1)))),0)</f>
        <v>0</v>
      </c>
      <c r="H12" s="278"/>
      <c r="I12" s="278"/>
      <c r="J12" s="279"/>
    </row>
    <row r="13" spans="1:10" ht="13.5" customHeight="1">
      <c r="A13" s="242" t="s">
        <v>62</v>
      </c>
      <c r="B13" s="59">
        <v>4559000</v>
      </c>
      <c r="C13" s="22">
        <v>4559000</v>
      </c>
      <c r="D13" s="100">
        <f t="shared" si="2"/>
        <v>100</v>
      </c>
      <c r="E13" s="278">
        <v>0</v>
      </c>
      <c r="F13" s="278">
        <v>0</v>
      </c>
      <c r="G13" s="279">
        <f t="shared" ref="G13:G20" si="3">IF(E13&lt;&gt;0,(IF(F13/E13*100&gt;=100,ROUND(F13/E13*100,1),IF(F13/E13*100&gt;=99.95,99.9,ROUND(F13/E13*100,1)))),0)</f>
        <v>0</v>
      </c>
      <c r="H13" s="278"/>
      <c r="I13" s="278"/>
      <c r="J13" s="279"/>
    </row>
    <row r="14" spans="1:10" ht="13.5" customHeight="1">
      <c r="A14" s="242" t="s">
        <v>63</v>
      </c>
      <c r="B14" s="59">
        <v>2957400</v>
      </c>
      <c r="C14" s="22">
        <v>2957400</v>
      </c>
      <c r="D14" s="100">
        <f t="shared" si="2"/>
        <v>100</v>
      </c>
      <c r="E14" s="278">
        <v>0</v>
      </c>
      <c r="F14" s="278">
        <v>0</v>
      </c>
      <c r="G14" s="279">
        <f t="shared" si="3"/>
        <v>0</v>
      </c>
      <c r="H14" s="278"/>
      <c r="I14" s="278"/>
      <c r="J14" s="279"/>
    </row>
    <row r="15" spans="1:10" ht="13.5" customHeight="1">
      <c r="A15" s="148" t="s">
        <v>244</v>
      </c>
      <c r="B15" s="59">
        <v>2870500</v>
      </c>
      <c r="C15" s="22">
        <v>2870500</v>
      </c>
      <c r="D15" s="100">
        <f t="shared" si="2"/>
        <v>100</v>
      </c>
      <c r="E15" s="278">
        <v>0</v>
      </c>
      <c r="F15" s="278">
        <v>0</v>
      </c>
      <c r="G15" s="279">
        <f t="shared" si="3"/>
        <v>0</v>
      </c>
      <c r="H15" s="278"/>
      <c r="I15" s="278"/>
      <c r="J15" s="279"/>
    </row>
    <row r="16" spans="1:10" ht="13.5" customHeight="1">
      <c r="A16" s="242" t="s">
        <v>64</v>
      </c>
      <c r="B16" s="59">
        <v>3432100</v>
      </c>
      <c r="C16" s="22">
        <v>3432100</v>
      </c>
      <c r="D16" s="100">
        <f t="shared" si="2"/>
        <v>100</v>
      </c>
      <c r="E16" s="278">
        <v>0</v>
      </c>
      <c r="F16" s="278">
        <v>0</v>
      </c>
      <c r="G16" s="279">
        <f t="shared" si="3"/>
        <v>0</v>
      </c>
      <c r="H16" s="278"/>
      <c r="I16" s="278"/>
      <c r="J16" s="279"/>
    </row>
    <row r="17" spans="1:10" ht="13.5" customHeight="1">
      <c r="A17" s="148" t="s">
        <v>109</v>
      </c>
      <c r="B17" s="59">
        <v>3937400</v>
      </c>
      <c r="C17" s="22">
        <v>3937400</v>
      </c>
      <c r="D17" s="100">
        <f t="shared" si="2"/>
        <v>100</v>
      </c>
      <c r="E17" s="278">
        <v>0</v>
      </c>
      <c r="F17" s="278">
        <v>0</v>
      </c>
      <c r="G17" s="279">
        <f t="shared" si="3"/>
        <v>0</v>
      </c>
      <c r="H17" s="278"/>
      <c r="I17" s="278"/>
      <c r="J17" s="279"/>
    </row>
    <row r="18" spans="1:10" ht="13.5" customHeight="1">
      <c r="A18" s="148" t="s">
        <v>245</v>
      </c>
      <c r="B18" s="59">
        <v>3086900</v>
      </c>
      <c r="C18" s="22">
        <v>3086900</v>
      </c>
      <c r="D18" s="100">
        <f t="shared" si="2"/>
        <v>100</v>
      </c>
      <c r="E18" s="278">
        <v>0</v>
      </c>
      <c r="F18" s="278">
        <v>0</v>
      </c>
      <c r="G18" s="279">
        <f t="shared" si="3"/>
        <v>0</v>
      </c>
      <c r="H18" s="278"/>
      <c r="I18" s="278"/>
      <c r="J18" s="279"/>
    </row>
    <row r="19" spans="1:10" ht="13.5" customHeight="1">
      <c r="A19" s="148" t="s">
        <v>246</v>
      </c>
      <c r="B19" s="59">
        <v>2102800</v>
      </c>
      <c r="C19" s="22">
        <v>2102800</v>
      </c>
      <c r="D19" s="100">
        <f t="shared" si="2"/>
        <v>100</v>
      </c>
      <c r="E19" s="278">
        <v>0</v>
      </c>
      <c r="F19" s="278">
        <v>0</v>
      </c>
      <c r="G19" s="279">
        <f t="shared" si="3"/>
        <v>0</v>
      </c>
      <c r="H19" s="278"/>
      <c r="I19" s="278"/>
      <c r="J19" s="279"/>
    </row>
    <row r="20" spans="1:10" ht="13.5" customHeight="1">
      <c r="A20" s="242" t="s">
        <v>65</v>
      </c>
      <c r="B20" s="59">
        <v>2895300</v>
      </c>
      <c r="C20" s="22">
        <v>2895300</v>
      </c>
      <c r="D20" s="100">
        <f t="shared" si="2"/>
        <v>100</v>
      </c>
      <c r="E20" s="278">
        <v>0</v>
      </c>
      <c r="F20" s="278">
        <v>0</v>
      </c>
      <c r="G20" s="279">
        <f t="shared" si="3"/>
        <v>0</v>
      </c>
      <c r="H20" s="278"/>
      <c r="I20" s="278"/>
      <c r="J20" s="279"/>
    </row>
    <row r="21" spans="1:10" ht="3.75" customHeight="1">
      <c r="A21" s="249"/>
      <c r="B21" s="250"/>
      <c r="C21" s="169"/>
      <c r="D21" s="244"/>
      <c r="E21" s="169"/>
      <c r="F21" s="169"/>
      <c r="G21" s="244"/>
      <c r="H21" s="148"/>
      <c r="I21" s="148"/>
      <c r="J21" s="148"/>
    </row>
    <row r="46" spans="2:10">
      <c r="B46" s="150"/>
      <c r="C46" s="150"/>
      <c r="D46" s="150"/>
      <c r="E46" s="150"/>
      <c r="F46" s="150"/>
      <c r="G46" s="150"/>
      <c r="H46" s="148"/>
      <c r="I46" s="148"/>
      <c r="J46" s="148"/>
    </row>
    <row r="47" spans="2:10">
      <c r="J47" s="148"/>
    </row>
    <row r="48" spans="2:10">
      <c r="J48" s="148"/>
    </row>
    <row r="49" spans="10:10">
      <c r="J49" s="148"/>
    </row>
    <row r="50" spans="10:10">
      <c r="J50" s="148"/>
    </row>
    <row r="51" spans="10:10">
      <c r="J51" s="148"/>
    </row>
    <row r="52" spans="10:10">
      <c r="J52" s="148"/>
    </row>
    <row r="53" spans="10:10">
      <c r="J53" s="148"/>
    </row>
    <row r="54" spans="10:10">
      <c r="J54" s="148"/>
    </row>
    <row r="55" spans="10:10">
      <c r="J55" s="148"/>
    </row>
    <row r="56" spans="10:10">
      <c r="J56" s="148"/>
    </row>
    <row r="57" spans="10:10">
      <c r="J57" s="148"/>
    </row>
    <row r="58" spans="10:10">
      <c r="J58" s="148"/>
    </row>
    <row r="59" spans="10:10">
      <c r="J59" s="148"/>
    </row>
    <row r="60" spans="10:10">
      <c r="J60" s="148"/>
    </row>
    <row r="61" spans="10:10">
      <c r="J61" s="148"/>
    </row>
    <row r="62" spans="10:10">
      <c r="J62" s="148"/>
    </row>
    <row r="63" spans="10:10">
      <c r="J63" s="148"/>
    </row>
    <row r="64" spans="10:10">
      <c r="J64" s="148"/>
    </row>
    <row r="65" spans="10:10">
      <c r="J65" s="148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zoomScaleNormal="100" workbookViewId="0"/>
  </sheetViews>
  <sheetFormatPr defaultColWidth="7.88671875" defaultRowHeight="10.8"/>
  <cols>
    <col min="1" max="1" width="4.33203125" style="151" customWidth="1"/>
    <col min="2" max="2" width="11.44140625" style="148" customWidth="1"/>
    <col min="3" max="24" width="12.5546875" style="151" customWidth="1"/>
    <col min="25" max="16384" width="7.88671875" style="151"/>
  </cols>
  <sheetData>
    <row r="1" spans="1:24" s="143" customFormat="1" ht="16.2">
      <c r="A1" s="142" t="s">
        <v>214</v>
      </c>
      <c r="B1" s="191"/>
      <c r="C1" s="144"/>
      <c r="W1" s="191"/>
      <c r="X1" s="191"/>
    </row>
    <row r="2" spans="1:24">
      <c r="A2" s="148"/>
      <c r="C2" s="148"/>
      <c r="D2" s="148"/>
      <c r="E2" s="148"/>
      <c r="F2" s="148"/>
      <c r="G2" s="148"/>
      <c r="H2" s="148"/>
      <c r="I2" s="148"/>
      <c r="J2" s="148"/>
      <c r="K2" s="148"/>
      <c r="L2" s="149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50" t="s">
        <v>157</v>
      </c>
    </row>
    <row r="3" spans="1:24" ht="26.25" customHeight="1">
      <c r="A3" s="358" t="s">
        <v>431</v>
      </c>
      <c r="B3" s="348"/>
      <c r="C3" s="344" t="s">
        <v>432</v>
      </c>
      <c r="D3" s="346"/>
      <c r="E3" s="360" t="s">
        <v>433</v>
      </c>
      <c r="F3" s="346"/>
      <c r="G3" s="356" t="s">
        <v>434</v>
      </c>
      <c r="H3" s="357"/>
      <c r="I3" s="356" t="s">
        <v>435</v>
      </c>
      <c r="J3" s="357"/>
      <c r="K3" s="356" t="s">
        <v>436</v>
      </c>
      <c r="L3" s="357"/>
      <c r="M3" s="356" t="s">
        <v>437</v>
      </c>
      <c r="N3" s="357"/>
      <c r="O3" s="356" t="s">
        <v>438</v>
      </c>
      <c r="P3" s="357"/>
      <c r="Q3" s="356" t="s">
        <v>439</v>
      </c>
      <c r="R3" s="357"/>
      <c r="S3" s="356" t="s">
        <v>440</v>
      </c>
      <c r="T3" s="357"/>
      <c r="U3" s="344" t="s">
        <v>441</v>
      </c>
      <c r="V3" s="346"/>
      <c r="W3" s="354" t="s">
        <v>55</v>
      </c>
      <c r="X3" s="355"/>
    </row>
    <row r="4" spans="1:24" ht="18.75" customHeight="1">
      <c r="A4" s="359"/>
      <c r="B4" s="349"/>
      <c r="C4" s="192" t="s">
        <v>74</v>
      </c>
      <c r="D4" s="192" t="s">
        <v>75</v>
      </c>
      <c r="E4" s="192" t="s">
        <v>74</v>
      </c>
      <c r="F4" s="192" t="s">
        <v>75</v>
      </c>
      <c r="G4" s="192" t="s">
        <v>74</v>
      </c>
      <c r="H4" s="192" t="s">
        <v>75</v>
      </c>
      <c r="I4" s="192" t="s">
        <v>74</v>
      </c>
      <c r="J4" s="192" t="s">
        <v>75</v>
      </c>
      <c r="K4" s="193" t="s">
        <v>74</v>
      </c>
      <c r="L4" s="192" t="s">
        <v>75</v>
      </c>
      <c r="M4" s="193" t="s">
        <v>74</v>
      </c>
      <c r="N4" s="192" t="s">
        <v>75</v>
      </c>
      <c r="O4" s="192" t="s">
        <v>74</v>
      </c>
      <c r="P4" s="192" t="s">
        <v>75</v>
      </c>
      <c r="Q4" s="192" t="s">
        <v>74</v>
      </c>
      <c r="R4" s="192" t="s">
        <v>75</v>
      </c>
      <c r="S4" s="192" t="s">
        <v>74</v>
      </c>
      <c r="T4" s="192" t="s">
        <v>75</v>
      </c>
      <c r="U4" s="192" t="s">
        <v>74</v>
      </c>
      <c r="V4" s="192" t="s">
        <v>75</v>
      </c>
      <c r="W4" s="192" t="s">
        <v>74</v>
      </c>
      <c r="X4" s="194" t="s">
        <v>75</v>
      </c>
    </row>
    <row r="5" spans="1:24" ht="18" customHeight="1">
      <c r="B5" s="15" t="s">
        <v>516</v>
      </c>
      <c r="C5" s="182">
        <v>965027771</v>
      </c>
      <c r="D5" s="182">
        <v>935270588</v>
      </c>
      <c r="E5" s="182">
        <v>876907396</v>
      </c>
      <c r="F5" s="182">
        <v>849324873</v>
      </c>
      <c r="G5" s="182">
        <v>434613419</v>
      </c>
      <c r="H5" s="182">
        <v>422022265</v>
      </c>
      <c r="I5" s="182">
        <v>399722315</v>
      </c>
      <c r="J5" s="182">
        <v>386070514</v>
      </c>
      <c r="K5" s="182">
        <v>9916116</v>
      </c>
      <c r="L5" s="182">
        <v>9210095</v>
      </c>
      <c r="M5" s="182">
        <v>31999384</v>
      </c>
      <c r="N5" s="182">
        <v>31999363</v>
      </c>
      <c r="O5" s="182">
        <v>3764</v>
      </c>
      <c r="P5" s="182">
        <v>3764</v>
      </c>
      <c r="Q5" s="182">
        <v>652398</v>
      </c>
      <c r="R5" s="182">
        <v>18872</v>
      </c>
      <c r="S5" s="195">
        <v>0</v>
      </c>
      <c r="T5" s="195">
        <v>0</v>
      </c>
      <c r="U5" s="182">
        <v>88120375</v>
      </c>
      <c r="V5" s="182">
        <v>85945715</v>
      </c>
      <c r="W5" s="195">
        <v>0</v>
      </c>
      <c r="X5" s="195">
        <v>0</v>
      </c>
    </row>
    <row r="6" spans="1:24" ht="18" customHeight="1">
      <c r="B6" s="15" t="s">
        <v>430</v>
      </c>
      <c r="C6" s="196">
        <v>980397519</v>
      </c>
      <c r="D6" s="196">
        <v>952931974</v>
      </c>
      <c r="E6" s="196">
        <v>890093794</v>
      </c>
      <c r="F6" s="196">
        <v>864572215</v>
      </c>
      <c r="G6" s="196">
        <v>443766265</v>
      </c>
      <c r="H6" s="196">
        <v>431859720</v>
      </c>
      <c r="I6" s="196">
        <v>403202806</v>
      </c>
      <c r="J6" s="196">
        <v>390912255</v>
      </c>
      <c r="K6" s="196">
        <v>10310689</v>
      </c>
      <c r="L6" s="196">
        <v>9608812</v>
      </c>
      <c r="M6" s="196">
        <v>32185003</v>
      </c>
      <c r="N6" s="196">
        <v>32184958</v>
      </c>
      <c r="O6" s="196">
        <v>3287</v>
      </c>
      <c r="P6" s="196">
        <v>3287</v>
      </c>
      <c r="Q6" s="196">
        <v>625744</v>
      </c>
      <c r="R6" s="196">
        <v>3183</v>
      </c>
      <c r="S6" s="195">
        <v>0</v>
      </c>
      <c r="T6" s="195">
        <v>0</v>
      </c>
      <c r="U6" s="196">
        <v>90303725</v>
      </c>
      <c r="V6" s="196">
        <v>88359759</v>
      </c>
      <c r="W6" s="195">
        <v>0</v>
      </c>
      <c r="X6" s="195">
        <v>0</v>
      </c>
    </row>
    <row r="7" spans="1:24" ht="18" customHeight="1">
      <c r="B7" s="11" t="s">
        <v>491</v>
      </c>
      <c r="C7" s="298">
        <v>973813675</v>
      </c>
      <c r="D7" s="196">
        <v>942016142</v>
      </c>
      <c r="E7" s="196">
        <v>883220089</v>
      </c>
      <c r="F7" s="196">
        <v>854136807</v>
      </c>
      <c r="G7" s="196">
        <v>433646706</v>
      </c>
      <c r="H7" s="196">
        <v>421673156</v>
      </c>
      <c r="I7" s="196">
        <v>406862857</v>
      </c>
      <c r="J7" s="196">
        <v>390979579</v>
      </c>
      <c r="K7" s="196">
        <v>10809470</v>
      </c>
      <c r="L7" s="196">
        <v>10179633</v>
      </c>
      <c r="M7" s="196">
        <v>31271989</v>
      </c>
      <c r="N7" s="196">
        <v>31271705</v>
      </c>
      <c r="O7" s="196">
        <v>2610</v>
      </c>
      <c r="P7" s="196">
        <v>2610</v>
      </c>
      <c r="Q7" s="196">
        <v>626457</v>
      </c>
      <c r="R7" s="196">
        <v>30124</v>
      </c>
      <c r="S7" s="195">
        <v>0</v>
      </c>
      <c r="T7" s="195">
        <v>0</v>
      </c>
      <c r="U7" s="196">
        <v>90593586</v>
      </c>
      <c r="V7" s="196">
        <v>87879335</v>
      </c>
      <c r="W7" s="195">
        <v>0</v>
      </c>
      <c r="X7" s="195">
        <v>0</v>
      </c>
    </row>
    <row r="8" spans="1:24" ht="18" customHeight="1">
      <c r="B8" s="11" t="s">
        <v>504</v>
      </c>
      <c r="C8" s="197">
        <v>960764625</v>
      </c>
      <c r="D8" s="198">
        <v>939080169</v>
      </c>
      <c r="E8" s="198">
        <v>870678100</v>
      </c>
      <c r="F8" s="198">
        <v>850459782</v>
      </c>
      <c r="G8" s="198">
        <v>427282567</v>
      </c>
      <c r="H8" s="198">
        <v>417369102</v>
      </c>
      <c r="I8" s="198">
        <v>398566612</v>
      </c>
      <c r="J8" s="198">
        <v>389421397</v>
      </c>
      <c r="K8" s="198">
        <v>11081168</v>
      </c>
      <c r="L8" s="198">
        <v>10511269</v>
      </c>
      <c r="M8" s="198">
        <v>33155280</v>
      </c>
      <c r="N8" s="198">
        <v>33155086</v>
      </c>
      <c r="O8" s="198">
        <v>2869</v>
      </c>
      <c r="P8" s="198">
        <v>2869</v>
      </c>
      <c r="Q8" s="198">
        <v>589604</v>
      </c>
      <c r="R8" s="198">
        <v>59</v>
      </c>
      <c r="S8" s="198">
        <v>0</v>
      </c>
      <c r="T8" s="198">
        <v>0</v>
      </c>
      <c r="U8" s="198">
        <v>90086525</v>
      </c>
      <c r="V8" s="198">
        <v>88620387</v>
      </c>
      <c r="W8" s="198">
        <v>0</v>
      </c>
      <c r="X8" s="198">
        <v>0</v>
      </c>
    </row>
    <row r="9" spans="1:24" ht="18" customHeight="1">
      <c r="B9" s="11" t="s">
        <v>519</v>
      </c>
      <c r="C9" s="197">
        <v>986940673</v>
      </c>
      <c r="D9" s="198">
        <v>966674052</v>
      </c>
      <c r="E9" s="198">
        <v>895257184</v>
      </c>
      <c r="F9" s="198">
        <v>876279540</v>
      </c>
      <c r="G9" s="198">
        <v>439060643</v>
      </c>
      <c r="H9" s="198">
        <v>429438903</v>
      </c>
      <c r="I9" s="198">
        <v>409156537</v>
      </c>
      <c r="J9" s="198">
        <v>400904761</v>
      </c>
      <c r="K9" s="198">
        <v>11567394</v>
      </c>
      <c r="L9" s="198">
        <v>11050527</v>
      </c>
      <c r="M9" s="198">
        <v>34882749</v>
      </c>
      <c r="N9" s="198">
        <v>34882575</v>
      </c>
      <c r="O9" s="198">
        <v>2774</v>
      </c>
      <c r="P9" s="198">
        <v>2774</v>
      </c>
      <c r="Q9" s="198">
        <v>587087</v>
      </c>
      <c r="R9" s="198">
        <v>0</v>
      </c>
      <c r="S9" s="198">
        <v>0</v>
      </c>
      <c r="T9" s="198">
        <v>0</v>
      </c>
      <c r="U9" s="198">
        <v>91683489</v>
      </c>
      <c r="V9" s="198">
        <v>90394512</v>
      </c>
      <c r="W9" s="198">
        <v>0</v>
      </c>
      <c r="X9" s="198">
        <v>0</v>
      </c>
    </row>
    <row r="10" spans="1:24" ht="18" customHeight="1">
      <c r="C10" s="177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</row>
    <row r="11" spans="1:24" ht="18" customHeight="1">
      <c r="A11" s="148"/>
      <c r="B11" s="148" t="s">
        <v>346</v>
      </c>
      <c r="C11" s="197">
        <v>202073051</v>
      </c>
      <c r="D11" s="198">
        <v>197916925</v>
      </c>
      <c r="E11" s="198">
        <v>179475412</v>
      </c>
      <c r="F11" s="198">
        <v>175568120</v>
      </c>
      <c r="G11" s="198">
        <v>94360919</v>
      </c>
      <c r="H11" s="198">
        <v>91994733</v>
      </c>
      <c r="I11" s="198">
        <v>77348218</v>
      </c>
      <c r="J11" s="198">
        <v>76439605</v>
      </c>
      <c r="K11" s="198">
        <v>999546</v>
      </c>
      <c r="L11" s="198">
        <v>946658</v>
      </c>
      <c r="M11" s="198">
        <v>6187139</v>
      </c>
      <c r="N11" s="198">
        <v>6187124</v>
      </c>
      <c r="O11" s="198">
        <v>0</v>
      </c>
      <c r="P11" s="198">
        <v>0</v>
      </c>
      <c r="Q11" s="198">
        <v>579590</v>
      </c>
      <c r="R11" s="198">
        <v>0</v>
      </c>
      <c r="S11" s="198">
        <v>0</v>
      </c>
      <c r="T11" s="198">
        <v>0</v>
      </c>
      <c r="U11" s="198">
        <v>22597639</v>
      </c>
      <c r="V11" s="198">
        <v>22348805</v>
      </c>
      <c r="W11" s="198">
        <v>0</v>
      </c>
      <c r="X11" s="198">
        <v>0</v>
      </c>
    </row>
    <row r="12" spans="1:24" ht="18" customHeight="1">
      <c r="A12" s="148"/>
      <c r="B12" s="148" t="s">
        <v>347</v>
      </c>
      <c r="C12" s="197">
        <v>112444898</v>
      </c>
      <c r="D12" s="198">
        <v>110250815</v>
      </c>
      <c r="E12" s="198">
        <v>103182502</v>
      </c>
      <c r="F12" s="198">
        <v>101190917</v>
      </c>
      <c r="G12" s="198">
        <v>52759040</v>
      </c>
      <c r="H12" s="198">
        <v>51838562</v>
      </c>
      <c r="I12" s="198">
        <v>45633326</v>
      </c>
      <c r="J12" s="198">
        <v>44614593</v>
      </c>
      <c r="K12" s="198">
        <v>1146004</v>
      </c>
      <c r="L12" s="198">
        <v>1098603</v>
      </c>
      <c r="M12" s="198">
        <v>3639176</v>
      </c>
      <c r="N12" s="198">
        <v>3639159</v>
      </c>
      <c r="O12" s="198">
        <v>0</v>
      </c>
      <c r="P12" s="198">
        <v>0</v>
      </c>
      <c r="Q12" s="198">
        <v>4956</v>
      </c>
      <c r="R12" s="198">
        <v>0</v>
      </c>
      <c r="S12" s="198">
        <v>0</v>
      </c>
      <c r="T12" s="198">
        <v>0</v>
      </c>
      <c r="U12" s="198">
        <v>9262396</v>
      </c>
      <c r="V12" s="198">
        <v>9059898</v>
      </c>
      <c r="W12" s="198">
        <v>0</v>
      </c>
      <c r="X12" s="198">
        <v>0</v>
      </c>
    </row>
    <row r="13" spans="1:24" ht="18" customHeight="1">
      <c r="A13" s="148"/>
      <c r="B13" s="148" t="s">
        <v>348</v>
      </c>
      <c r="C13" s="197">
        <v>114968164</v>
      </c>
      <c r="D13" s="198">
        <v>112119974</v>
      </c>
      <c r="E13" s="198">
        <v>104732037</v>
      </c>
      <c r="F13" s="198">
        <v>102132341</v>
      </c>
      <c r="G13" s="198">
        <v>47321551</v>
      </c>
      <c r="H13" s="198">
        <v>46150292</v>
      </c>
      <c r="I13" s="198">
        <v>51194827</v>
      </c>
      <c r="J13" s="198">
        <v>49851843</v>
      </c>
      <c r="K13" s="198">
        <v>1719121</v>
      </c>
      <c r="L13" s="198">
        <v>1633668</v>
      </c>
      <c r="M13" s="198">
        <v>4496538</v>
      </c>
      <c r="N13" s="198">
        <v>4496538</v>
      </c>
      <c r="O13" s="198">
        <v>0</v>
      </c>
      <c r="P13" s="198">
        <v>0</v>
      </c>
      <c r="Q13" s="198">
        <v>0</v>
      </c>
      <c r="R13" s="198">
        <v>0</v>
      </c>
      <c r="S13" s="198">
        <v>0</v>
      </c>
      <c r="T13" s="198">
        <v>0</v>
      </c>
      <c r="U13" s="198">
        <v>10236127</v>
      </c>
      <c r="V13" s="198">
        <v>9987633</v>
      </c>
      <c r="W13" s="198">
        <v>0</v>
      </c>
      <c r="X13" s="198">
        <v>0</v>
      </c>
    </row>
    <row r="14" spans="1:24" ht="18" customHeight="1">
      <c r="A14" s="148"/>
      <c r="B14" s="148" t="s">
        <v>349</v>
      </c>
      <c r="C14" s="197">
        <v>41087940</v>
      </c>
      <c r="D14" s="198">
        <v>40112736</v>
      </c>
      <c r="E14" s="198">
        <v>39411759</v>
      </c>
      <c r="F14" s="198">
        <v>38478817</v>
      </c>
      <c r="G14" s="198">
        <v>15807974</v>
      </c>
      <c r="H14" s="198">
        <v>15380313</v>
      </c>
      <c r="I14" s="198">
        <v>20647839</v>
      </c>
      <c r="J14" s="198">
        <v>20184591</v>
      </c>
      <c r="K14" s="198">
        <v>1107404</v>
      </c>
      <c r="L14" s="198">
        <v>1065371</v>
      </c>
      <c r="M14" s="198">
        <v>1846283</v>
      </c>
      <c r="N14" s="198">
        <v>1846283</v>
      </c>
      <c r="O14" s="198">
        <v>2259</v>
      </c>
      <c r="P14" s="198">
        <v>2259</v>
      </c>
      <c r="Q14" s="198">
        <v>0</v>
      </c>
      <c r="R14" s="198">
        <v>0</v>
      </c>
      <c r="S14" s="198">
        <v>0</v>
      </c>
      <c r="T14" s="198">
        <v>0</v>
      </c>
      <c r="U14" s="198">
        <v>1676181</v>
      </c>
      <c r="V14" s="198">
        <v>1633919</v>
      </c>
      <c r="W14" s="198">
        <v>0</v>
      </c>
      <c r="X14" s="198">
        <v>0</v>
      </c>
    </row>
    <row r="15" spans="1:24" ht="18" customHeight="1">
      <c r="A15" s="148"/>
      <c r="B15" s="148" t="s">
        <v>350</v>
      </c>
      <c r="C15" s="197">
        <v>107976032</v>
      </c>
      <c r="D15" s="198">
        <v>105462106</v>
      </c>
      <c r="E15" s="198">
        <v>95818541</v>
      </c>
      <c r="F15" s="198">
        <v>93515694</v>
      </c>
      <c r="G15" s="198">
        <v>40169940</v>
      </c>
      <c r="H15" s="198">
        <v>39190092</v>
      </c>
      <c r="I15" s="198">
        <v>49732482</v>
      </c>
      <c r="J15" s="198">
        <v>48473311</v>
      </c>
      <c r="K15" s="198">
        <v>1674055</v>
      </c>
      <c r="L15" s="198">
        <v>1610227</v>
      </c>
      <c r="M15" s="198">
        <v>4241621</v>
      </c>
      <c r="N15" s="198">
        <v>4241621</v>
      </c>
      <c r="O15" s="198">
        <v>443</v>
      </c>
      <c r="P15" s="198">
        <v>443</v>
      </c>
      <c r="Q15" s="198">
        <v>0</v>
      </c>
      <c r="R15" s="198">
        <v>0</v>
      </c>
      <c r="S15" s="198">
        <v>0</v>
      </c>
      <c r="T15" s="198">
        <v>0</v>
      </c>
      <c r="U15" s="198">
        <v>12157491</v>
      </c>
      <c r="V15" s="198">
        <v>11946412</v>
      </c>
      <c r="W15" s="198">
        <v>0</v>
      </c>
      <c r="X15" s="198">
        <v>0</v>
      </c>
    </row>
    <row r="16" spans="1:24" ht="18" customHeight="1">
      <c r="A16" s="148"/>
      <c r="B16" s="148" t="s">
        <v>351</v>
      </c>
      <c r="C16" s="197">
        <v>37700590</v>
      </c>
      <c r="D16" s="198">
        <v>36435402</v>
      </c>
      <c r="E16" s="198">
        <v>36144964</v>
      </c>
      <c r="F16" s="198">
        <v>34942861</v>
      </c>
      <c r="G16" s="198">
        <v>13987678</v>
      </c>
      <c r="H16" s="198">
        <v>13602423</v>
      </c>
      <c r="I16" s="198">
        <v>19434378</v>
      </c>
      <c r="J16" s="198">
        <v>18663343</v>
      </c>
      <c r="K16" s="198">
        <v>983939</v>
      </c>
      <c r="L16" s="198">
        <v>939010</v>
      </c>
      <c r="M16" s="198">
        <v>1738100</v>
      </c>
      <c r="N16" s="198">
        <v>1738085</v>
      </c>
      <c r="O16" s="198">
        <v>0</v>
      </c>
      <c r="P16" s="198">
        <v>0</v>
      </c>
      <c r="Q16" s="198">
        <v>869</v>
      </c>
      <c r="R16" s="198">
        <v>0</v>
      </c>
      <c r="S16" s="198">
        <v>0</v>
      </c>
      <c r="T16" s="198">
        <v>0</v>
      </c>
      <c r="U16" s="198">
        <v>1555626</v>
      </c>
      <c r="V16" s="198">
        <v>1492541</v>
      </c>
      <c r="W16" s="198">
        <v>0</v>
      </c>
      <c r="X16" s="198">
        <v>0</v>
      </c>
    </row>
    <row r="17" spans="1:24" ht="18" customHeight="1">
      <c r="A17" s="148"/>
      <c r="B17" s="148" t="s">
        <v>352</v>
      </c>
      <c r="C17" s="197">
        <v>20698102</v>
      </c>
      <c r="D17" s="198">
        <v>19857657</v>
      </c>
      <c r="E17" s="198">
        <v>20558056</v>
      </c>
      <c r="F17" s="198">
        <v>19720357</v>
      </c>
      <c r="G17" s="198">
        <v>8007273</v>
      </c>
      <c r="H17" s="198">
        <v>7780018</v>
      </c>
      <c r="I17" s="198">
        <v>10755614</v>
      </c>
      <c r="J17" s="198">
        <v>10176559</v>
      </c>
      <c r="K17" s="198">
        <v>731029</v>
      </c>
      <c r="L17" s="198">
        <v>699640</v>
      </c>
      <c r="M17" s="198">
        <v>1064068</v>
      </c>
      <c r="N17" s="198">
        <v>1064068</v>
      </c>
      <c r="O17" s="198">
        <v>72</v>
      </c>
      <c r="P17" s="198">
        <v>72</v>
      </c>
      <c r="Q17" s="198">
        <v>0</v>
      </c>
      <c r="R17" s="198">
        <v>0</v>
      </c>
      <c r="S17" s="198">
        <v>0</v>
      </c>
      <c r="T17" s="198">
        <v>0</v>
      </c>
      <c r="U17" s="198">
        <v>140046</v>
      </c>
      <c r="V17" s="198">
        <v>137300</v>
      </c>
      <c r="W17" s="198">
        <v>0</v>
      </c>
      <c r="X17" s="198">
        <v>0</v>
      </c>
    </row>
    <row r="18" spans="1:24" ht="18" customHeight="1">
      <c r="A18" s="148"/>
      <c r="B18" s="148" t="s">
        <v>353</v>
      </c>
      <c r="C18" s="197">
        <v>13664793</v>
      </c>
      <c r="D18" s="198">
        <v>13154261</v>
      </c>
      <c r="E18" s="198">
        <v>13646011</v>
      </c>
      <c r="F18" s="198">
        <v>13135479</v>
      </c>
      <c r="G18" s="198">
        <v>5452739</v>
      </c>
      <c r="H18" s="198">
        <v>5304983</v>
      </c>
      <c r="I18" s="198">
        <v>7048417</v>
      </c>
      <c r="J18" s="198">
        <v>6702909</v>
      </c>
      <c r="K18" s="198">
        <v>482226</v>
      </c>
      <c r="L18" s="198">
        <v>464987</v>
      </c>
      <c r="M18" s="198">
        <v>662629</v>
      </c>
      <c r="N18" s="198">
        <v>662600</v>
      </c>
      <c r="O18" s="198">
        <v>0</v>
      </c>
      <c r="P18" s="198">
        <v>0</v>
      </c>
      <c r="Q18" s="198">
        <v>0</v>
      </c>
      <c r="R18" s="198">
        <v>0</v>
      </c>
      <c r="S18" s="198">
        <v>0</v>
      </c>
      <c r="T18" s="198">
        <v>0</v>
      </c>
      <c r="U18" s="198">
        <v>18782</v>
      </c>
      <c r="V18" s="198">
        <v>18782</v>
      </c>
      <c r="W18" s="198">
        <v>0</v>
      </c>
      <c r="X18" s="198">
        <v>0</v>
      </c>
    </row>
    <row r="19" spans="1:24" ht="18" customHeight="1">
      <c r="A19" s="148"/>
      <c r="B19" s="148" t="s">
        <v>354</v>
      </c>
      <c r="C19" s="197">
        <v>18022365</v>
      </c>
      <c r="D19" s="198">
        <v>17310390</v>
      </c>
      <c r="E19" s="198">
        <v>17617308</v>
      </c>
      <c r="F19" s="198">
        <v>16914903</v>
      </c>
      <c r="G19" s="198">
        <v>7040750</v>
      </c>
      <c r="H19" s="198">
        <v>6840732</v>
      </c>
      <c r="I19" s="198">
        <v>8973380</v>
      </c>
      <c r="J19" s="198">
        <v>8499174</v>
      </c>
      <c r="K19" s="198">
        <v>653246</v>
      </c>
      <c r="L19" s="198">
        <v>625077</v>
      </c>
      <c r="M19" s="198">
        <v>949932</v>
      </c>
      <c r="N19" s="198">
        <v>949920</v>
      </c>
      <c r="O19" s="198">
        <v>0</v>
      </c>
      <c r="P19" s="198">
        <v>0</v>
      </c>
      <c r="Q19" s="198">
        <v>0</v>
      </c>
      <c r="R19" s="198">
        <v>0</v>
      </c>
      <c r="S19" s="198">
        <v>0</v>
      </c>
      <c r="T19" s="198">
        <v>0</v>
      </c>
      <c r="U19" s="198">
        <v>405057</v>
      </c>
      <c r="V19" s="198">
        <v>395487</v>
      </c>
      <c r="W19" s="198">
        <v>0</v>
      </c>
      <c r="X19" s="198">
        <v>0</v>
      </c>
    </row>
    <row r="20" spans="1:24" ht="18" customHeight="1">
      <c r="A20" s="148"/>
      <c r="C20" s="177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99"/>
      <c r="O20" s="199"/>
      <c r="P20" s="199"/>
      <c r="Q20" s="199"/>
      <c r="R20" s="199"/>
      <c r="S20" s="199"/>
      <c r="T20" s="199"/>
      <c r="U20" s="166"/>
      <c r="V20" s="199"/>
      <c r="W20" s="199"/>
      <c r="X20" s="199"/>
    </row>
    <row r="21" spans="1:24" ht="18" customHeight="1">
      <c r="A21" s="148">
        <v>100</v>
      </c>
      <c r="B21" s="148" t="s">
        <v>355</v>
      </c>
      <c r="C21" s="197">
        <v>318304738</v>
      </c>
      <c r="D21" s="198">
        <v>314053786</v>
      </c>
      <c r="E21" s="198">
        <v>284670594</v>
      </c>
      <c r="F21" s="198">
        <v>280680051</v>
      </c>
      <c r="G21" s="198">
        <v>154152779</v>
      </c>
      <c r="H21" s="198">
        <v>151356755</v>
      </c>
      <c r="I21" s="198">
        <v>118388056</v>
      </c>
      <c r="J21" s="198">
        <v>117298833</v>
      </c>
      <c r="K21" s="198">
        <v>2070824</v>
      </c>
      <c r="L21" s="198">
        <v>1967286</v>
      </c>
      <c r="M21" s="198">
        <v>10057263</v>
      </c>
      <c r="N21" s="198">
        <v>10057177</v>
      </c>
      <c r="O21" s="198">
        <v>0</v>
      </c>
      <c r="P21" s="198">
        <v>0</v>
      </c>
      <c r="Q21" s="198">
        <v>1672</v>
      </c>
      <c r="R21" s="198">
        <v>0</v>
      </c>
      <c r="S21" s="198">
        <v>0</v>
      </c>
      <c r="T21" s="198">
        <v>0</v>
      </c>
      <c r="U21" s="198">
        <v>33634144</v>
      </c>
      <c r="V21" s="198">
        <v>33373735</v>
      </c>
      <c r="W21" s="198">
        <v>0</v>
      </c>
      <c r="X21" s="198">
        <v>0</v>
      </c>
    </row>
    <row r="22" spans="1:24" ht="18" customHeight="1">
      <c r="A22" s="164">
        <v>201</v>
      </c>
      <c r="B22" s="148" t="s">
        <v>356</v>
      </c>
      <c r="C22" s="197">
        <v>101380843</v>
      </c>
      <c r="D22" s="198">
        <v>99073528</v>
      </c>
      <c r="E22" s="198">
        <v>89227403</v>
      </c>
      <c r="F22" s="198">
        <v>87131167</v>
      </c>
      <c r="G22" s="198">
        <v>37890089</v>
      </c>
      <c r="H22" s="198">
        <v>36969000</v>
      </c>
      <c r="I22" s="198">
        <v>45846771</v>
      </c>
      <c r="J22" s="198">
        <v>44728766</v>
      </c>
      <c r="K22" s="198">
        <v>1501017</v>
      </c>
      <c r="L22" s="198">
        <v>1443875</v>
      </c>
      <c r="M22" s="198">
        <v>3989526</v>
      </c>
      <c r="N22" s="198">
        <v>3989526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12153440</v>
      </c>
      <c r="V22" s="198">
        <v>11942361</v>
      </c>
      <c r="W22" s="198">
        <v>0</v>
      </c>
      <c r="X22" s="198">
        <v>0</v>
      </c>
    </row>
    <row r="23" spans="1:24" ht="18" customHeight="1">
      <c r="A23" s="164">
        <v>202</v>
      </c>
      <c r="B23" s="148" t="s">
        <v>76</v>
      </c>
      <c r="C23" s="197">
        <v>84445326</v>
      </c>
      <c r="D23" s="198">
        <v>82597797</v>
      </c>
      <c r="E23" s="198">
        <v>73345758</v>
      </c>
      <c r="F23" s="198">
        <v>71640032</v>
      </c>
      <c r="G23" s="198">
        <v>33409696</v>
      </c>
      <c r="H23" s="198">
        <v>32254279</v>
      </c>
      <c r="I23" s="198">
        <v>35792706</v>
      </c>
      <c r="J23" s="198">
        <v>35281918</v>
      </c>
      <c r="K23" s="198">
        <v>525081</v>
      </c>
      <c r="L23" s="198">
        <v>485560</v>
      </c>
      <c r="M23" s="198">
        <v>3618275</v>
      </c>
      <c r="N23" s="198">
        <v>3618275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11099568</v>
      </c>
      <c r="V23" s="198">
        <v>10957765</v>
      </c>
      <c r="W23" s="198">
        <v>0</v>
      </c>
      <c r="X23" s="198">
        <v>0</v>
      </c>
    </row>
    <row r="24" spans="1:24" ht="18" customHeight="1">
      <c r="A24" s="164">
        <v>203</v>
      </c>
      <c r="B24" s="148" t="s">
        <v>77</v>
      </c>
      <c r="C24" s="197">
        <v>45792892</v>
      </c>
      <c r="D24" s="198">
        <v>44706689</v>
      </c>
      <c r="E24" s="198">
        <v>40564507</v>
      </c>
      <c r="F24" s="198">
        <v>39570183</v>
      </c>
      <c r="G24" s="198">
        <v>20486162</v>
      </c>
      <c r="H24" s="198">
        <v>19968918</v>
      </c>
      <c r="I24" s="198">
        <v>17797514</v>
      </c>
      <c r="J24" s="198">
        <v>17355504</v>
      </c>
      <c r="K24" s="198">
        <v>557236</v>
      </c>
      <c r="L24" s="198">
        <v>522166</v>
      </c>
      <c r="M24" s="198">
        <v>1723595</v>
      </c>
      <c r="N24" s="198">
        <v>1723595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5228385</v>
      </c>
      <c r="V24" s="198">
        <v>5136506</v>
      </c>
      <c r="W24" s="198">
        <v>0</v>
      </c>
      <c r="X24" s="198">
        <v>0</v>
      </c>
    </row>
    <row r="25" spans="1:24" ht="18" customHeight="1">
      <c r="A25" s="164">
        <v>204</v>
      </c>
      <c r="B25" s="148" t="s">
        <v>78</v>
      </c>
      <c r="C25" s="197">
        <v>92700904</v>
      </c>
      <c r="D25" s="198">
        <v>91169786</v>
      </c>
      <c r="E25" s="198">
        <v>83284023</v>
      </c>
      <c r="F25" s="198">
        <v>81837479</v>
      </c>
      <c r="G25" s="198">
        <v>46316763</v>
      </c>
      <c r="H25" s="198">
        <v>45767831</v>
      </c>
      <c r="I25" s="198">
        <v>33670822</v>
      </c>
      <c r="J25" s="198">
        <v>33363374</v>
      </c>
      <c r="K25" s="198">
        <v>421248</v>
      </c>
      <c r="L25" s="198">
        <v>410689</v>
      </c>
      <c r="M25" s="198">
        <v>2295600</v>
      </c>
      <c r="N25" s="198">
        <v>2295585</v>
      </c>
      <c r="O25" s="198">
        <v>0</v>
      </c>
      <c r="P25" s="198">
        <v>0</v>
      </c>
      <c r="Q25" s="198">
        <v>579590</v>
      </c>
      <c r="R25" s="198">
        <v>0</v>
      </c>
      <c r="S25" s="198">
        <v>0</v>
      </c>
      <c r="T25" s="198">
        <v>0</v>
      </c>
      <c r="U25" s="198">
        <v>9416881</v>
      </c>
      <c r="V25" s="198">
        <v>9332307</v>
      </c>
      <c r="W25" s="198">
        <v>0</v>
      </c>
      <c r="X25" s="198">
        <v>0</v>
      </c>
    </row>
    <row r="26" spans="1:24" ht="18" customHeight="1">
      <c r="A26" s="164">
        <v>205</v>
      </c>
      <c r="B26" s="148" t="s">
        <v>79</v>
      </c>
      <c r="C26" s="197">
        <v>5982875</v>
      </c>
      <c r="D26" s="198">
        <v>5846716</v>
      </c>
      <c r="E26" s="198">
        <v>5644832</v>
      </c>
      <c r="F26" s="198">
        <v>5518243</v>
      </c>
      <c r="G26" s="198">
        <v>2363192</v>
      </c>
      <c r="H26" s="198">
        <v>2333907</v>
      </c>
      <c r="I26" s="198">
        <v>2797858</v>
      </c>
      <c r="J26" s="198">
        <v>2707414</v>
      </c>
      <c r="K26" s="198">
        <v>199679</v>
      </c>
      <c r="L26" s="198">
        <v>192819</v>
      </c>
      <c r="M26" s="198">
        <v>284103</v>
      </c>
      <c r="N26" s="198">
        <v>284103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338043</v>
      </c>
      <c r="V26" s="198">
        <v>328473</v>
      </c>
      <c r="W26" s="198">
        <v>0</v>
      </c>
      <c r="X26" s="198">
        <v>0</v>
      </c>
    </row>
    <row r="27" spans="1:24" ht="18" customHeight="1">
      <c r="A27" s="164">
        <v>206</v>
      </c>
      <c r="B27" s="148" t="s">
        <v>80</v>
      </c>
      <c r="C27" s="197">
        <v>24926821</v>
      </c>
      <c r="D27" s="198">
        <v>24149342</v>
      </c>
      <c r="E27" s="198">
        <v>22845631</v>
      </c>
      <c r="F27" s="198">
        <v>22090609</v>
      </c>
      <c r="G27" s="198">
        <v>14634460</v>
      </c>
      <c r="H27" s="198">
        <v>13972623</v>
      </c>
      <c r="I27" s="198">
        <v>7884690</v>
      </c>
      <c r="J27" s="198">
        <v>7794313</v>
      </c>
      <c r="K27" s="198">
        <v>53217</v>
      </c>
      <c r="L27" s="198">
        <v>50409</v>
      </c>
      <c r="M27" s="198">
        <v>273264</v>
      </c>
      <c r="N27" s="198">
        <v>273264</v>
      </c>
      <c r="O27" s="198">
        <v>0</v>
      </c>
      <c r="P27" s="198">
        <v>0</v>
      </c>
      <c r="Q27" s="198">
        <v>0</v>
      </c>
      <c r="R27" s="198">
        <v>0</v>
      </c>
      <c r="S27" s="198">
        <v>0</v>
      </c>
      <c r="T27" s="198">
        <v>0</v>
      </c>
      <c r="U27" s="198">
        <v>2081190</v>
      </c>
      <c r="V27" s="198">
        <v>2058733</v>
      </c>
      <c r="W27" s="198">
        <v>0</v>
      </c>
      <c r="X27" s="198">
        <v>0</v>
      </c>
    </row>
    <row r="28" spans="1:24" ht="18" customHeight="1">
      <c r="A28" s="164">
        <v>207</v>
      </c>
      <c r="B28" s="148" t="s">
        <v>81</v>
      </c>
      <c r="C28" s="197">
        <v>32728855</v>
      </c>
      <c r="D28" s="198">
        <v>32431066</v>
      </c>
      <c r="E28" s="198">
        <v>29780311</v>
      </c>
      <c r="F28" s="198">
        <v>29497624</v>
      </c>
      <c r="G28" s="198">
        <v>14131605</v>
      </c>
      <c r="H28" s="198">
        <v>13933691</v>
      </c>
      <c r="I28" s="198">
        <v>14067116</v>
      </c>
      <c r="J28" s="198">
        <v>13994924</v>
      </c>
      <c r="K28" s="198">
        <v>282735</v>
      </c>
      <c r="L28" s="198">
        <v>270171</v>
      </c>
      <c r="M28" s="198">
        <v>1298855</v>
      </c>
      <c r="N28" s="198">
        <v>1298838</v>
      </c>
      <c r="O28" s="198">
        <v>0</v>
      </c>
      <c r="P28" s="198">
        <v>0</v>
      </c>
      <c r="Q28" s="198">
        <v>0</v>
      </c>
      <c r="R28" s="198">
        <v>0</v>
      </c>
      <c r="S28" s="198">
        <v>0</v>
      </c>
      <c r="T28" s="198">
        <v>0</v>
      </c>
      <c r="U28" s="198">
        <v>2948544</v>
      </c>
      <c r="V28" s="198">
        <v>2933442</v>
      </c>
      <c r="W28" s="198">
        <v>0</v>
      </c>
      <c r="X28" s="198">
        <v>0</v>
      </c>
    </row>
    <row r="29" spans="1:24" ht="18" customHeight="1">
      <c r="A29" s="164">
        <v>208</v>
      </c>
      <c r="B29" s="148" t="s">
        <v>82</v>
      </c>
      <c r="C29" s="197">
        <v>4352795</v>
      </c>
      <c r="D29" s="198">
        <v>4247476</v>
      </c>
      <c r="E29" s="198">
        <v>4075934</v>
      </c>
      <c r="F29" s="198">
        <v>3976110</v>
      </c>
      <c r="G29" s="198">
        <v>1565515</v>
      </c>
      <c r="H29" s="198">
        <v>1514749</v>
      </c>
      <c r="I29" s="198">
        <v>2205633</v>
      </c>
      <c r="J29" s="198">
        <v>2162014</v>
      </c>
      <c r="K29" s="198">
        <v>96717</v>
      </c>
      <c r="L29" s="198">
        <v>91278</v>
      </c>
      <c r="M29" s="198">
        <v>208069</v>
      </c>
      <c r="N29" s="198">
        <v>208069</v>
      </c>
      <c r="O29" s="198">
        <v>0</v>
      </c>
      <c r="P29" s="198">
        <v>0</v>
      </c>
      <c r="Q29" s="198">
        <v>0</v>
      </c>
      <c r="R29" s="198">
        <v>0</v>
      </c>
      <c r="S29" s="198">
        <v>0</v>
      </c>
      <c r="T29" s="198">
        <v>0</v>
      </c>
      <c r="U29" s="198">
        <v>276861</v>
      </c>
      <c r="V29" s="198">
        <v>271366</v>
      </c>
      <c r="W29" s="198">
        <v>0</v>
      </c>
      <c r="X29" s="198">
        <v>0</v>
      </c>
    </row>
    <row r="30" spans="1:24" ht="18" customHeight="1">
      <c r="A30" s="164">
        <v>209</v>
      </c>
      <c r="B30" s="148" t="s">
        <v>83</v>
      </c>
      <c r="C30" s="197">
        <v>10312889</v>
      </c>
      <c r="D30" s="198">
        <v>9966819</v>
      </c>
      <c r="E30" s="198">
        <v>10216947</v>
      </c>
      <c r="F30" s="198">
        <v>9872928</v>
      </c>
      <c r="G30" s="198">
        <v>4136317</v>
      </c>
      <c r="H30" s="198">
        <v>4032137</v>
      </c>
      <c r="I30" s="198">
        <v>5168714</v>
      </c>
      <c r="J30" s="198">
        <v>4941134</v>
      </c>
      <c r="K30" s="198">
        <v>349723</v>
      </c>
      <c r="L30" s="198">
        <v>337464</v>
      </c>
      <c r="M30" s="198">
        <v>562193</v>
      </c>
      <c r="N30" s="198">
        <v>562193</v>
      </c>
      <c r="O30" s="198">
        <v>0</v>
      </c>
      <c r="P30" s="198">
        <v>0</v>
      </c>
      <c r="Q30" s="198">
        <v>0</v>
      </c>
      <c r="R30" s="198">
        <v>0</v>
      </c>
      <c r="S30" s="198">
        <v>0</v>
      </c>
      <c r="T30" s="198">
        <v>0</v>
      </c>
      <c r="U30" s="198">
        <v>95942</v>
      </c>
      <c r="V30" s="198">
        <v>93891</v>
      </c>
      <c r="W30" s="198">
        <v>0</v>
      </c>
      <c r="X30" s="198">
        <v>0</v>
      </c>
    </row>
    <row r="31" spans="1:24" ht="18" customHeight="1">
      <c r="A31" s="164">
        <v>210</v>
      </c>
      <c r="B31" s="148" t="s">
        <v>84</v>
      </c>
      <c r="C31" s="197">
        <v>41477751</v>
      </c>
      <c r="D31" s="198">
        <v>40556863</v>
      </c>
      <c r="E31" s="198">
        <v>38574848</v>
      </c>
      <c r="F31" s="198">
        <v>37728070</v>
      </c>
      <c r="G31" s="198">
        <v>16792291</v>
      </c>
      <c r="H31" s="198">
        <v>16462040</v>
      </c>
      <c r="I31" s="198">
        <v>19360008</v>
      </c>
      <c r="J31" s="198">
        <v>18871361</v>
      </c>
      <c r="K31" s="198">
        <v>694708</v>
      </c>
      <c r="L31" s="198">
        <v>666828</v>
      </c>
      <c r="M31" s="198">
        <v>1727841</v>
      </c>
      <c r="N31" s="198">
        <v>1727841</v>
      </c>
      <c r="O31" s="198">
        <v>0</v>
      </c>
      <c r="P31" s="198">
        <v>0</v>
      </c>
      <c r="Q31" s="198">
        <v>0</v>
      </c>
      <c r="R31" s="198">
        <v>0</v>
      </c>
      <c r="S31" s="198">
        <v>0</v>
      </c>
      <c r="T31" s="198">
        <v>0</v>
      </c>
      <c r="U31" s="198">
        <v>2902903</v>
      </c>
      <c r="V31" s="198">
        <v>2828793</v>
      </c>
      <c r="W31" s="198">
        <v>0</v>
      </c>
      <c r="X31" s="198">
        <v>0</v>
      </c>
    </row>
    <row r="32" spans="1:24" ht="18" customHeight="1">
      <c r="A32" s="164">
        <v>212</v>
      </c>
      <c r="B32" s="148" t="s">
        <v>85</v>
      </c>
      <c r="C32" s="197">
        <v>8731421</v>
      </c>
      <c r="D32" s="198">
        <v>8389250</v>
      </c>
      <c r="E32" s="198">
        <v>8096848</v>
      </c>
      <c r="F32" s="198">
        <v>7782986</v>
      </c>
      <c r="G32" s="198">
        <v>2868646</v>
      </c>
      <c r="H32" s="198">
        <v>2777796</v>
      </c>
      <c r="I32" s="198">
        <v>4718020</v>
      </c>
      <c r="J32" s="198">
        <v>4507805</v>
      </c>
      <c r="K32" s="198">
        <v>165584</v>
      </c>
      <c r="L32" s="198">
        <v>152787</v>
      </c>
      <c r="M32" s="198">
        <v>344598</v>
      </c>
      <c r="N32" s="198">
        <v>344598</v>
      </c>
      <c r="O32" s="198">
        <v>0</v>
      </c>
      <c r="P32" s="198">
        <v>0</v>
      </c>
      <c r="Q32" s="198">
        <v>0</v>
      </c>
      <c r="R32" s="198">
        <v>0</v>
      </c>
      <c r="S32" s="198">
        <v>0</v>
      </c>
      <c r="T32" s="198">
        <v>0</v>
      </c>
      <c r="U32" s="198">
        <v>634573</v>
      </c>
      <c r="V32" s="198">
        <v>606264</v>
      </c>
      <c r="W32" s="198">
        <v>0</v>
      </c>
      <c r="X32" s="198">
        <v>0</v>
      </c>
    </row>
    <row r="33" spans="1:24" ht="18" customHeight="1">
      <c r="A33" s="164">
        <v>213</v>
      </c>
      <c r="B33" s="148" t="s">
        <v>86</v>
      </c>
      <c r="C33" s="197">
        <v>5048717</v>
      </c>
      <c r="D33" s="198">
        <v>4951446</v>
      </c>
      <c r="E33" s="198">
        <v>4819904</v>
      </c>
      <c r="F33" s="198">
        <v>4728829</v>
      </c>
      <c r="G33" s="198">
        <v>2130498</v>
      </c>
      <c r="H33" s="198">
        <v>2085999</v>
      </c>
      <c r="I33" s="198">
        <v>2227919</v>
      </c>
      <c r="J33" s="198">
        <v>2184675</v>
      </c>
      <c r="K33" s="198">
        <v>182572</v>
      </c>
      <c r="L33" s="198">
        <v>179240</v>
      </c>
      <c r="M33" s="198">
        <v>278915</v>
      </c>
      <c r="N33" s="198">
        <v>278915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228813</v>
      </c>
      <c r="V33" s="198">
        <v>222617</v>
      </c>
      <c r="W33" s="198">
        <v>0</v>
      </c>
      <c r="X33" s="198">
        <v>0</v>
      </c>
    </row>
    <row r="34" spans="1:24" ht="18" customHeight="1">
      <c r="A34" s="164">
        <v>214</v>
      </c>
      <c r="B34" s="148" t="s">
        <v>87</v>
      </c>
      <c r="C34" s="197">
        <v>37253683</v>
      </c>
      <c r="D34" s="198">
        <v>36471672</v>
      </c>
      <c r="E34" s="198">
        <v>33948879</v>
      </c>
      <c r="F34" s="198">
        <v>33248872</v>
      </c>
      <c r="G34" s="198">
        <v>18710302</v>
      </c>
      <c r="H34" s="198">
        <v>18341144</v>
      </c>
      <c r="I34" s="198">
        <v>14002861</v>
      </c>
      <c r="J34" s="198">
        <v>13683519</v>
      </c>
      <c r="K34" s="198">
        <v>278156</v>
      </c>
      <c r="L34" s="198">
        <v>266649</v>
      </c>
      <c r="M34" s="198">
        <v>957560</v>
      </c>
      <c r="N34" s="198">
        <v>957560</v>
      </c>
      <c r="O34" s="198">
        <v>0</v>
      </c>
      <c r="P34" s="198">
        <v>0</v>
      </c>
      <c r="Q34" s="198">
        <v>0</v>
      </c>
      <c r="R34" s="198">
        <v>0</v>
      </c>
      <c r="S34" s="198">
        <v>0</v>
      </c>
      <c r="T34" s="198">
        <v>0</v>
      </c>
      <c r="U34" s="198">
        <v>3304804</v>
      </c>
      <c r="V34" s="198">
        <v>3222800</v>
      </c>
      <c r="W34" s="198">
        <v>0</v>
      </c>
      <c r="X34" s="198">
        <v>0</v>
      </c>
    </row>
    <row r="35" spans="1:24" ht="18" customHeight="1">
      <c r="A35" s="164">
        <v>215</v>
      </c>
      <c r="B35" s="148" t="s">
        <v>88</v>
      </c>
      <c r="C35" s="197">
        <v>11785969</v>
      </c>
      <c r="D35" s="198">
        <v>11464407</v>
      </c>
      <c r="E35" s="198">
        <v>11134170</v>
      </c>
      <c r="F35" s="198">
        <v>10833337</v>
      </c>
      <c r="G35" s="198">
        <v>4472975</v>
      </c>
      <c r="H35" s="198">
        <v>4337531</v>
      </c>
      <c r="I35" s="198">
        <v>5815642</v>
      </c>
      <c r="J35" s="198">
        <v>5665192</v>
      </c>
      <c r="K35" s="198">
        <v>290464</v>
      </c>
      <c r="L35" s="198">
        <v>275525</v>
      </c>
      <c r="M35" s="198">
        <v>555089</v>
      </c>
      <c r="N35" s="198">
        <v>555089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0</v>
      </c>
      <c r="U35" s="198">
        <v>651799</v>
      </c>
      <c r="V35" s="198">
        <v>631070</v>
      </c>
      <c r="W35" s="198">
        <v>0</v>
      </c>
      <c r="X35" s="198">
        <v>0</v>
      </c>
    </row>
    <row r="36" spans="1:24" ht="18" customHeight="1">
      <c r="A36" s="164">
        <v>216</v>
      </c>
      <c r="B36" s="148" t="s">
        <v>89</v>
      </c>
      <c r="C36" s="197">
        <v>17305843</v>
      </c>
      <c r="D36" s="198">
        <v>16755796</v>
      </c>
      <c r="E36" s="198">
        <v>15910253</v>
      </c>
      <c r="F36" s="198">
        <v>15426061</v>
      </c>
      <c r="G36" s="198">
        <v>5874950</v>
      </c>
      <c r="H36" s="198">
        <v>5687166</v>
      </c>
      <c r="I36" s="198">
        <v>9148696</v>
      </c>
      <c r="J36" s="198">
        <v>8864885</v>
      </c>
      <c r="K36" s="198">
        <v>258477</v>
      </c>
      <c r="L36" s="198">
        <v>245880</v>
      </c>
      <c r="M36" s="198">
        <v>628130</v>
      </c>
      <c r="N36" s="198">
        <v>628130</v>
      </c>
      <c r="O36" s="198">
        <v>0</v>
      </c>
      <c r="P36" s="198">
        <v>0</v>
      </c>
      <c r="Q36" s="198">
        <v>0</v>
      </c>
      <c r="R36" s="198">
        <v>0</v>
      </c>
      <c r="S36" s="198">
        <v>0</v>
      </c>
      <c r="T36" s="198">
        <v>0</v>
      </c>
      <c r="U36" s="198">
        <v>1395590</v>
      </c>
      <c r="V36" s="198">
        <v>1329735</v>
      </c>
      <c r="W36" s="198">
        <v>0</v>
      </c>
      <c r="X36" s="198">
        <v>0</v>
      </c>
    </row>
    <row r="37" spans="1:24" ht="18" customHeight="1">
      <c r="A37" s="164">
        <v>217</v>
      </c>
      <c r="B37" s="148" t="s">
        <v>90</v>
      </c>
      <c r="C37" s="197">
        <v>20266408</v>
      </c>
      <c r="D37" s="198">
        <v>19639278</v>
      </c>
      <c r="E37" s="198">
        <v>18550034</v>
      </c>
      <c r="F37" s="198">
        <v>17996562</v>
      </c>
      <c r="G37" s="198">
        <v>9858362</v>
      </c>
      <c r="H37" s="198">
        <v>9653858</v>
      </c>
      <c r="I37" s="198">
        <v>7742525</v>
      </c>
      <c r="J37" s="198">
        <v>7412201</v>
      </c>
      <c r="K37" s="198">
        <v>248117</v>
      </c>
      <c r="L37" s="198">
        <v>234429</v>
      </c>
      <c r="M37" s="198">
        <v>696074</v>
      </c>
      <c r="N37" s="198">
        <v>696074</v>
      </c>
      <c r="O37" s="198">
        <v>0</v>
      </c>
      <c r="P37" s="198">
        <v>0</v>
      </c>
      <c r="Q37" s="198">
        <v>4956</v>
      </c>
      <c r="R37" s="198">
        <v>0</v>
      </c>
      <c r="S37" s="198">
        <v>0</v>
      </c>
      <c r="T37" s="198">
        <v>0</v>
      </c>
      <c r="U37" s="198">
        <v>1716374</v>
      </c>
      <c r="V37" s="198">
        <v>1642716</v>
      </c>
      <c r="W37" s="198">
        <v>0</v>
      </c>
      <c r="X37" s="198">
        <v>0</v>
      </c>
    </row>
    <row r="38" spans="1:24" ht="18" customHeight="1">
      <c r="A38" s="164">
        <v>218</v>
      </c>
      <c r="B38" s="148" t="s">
        <v>91</v>
      </c>
      <c r="C38" s="197">
        <v>7612103</v>
      </c>
      <c r="D38" s="198">
        <v>7485237</v>
      </c>
      <c r="E38" s="198">
        <v>7322611</v>
      </c>
      <c r="F38" s="198">
        <v>7199394</v>
      </c>
      <c r="G38" s="198">
        <v>2921443</v>
      </c>
      <c r="H38" s="198">
        <v>2852590</v>
      </c>
      <c r="I38" s="198">
        <v>3907202</v>
      </c>
      <c r="J38" s="198">
        <v>3857919</v>
      </c>
      <c r="K38" s="198">
        <v>192183</v>
      </c>
      <c r="L38" s="198">
        <v>187102</v>
      </c>
      <c r="M38" s="198">
        <v>301783</v>
      </c>
      <c r="N38" s="198">
        <v>301783</v>
      </c>
      <c r="O38" s="198">
        <v>0</v>
      </c>
      <c r="P38" s="198">
        <v>0</v>
      </c>
      <c r="Q38" s="198">
        <v>0</v>
      </c>
      <c r="R38" s="198">
        <v>0</v>
      </c>
      <c r="S38" s="198">
        <v>0</v>
      </c>
      <c r="T38" s="198">
        <v>0</v>
      </c>
      <c r="U38" s="198">
        <v>289492</v>
      </c>
      <c r="V38" s="198">
        <v>285843</v>
      </c>
      <c r="W38" s="198">
        <v>0</v>
      </c>
      <c r="X38" s="198">
        <v>0</v>
      </c>
    </row>
    <row r="39" spans="1:24" ht="18" customHeight="1">
      <c r="A39" s="164">
        <v>219</v>
      </c>
      <c r="B39" s="148" t="s">
        <v>92</v>
      </c>
      <c r="C39" s="197">
        <v>18013756</v>
      </c>
      <c r="D39" s="198">
        <v>17680481</v>
      </c>
      <c r="E39" s="198">
        <v>16823516</v>
      </c>
      <c r="F39" s="198">
        <v>16519468</v>
      </c>
      <c r="G39" s="198">
        <v>8224215</v>
      </c>
      <c r="H39" s="198">
        <v>8108754</v>
      </c>
      <c r="I39" s="198">
        <v>7811640</v>
      </c>
      <c r="J39" s="198">
        <v>7632039</v>
      </c>
      <c r="K39" s="198">
        <v>257252</v>
      </c>
      <c r="L39" s="198">
        <v>248266</v>
      </c>
      <c r="M39" s="198">
        <v>530409</v>
      </c>
      <c r="N39" s="198">
        <v>530409</v>
      </c>
      <c r="O39" s="198">
        <v>0</v>
      </c>
      <c r="P39" s="198">
        <v>0</v>
      </c>
      <c r="Q39" s="198">
        <v>0</v>
      </c>
      <c r="R39" s="198">
        <v>0</v>
      </c>
      <c r="S39" s="198">
        <v>0</v>
      </c>
      <c r="T39" s="198">
        <v>0</v>
      </c>
      <c r="U39" s="198">
        <v>1190240</v>
      </c>
      <c r="V39" s="198">
        <v>1161013</v>
      </c>
      <c r="W39" s="198">
        <v>0</v>
      </c>
      <c r="X39" s="198">
        <v>0</v>
      </c>
    </row>
    <row r="40" spans="1:24" ht="18" customHeight="1">
      <c r="A40" s="164">
        <v>220</v>
      </c>
      <c r="B40" s="148" t="s">
        <v>93</v>
      </c>
      <c r="C40" s="197">
        <v>7253853</v>
      </c>
      <c r="D40" s="198">
        <v>7075002</v>
      </c>
      <c r="E40" s="198">
        <v>6976005</v>
      </c>
      <c r="F40" s="198">
        <v>6804201</v>
      </c>
      <c r="G40" s="198">
        <v>2824626</v>
      </c>
      <c r="H40" s="198">
        <v>2761036</v>
      </c>
      <c r="I40" s="198">
        <v>3683249</v>
      </c>
      <c r="J40" s="198">
        <v>3583500</v>
      </c>
      <c r="K40" s="198">
        <v>185310</v>
      </c>
      <c r="L40" s="198">
        <v>176845</v>
      </c>
      <c r="M40" s="198">
        <v>282820</v>
      </c>
      <c r="N40" s="198">
        <v>282820</v>
      </c>
      <c r="O40" s="198">
        <v>0</v>
      </c>
      <c r="P40" s="198">
        <v>0</v>
      </c>
      <c r="Q40" s="198">
        <v>0</v>
      </c>
      <c r="R40" s="198">
        <v>0</v>
      </c>
      <c r="S40" s="198">
        <v>0</v>
      </c>
      <c r="T40" s="198">
        <v>0</v>
      </c>
      <c r="U40" s="198">
        <v>277848</v>
      </c>
      <c r="V40" s="198">
        <v>270801</v>
      </c>
      <c r="W40" s="198">
        <v>0</v>
      </c>
      <c r="X40" s="198">
        <v>0</v>
      </c>
    </row>
    <row r="41" spans="1:24" ht="18" customHeight="1">
      <c r="A41" s="164">
        <v>221</v>
      </c>
      <c r="B41" s="148" t="s">
        <v>442</v>
      </c>
      <c r="C41" s="197">
        <v>5246747</v>
      </c>
      <c r="D41" s="198">
        <v>4960625</v>
      </c>
      <c r="E41" s="198">
        <v>5228114</v>
      </c>
      <c r="F41" s="198">
        <v>4941992</v>
      </c>
      <c r="G41" s="198">
        <v>2100965</v>
      </c>
      <c r="H41" s="198">
        <v>2019963</v>
      </c>
      <c r="I41" s="198">
        <v>2677292</v>
      </c>
      <c r="J41" s="198">
        <v>2478976</v>
      </c>
      <c r="K41" s="198">
        <v>186594</v>
      </c>
      <c r="L41" s="198">
        <v>179790</v>
      </c>
      <c r="M41" s="198">
        <v>263263</v>
      </c>
      <c r="N41" s="198">
        <v>263263</v>
      </c>
      <c r="O41" s="198">
        <v>0</v>
      </c>
      <c r="P41" s="198">
        <v>0</v>
      </c>
      <c r="Q41" s="198">
        <v>0</v>
      </c>
      <c r="R41" s="198">
        <v>0</v>
      </c>
      <c r="S41" s="198">
        <v>0</v>
      </c>
      <c r="T41" s="198">
        <v>0</v>
      </c>
      <c r="U41" s="198">
        <v>18633</v>
      </c>
      <c r="V41" s="198">
        <v>18633</v>
      </c>
      <c r="W41" s="198">
        <v>0</v>
      </c>
      <c r="X41" s="198">
        <v>0</v>
      </c>
    </row>
    <row r="42" spans="1:24" ht="18" customHeight="1">
      <c r="A42" s="164">
        <v>222</v>
      </c>
      <c r="B42" s="148" t="s">
        <v>357</v>
      </c>
      <c r="C42" s="197">
        <v>2526661</v>
      </c>
      <c r="D42" s="198">
        <v>2418209</v>
      </c>
      <c r="E42" s="198">
        <v>2526081</v>
      </c>
      <c r="F42" s="198">
        <v>2417650</v>
      </c>
      <c r="G42" s="198">
        <v>1023940</v>
      </c>
      <c r="H42" s="198">
        <v>993229</v>
      </c>
      <c r="I42" s="198">
        <v>1272122</v>
      </c>
      <c r="J42" s="198">
        <v>1198790</v>
      </c>
      <c r="K42" s="198">
        <v>103098</v>
      </c>
      <c r="L42" s="198">
        <v>98710</v>
      </c>
      <c r="M42" s="198">
        <v>126849</v>
      </c>
      <c r="N42" s="198">
        <v>126849</v>
      </c>
      <c r="O42" s="198">
        <v>72</v>
      </c>
      <c r="P42" s="198">
        <v>72</v>
      </c>
      <c r="Q42" s="198">
        <v>0</v>
      </c>
      <c r="R42" s="198">
        <v>0</v>
      </c>
      <c r="S42" s="198">
        <v>0</v>
      </c>
      <c r="T42" s="198">
        <v>0</v>
      </c>
      <c r="U42" s="198">
        <v>580</v>
      </c>
      <c r="V42" s="198">
        <v>559</v>
      </c>
      <c r="W42" s="198">
        <v>0</v>
      </c>
      <c r="X42" s="198">
        <v>0</v>
      </c>
    </row>
    <row r="43" spans="1:24" ht="18" customHeight="1">
      <c r="A43" s="164">
        <v>223</v>
      </c>
      <c r="B43" s="148" t="s">
        <v>358</v>
      </c>
      <c r="C43" s="197">
        <v>8418046</v>
      </c>
      <c r="D43" s="198">
        <v>8193636</v>
      </c>
      <c r="E43" s="198">
        <v>8417897</v>
      </c>
      <c r="F43" s="198">
        <v>8193487</v>
      </c>
      <c r="G43" s="198">
        <v>3351774</v>
      </c>
      <c r="H43" s="198">
        <v>3285020</v>
      </c>
      <c r="I43" s="198">
        <v>4371125</v>
      </c>
      <c r="J43" s="198">
        <v>4223933</v>
      </c>
      <c r="K43" s="198">
        <v>295632</v>
      </c>
      <c r="L43" s="198">
        <v>285197</v>
      </c>
      <c r="M43" s="198">
        <v>399366</v>
      </c>
      <c r="N43" s="198">
        <v>399337</v>
      </c>
      <c r="O43" s="198">
        <v>0</v>
      </c>
      <c r="P43" s="198">
        <v>0</v>
      </c>
      <c r="Q43" s="198">
        <v>0</v>
      </c>
      <c r="R43" s="198">
        <v>0</v>
      </c>
      <c r="S43" s="198">
        <v>0</v>
      </c>
      <c r="T43" s="198">
        <v>0</v>
      </c>
      <c r="U43" s="198">
        <v>149</v>
      </c>
      <c r="V43" s="198">
        <v>149</v>
      </c>
      <c r="W43" s="198">
        <v>0</v>
      </c>
      <c r="X43" s="198">
        <v>0</v>
      </c>
    </row>
    <row r="44" spans="1:24" ht="18" customHeight="1">
      <c r="A44" s="164">
        <v>224</v>
      </c>
      <c r="B44" s="148" t="s">
        <v>359</v>
      </c>
      <c r="C44" s="197">
        <v>6152597</v>
      </c>
      <c r="D44" s="198">
        <v>5797452</v>
      </c>
      <c r="E44" s="198">
        <v>6099680</v>
      </c>
      <c r="F44" s="198">
        <v>5744535</v>
      </c>
      <c r="G44" s="198">
        <v>2342701</v>
      </c>
      <c r="H44" s="198">
        <v>2237414</v>
      </c>
      <c r="I44" s="198">
        <v>3160839</v>
      </c>
      <c r="J44" s="198">
        <v>2924670</v>
      </c>
      <c r="K44" s="198">
        <v>255986</v>
      </c>
      <c r="L44" s="198">
        <v>242309</v>
      </c>
      <c r="M44" s="198">
        <v>340154</v>
      </c>
      <c r="N44" s="198">
        <v>340142</v>
      </c>
      <c r="O44" s="198">
        <v>0</v>
      </c>
      <c r="P44" s="198">
        <v>0</v>
      </c>
      <c r="Q44" s="198">
        <v>0</v>
      </c>
      <c r="R44" s="198">
        <v>0</v>
      </c>
      <c r="S44" s="198">
        <v>0</v>
      </c>
      <c r="T44" s="198">
        <v>0</v>
      </c>
      <c r="U44" s="198">
        <v>52917</v>
      </c>
      <c r="V44" s="198">
        <v>52917</v>
      </c>
      <c r="W44" s="198">
        <v>0</v>
      </c>
      <c r="X44" s="198">
        <v>0</v>
      </c>
    </row>
    <row r="45" spans="1:24" ht="18" customHeight="1">
      <c r="A45" s="164">
        <v>225</v>
      </c>
      <c r="B45" s="148" t="s">
        <v>360</v>
      </c>
      <c r="C45" s="197">
        <v>4647413</v>
      </c>
      <c r="D45" s="198">
        <v>4414296</v>
      </c>
      <c r="E45" s="198">
        <v>4643162</v>
      </c>
      <c r="F45" s="198">
        <v>4410045</v>
      </c>
      <c r="G45" s="198">
        <v>1550836</v>
      </c>
      <c r="H45" s="198">
        <v>1485470</v>
      </c>
      <c r="I45" s="198">
        <v>2737249</v>
      </c>
      <c r="J45" s="198">
        <v>2581450</v>
      </c>
      <c r="K45" s="198">
        <v>139684</v>
      </c>
      <c r="L45" s="198">
        <v>127732</v>
      </c>
      <c r="M45" s="198">
        <v>215393</v>
      </c>
      <c r="N45" s="198">
        <v>215393</v>
      </c>
      <c r="O45" s="198">
        <v>0</v>
      </c>
      <c r="P45" s="198">
        <v>0</v>
      </c>
      <c r="Q45" s="198">
        <v>0</v>
      </c>
      <c r="R45" s="198">
        <v>0</v>
      </c>
      <c r="S45" s="198">
        <v>0</v>
      </c>
      <c r="T45" s="198">
        <v>0</v>
      </c>
      <c r="U45" s="198">
        <v>4251</v>
      </c>
      <c r="V45" s="198">
        <v>4251</v>
      </c>
      <c r="W45" s="198">
        <v>0</v>
      </c>
      <c r="X45" s="198">
        <v>0</v>
      </c>
    </row>
    <row r="46" spans="1:24" ht="18" customHeight="1">
      <c r="A46" s="164">
        <v>226</v>
      </c>
      <c r="B46" s="148" t="s">
        <v>361</v>
      </c>
      <c r="C46" s="197">
        <v>5886893</v>
      </c>
      <c r="D46" s="198">
        <v>5666222</v>
      </c>
      <c r="E46" s="198">
        <v>5872796</v>
      </c>
      <c r="F46" s="198">
        <v>5652125</v>
      </c>
      <c r="G46" s="198">
        <v>2334857</v>
      </c>
      <c r="H46" s="198">
        <v>2269411</v>
      </c>
      <c r="I46" s="198">
        <v>3014683</v>
      </c>
      <c r="J46" s="198">
        <v>2867090</v>
      </c>
      <c r="K46" s="198">
        <v>197581</v>
      </c>
      <c r="L46" s="198">
        <v>189949</v>
      </c>
      <c r="M46" s="198">
        <v>325675</v>
      </c>
      <c r="N46" s="198">
        <v>325675</v>
      </c>
      <c r="O46" s="198">
        <v>0</v>
      </c>
      <c r="P46" s="198">
        <v>0</v>
      </c>
      <c r="Q46" s="198">
        <v>0</v>
      </c>
      <c r="R46" s="198">
        <v>0</v>
      </c>
      <c r="S46" s="198">
        <v>0</v>
      </c>
      <c r="T46" s="198">
        <v>0</v>
      </c>
      <c r="U46" s="198">
        <v>14097</v>
      </c>
      <c r="V46" s="198">
        <v>14097</v>
      </c>
      <c r="W46" s="198">
        <v>0</v>
      </c>
      <c r="X46" s="198">
        <v>0</v>
      </c>
    </row>
    <row r="47" spans="1:24" ht="18" customHeight="1">
      <c r="A47" s="164">
        <v>227</v>
      </c>
      <c r="B47" s="148" t="s">
        <v>362</v>
      </c>
      <c r="C47" s="197">
        <v>4610565</v>
      </c>
      <c r="D47" s="198">
        <v>4343910</v>
      </c>
      <c r="E47" s="198">
        <v>4602078</v>
      </c>
      <c r="F47" s="198">
        <v>4342058</v>
      </c>
      <c r="G47" s="198">
        <v>1812122</v>
      </c>
      <c r="H47" s="198">
        <v>1743361</v>
      </c>
      <c r="I47" s="198">
        <v>2374042</v>
      </c>
      <c r="J47" s="198">
        <v>2191070</v>
      </c>
      <c r="K47" s="198">
        <v>161213</v>
      </c>
      <c r="L47" s="198">
        <v>152926</v>
      </c>
      <c r="M47" s="198">
        <v>254701</v>
      </c>
      <c r="N47" s="198">
        <v>254701</v>
      </c>
      <c r="O47" s="198">
        <v>0</v>
      </c>
      <c r="P47" s="198">
        <v>0</v>
      </c>
      <c r="Q47" s="198">
        <v>0</v>
      </c>
      <c r="R47" s="198">
        <v>0</v>
      </c>
      <c r="S47" s="198">
        <v>0</v>
      </c>
      <c r="T47" s="198">
        <v>0</v>
      </c>
      <c r="U47" s="198">
        <v>8487</v>
      </c>
      <c r="V47" s="198">
        <v>1852</v>
      </c>
      <c r="W47" s="198">
        <v>0</v>
      </c>
      <c r="X47" s="198">
        <v>0</v>
      </c>
    </row>
    <row r="48" spans="1:24" ht="18" customHeight="1">
      <c r="A48" s="164">
        <v>228</v>
      </c>
      <c r="B48" s="148" t="s">
        <v>363</v>
      </c>
      <c r="C48" s="197">
        <v>7240159</v>
      </c>
      <c r="D48" s="198">
        <v>7040706</v>
      </c>
      <c r="E48" s="198">
        <v>7011975</v>
      </c>
      <c r="F48" s="198">
        <v>6817118</v>
      </c>
      <c r="G48" s="198">
        <v>2532466</v>
      </c>
      <c r="H48" s="198">
        <v>2434278</v>
      </c>
      <c r="I48" s="198">
        <v>3993466</v>
      </c>
      <c r="J48" s="198">
        <v>3904527</v>
      </c>
      <c r="K48" s="198">
        <v>164088</v>
      </c>
      <c r="L48" s="198">
        <v>156358</v>
      </c>
      <c r="M48" s="198">
        <v>319696</v>
      </c>
      <c r="N48" s="198">
        <v>319696</v>
      </c>
      <c r="O48" s="198">
        <v>2259</v>
      </c>
      <c r="P48" s="198">
        <v>2259</v>
      </c>
      <c r="Q48" s="198">
        <v>0</v>
      </c>
      <c r="R48" s="198">
        <v>0</v>
      </c>
      <c r="S48" s="198">
        <v>0</v>
      </c>
      <c r="T48" s="198">
        <v>0</v>
      </c>
      <c r="U48" s="198">
        <v>228184</v>
      </c>
      <c r="V48" s="198">
        <v>223588</v>
      </c>
      <c r="W48" s="198">
        <v>0</v>
      </c>
      <c r="X48" s="198">
        <v>0</v>
      </c>
    </row>
    <row r="49" spans="1:24" ht="18" customHeight="1">
      <c r="A49" s="164">
        <v>229</v>
      </c>
      <c r="B49" s="148" t="s">
        <v>364</v>
      </c>
      <c r="C49" s="197">
        <v>11069928</v>
      </c>
      <c r="D49" s="198">
        <v>10778462</v>
      </c>
      <c r="E49" s="198">
        <v>10510714</v>
      </c>
      <c r="F49" s="198">
        <v>10240495</v>
      </c>
      <c r="G49" s="198">
        <v>4420064</v>
      </c>
      <c r="H49" s="198">
        <v>4348583</v>
      </c>
      <c r="I49" s="198">
        <v>5272887</v>
      </c>
      <c r="J49" s="198">
        <v>5081427</v>
      </c>
      <c r="K49" s="198">
        <v>297726</v>
      </c>
      <c r="L49" s="198">
        <v>290448</v>
      </c>
      <c r="M49" s="198">
        <v>520037</v>
      </c>
      <c r="N49" s="198">
        <v>520037</v>
      </c>
      <c r="O49" s="198">
        <v>0</v>
      </c>
      <c r="P49" s="198">
        <v>0</v>
      </c>
      <c r="Q49" s="198">
        <v>0</v>
      </c>
      <c r="R49" s="198">
        <v>0</v>
      </c>
      <c r="S49" s="198">
        <v>0</v>
      </c>
      <c r="T49" s="198">
        <v>0</v>
      </c>
      <c r="U49" s="198">
        <v>559214</v>
      </c>
      <c r="V49" s="198">
        <v>537967</v>
      </c>
      <c r="W49" s="198">
        <v>0</v>
      </c>
      <c r="X49" s="198">
        <v>0</v>
      </c>
    </row>
    <row r="50" spans="1:24" ht="18" customHeight="1">
      <c r="A50" s="164">
        <v>301</v>
      </c>
      <c r="B50" s="148" t="s">
        <v>365</v>
      </c>
      <c r="C50" s="197">
        <v>4182196</v>
      </c>
      <c r="D50" s="198">
        <v>4028318</v>
      </c>
      <c r="E50" s="198">
        <v>4079762</v>
      </c>
      <c r="F50" s="198">
        <v>3928391</v>
      </c>
      <c r="G50" s="198">
        <v>1834556</v>
      </c>
      <c r="H50" s="198">
        <v>1801115</v>
      </c>
      <c r="I50" s="198">
        <v>2009184</v>
      </c>
      <c r="J50" s="198">
        <v>1891910</v>
      </c>
      <c r="K50" s="198">
        <v>79744</v>
      </c>
      <c r="L50" s="198">
        <v>79088</v>
      </c>
      <c r="M50" s="198">
        <v>156278</v>
      </c>
      <c r="N50" s="198">
        <v>156278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  <c r="T50" s="198">
        <v>0</v>
      </c>
      <c r="U50" s="198">
        <v>102434</v>
      </c>
      <c r="V50" s="198">
        <v>99927</v>
      </c>
      <c r="W50" s="198">
        <v>0</v>
      </c>
      <c r="X50" s="198">
        <v>0</v>
      </c>
    </row>
    <row r="51" spans="1:24" ht="18" customHeight="1">
      <c r="A51" s="164">
        <v>365</v>
      </c>
      <c r="B51" s="148" t="s">
        <v>366</v>
      </c>
      <c r="C51" s="197">
        <v>2147139</v>
      </c>
      <c r="D51" s="198">
        <v>2095938</v>
      </c>
      <c r="E51" s="198">
        <v>2147094</v>
      </c>
      <c r="F51" s="198">
        <v>2095938</v>
      </c>
      <c r="G51" s="198">
        <v>925966</v>
      </c>
      <c r="H51" s="198">
        <v>908879</v>
      </c>
      <c r="I51" s="198">
        <v>1020361</v>
      </c>
      <c r="J51" s="198">
        <v>988778</v>
      </c>
      <c r="K51" s="198">
        <v>92787</v>
      </c>
      <c r="L51" s="198">
        <v>90301</v>
      </c>
      <c r="M51" s="198">
        <v>107980</v>
      </c>
      <c r="N51" s="198">
        <v>107980</v>
      </c>
      <c r="O51" s="198">
        <v>0</v>
      </c>
      <c r="P51" s="198">
        <v>0</v>
      </c>
      <c r="Q51" s="198">
        <v>0</v>
      </c>
      <c r="R51" s="198">
        <v>0</v>
      </c>
      <c r="S51" s="198">
        <v>0</v>
      </c>
      <c r="T51" s="198">
        <v>0</v>
      </c>
      <c r="U51" s="198">
        <v>45</v>
      </c>
      <c r="V51" s="198">
        <v>0</v>
      </c>
      <c r="W51" s="198">
        <v>0</v>
      </c>
      <c r="X51" s="198">
        <v>0</v>
      </c>
    </row>
    <row r="52" spans="1:24" ht="18" customHeight="1">
      <c r="A52" s="164">
        <v>381</v>
      </c>
      <c r="B52" s="148" t="s">
        <v>94</v>
      </c>
      <c r="C52" s="197">
        <v>4588588</v>
      </c>
      <c r="D52" s="198">
        <v>4413379</v>
      </c>
      <c r="E52" s="198">
        <v>4378179</v>
      </c>
      <c r="F52" s="198">
        <v>4211969</v>
      </c>
      <c r="G52" s="198">
        <v>1949741</v>
      </c>
      <c r="H52" s="198">
        <v>1873675</v>
      </c>
      <c r="I52" s="198">
        <v>2097974</v>
      </c>
      <c r="J52" s="198">
        <v>2012602</v>
      </c>
      <c r="K52" s="198">
        <v>121832</v>
      </c>
      <c r="L52" s="198">
        <v>117060</v>
      </c>
      <c r="M52" s="198">
        <v>208632</v>
      </c>
      <c r="N52" s="198">
        <v>208632</v>
      </c>
      <c r="O52" s="198">
        <v>0</v>
      </c>
      <c r="P52" s="198">
        <v>0</v>
      </c>
      <c r="Q52" s="198">
        <v>0</v>
      </c>
      <c r="R52" s="198">
        <v>0</v>
      </c>
      <c r="S52" s="198">
        <v>0</v>
      </c>
      <c r="T52" s="198">
        <v>0</v>
      </c>
      <c r="U52" s="198">
        <v>210409</v>
      </c>
      <c r="V52" s="198">
        <v>201410</v>
      </c>
      <c r="W52" s="198">
        <v>0</v>
      </c>
      <c r="X52" s="198">
        <v>0</v>
      </c>
    </row>
    <row r="53" spans="1:24" ht="18" customHeight="1">
      <c r="A53" s="164">
        <v>382</v>
      </c>
      <c r="B53" s="148" t="s">
        <v>95</v>
      </c>
      <c r="C53" s="197">
        <v>5803090</v>
      </c>
      <c r="D53" s="198">
        <v>5687247</v>
      </c>
      <c r="E53" s="198">
        <v>5304250</v>
      </c>
      <c r="F53" s="198">
        <v>5196058</v>
      </c>
      <c r="G53" s="198">
        <v>2218407</v>
      </c>
      <c r="H53" s="198">
        <v>2158493</v>
      </c>
      <c r="I53" s="198">
        <v>2790635</v>
      </c>
      <c r="J53" s="198">
        <v>2747491</v>
      </c>
      <c r="K53" s="198">
        <v>86868</v>
      </c>
      <c r="L53" s="198">
        <v>81734</v>
      </c>
      <c r="M53" s="198">
        <v>208340</v>
      </c>
      <c r="N53" s="198">
        <v>208340</v>
      </c>
      <c r="O53" s="198">
        <v>0</v>
      </c>
      <c r="P53" s="198">
        <v>0</v>
      </c>
      <c r="Q53" s="198">
        <v>0</v>
      </c>
      <c r="R53" s="198">
        <v>0</v>
      </c>
      <c r="S53" s="198">
        <v>0</v>
      </c>
      <c r="T53" s="198">
        <v>0</v>
      </c>
      <c r="U53" s="198">
        <v>498840</v>
      </c>
      <c r="V53" s="198">
        <v>491189</v>
      </c>
      <c r="W53" s="198">
        <v>0</v>
      </c>
      <c r="X53" s="198">
        <v>0</v>
      </c>
    </row>
    <row r="54" spans="1:24" ht="18" customHeight="1">
      <c r="A54" s="164">
        <v>442</v>
      </c>
      <c r="B54" s="148" t="s">
        <v>96</v>
      </c>
      <c r="C54" s="197">
        <v>1310966</v>
      </c>
      <c r="D54" s="198">
        <v>1245261</v>
      </c>
      <c r="E54" s="198">
        <v>1306915</v>
      </c>
      <c r="F54" s="198">
        <v>1241210</v>
      </c>
      <c r="G54" s="198">
        <v>550603</v>
      </c>
      <c r="H54" s="198">
        <v>532281</v>
      </c>
      <c r="I54" s="198">
        <v>671819</v>
      </c>
      <c r="J54" s="198">
        <v>625412</v>
      </c>
      <c r="K54" s="198">
        <v>48785</v>
      </c>
      <c r="L54" s="198">
        <v>47809</v>
      </c>
      <c r="M54" s="198">
        <v>35708</v>
      </c>
      <c r="N54" s="198">
        <v>35708</v>
      </c>
      <c r="O54" s="198">
        <v>0</v>
      </c>
      <c r="P54" s="198">
        <v>0</v>
      </c>
      <c r="Q54" s="198">
        <v>0</v>
      </c>
      <c r="R54" s="198">
        <v>0</v>
      </c>
      <c r="S54" s="198">
        <v>0</v>
      </c>
      <c r="T54" s="198">
        <v>0</v>
      </c>
      <c r="U54" s="198">
        <v>4051</v>
      </c>
      <c r="V54" s="198">
        <v>4051</v>
      </c>
      <c r="W54" s="198">
        <v>0</v>
      </c>
      <c r="X54" s="198">
        <v>0</v>
      </c>
    </row>
    <row r="55" spans="1:24" ht="18" customHeight="1">
      <c r="A55" s="164">
        <v>443</v>
      </c>
      <c r="B55" s="148" t="s">
        <v>97</v>
      </c>
      <c r="C55" s="197">
        <v>3434713</v>
      </c>
      <c r="D55" s="198">
        <v>3370210</v>
      </c>
      <c r="E55" s="198">
        <v>3434713</v>
      </c>
      <c r="F55" s="198">
        <v>3370210</v>
      </c>
      <c r="G55" s="198">
        <v>1224358</v>
      </c>
      <c r="H55" s="198">
        <v>1202005</v>
      </c>
      <c r="I55" s="198">
        <v>1976142</v>
      </c>
      <c r="J55" s="198">
        <v>1936817</v>
      </c>
      <c r="K55" s="198">
        <v>74523</v>
      </c>
      <c r="L55" s="198">
        <v>71698</v>
      </c>
      <c r="M55" s="198">
        <v>159690</v>
      </c>
      <c r="N55" s="198">
        <v>159690</v>
      </c>
      <c r="O55" s="198">
        <v>0</v>
      </c>
      <c r="P55" s="198">
        <v>0</v>
      </c>
      <c r="Q55" s="198">
        <v>0</v>
      </c>
      <c r="R55" s="198">
        <v>0</v>
      </c>
      <c r="S55" s="198">
        <v>0</v>
      </c>
      <c r="T55" s="198">
        <v>0</v>
      </c>
      <c r="U55" s="198">
        <v>0</v>
      </c>
      <c r="V55" s="198">
        <v>0</v>
      </c>
      <c r="W55" s="198">
        <v>0</v>
      </c>
      <c r="X55" s="198">
        <v>0</v>
      </c>
    </row>
    <row r="56" spans="1:24" ht="18" customHeight="1">
      <c r="A56" s="164">
        <v>446</v>
      </c>
      <c r="B56" s="148" t="s">
        <v>367</v>
      </c>
      <c r="C56" s="197">
        <v>1849510</v>
      </c>
      <c r="D56" s="198">
        <v>1773107</v>
      </c>
      <c r="E56" s="198">
        <v>1849510</v>
      </c>
      <c r="F56" s="198">
        <v>1773107</v>
      </c>
      <c r="G56" s="198">
        <v>504890</v>
      </c>
      <c r="H56" s="198">
        <v>486806</v>
      </c>
      <c r="I56" s="198">
        <v>1237750</v>
      </c>
      <c r="J56" s="198">
        <v>1182316</v>
      </c>
      <c r="K56" s="198">
        <v>49730</v>
      </c>
      <c r="L56" s="198">
        <v>46845</v>
      </c>
      <c r="M56" s="198">
        <v>56697</v>
      </c>
      <c r="N56" s="198">
        <v>56697</v>
      </c>
      <c r="O56" s="198">
        <v>443</v>
      </c>
      <c r="P56" s="198">
        <v>443</v>
      </c>
      <c r="Q56" s="198">
        <v>0</v>
      </c>
      <c r="R56" s="198">
        <v>0</v>
      </c>
      <c r="S56" s="198">
        <v>0</v>
      </c>
      <c r="T56" s="198">
        <v>0</v>
      </c>
      <c r="U56" s="198">
        <v>0</v>
      </c>
      <c r="V56" s="198">
        <v>0</v>
      </c>
      <c r="W56" s="198">
        <v>0</v>
      </c>
      <c r="X56" s="198">
        <v>0</v>
      </c>
    </row>
    <row r="57" spans="1:24" ht="18" customHeight="1">
      <c r="A57" s="200">
        <v>464</v>
      </c>
      <c r="B57" s="148" t="s">
        <v>98</v>
      </c>
      <c r="C57" s="197">
        <v>4292315</v>
      </c>
      <c r="D57" s="198">
        <v>4122346</v>
      </c>
      <c r="E57" s="198">
        <v>4292315</v>
      </c>
      <c r="F57" s="198">
        <v>4122346</v>
      </c>
      <c r="G57" s="198">
        <v>1914864</v>
      </c>
      <c r="H57" s="198">
        <v>1833282</v>
      </c>
      <c r="I57" s="198">
        <v>2032598</v>
      </c>
      <c r="J57" s="198">
        <v>1950463</v>
      </c>
      <c r="K57" s="198">
        <v>123983</v>
      </c>
      <c r="L57" s="198">
        <v>117731</v>
      </c>
      <c r="M57" s="198">
        <v>220870</v>
      </c>
      <c r="N57" s="198">
        <v>220870</v>
      </c>
      <c r="O57" s="198">
        <v>0</v>
      </c>
      <c r="P57" s="198">
        <v>0</v>
      </c>
      <c r="Q57" s="198">
        <v>0</v>
      </c>
      <c r="R57" s="198">
        <v>0</v>
      </c>
      <c r="S57" s="198">
        <v>0</v>
      </c>
      <c r="T57" s="198">
        <v>0</v>
      </c>
      <c r="U57" s="198">
        <v>0</v>
      </c>
      <c r="V57" s="198">
        <v>0</v>
      </c>
      <c r="W57" s="198">
        <v>0</v>
      </c>
      <c r="X57" s="198">
        <v>0</v>
      </c>
    </row>
    <row r="58" spans="1:24" ht="18" customHeight="1">
      <c r="A58" s="164">
        <v>481</v>
      </c>
      <c r="B58" s="148" t="s">
        <v>99</v>
      </c>
      <c r="C58" s="197">
        <v>2492206</v>
      </c>
      <c r="D58" s="198">
        <v>2451928</v>
      </c>
      <c r="E58" s="198">
        <v>2416088</v>
      </c>
      <c r="F58" s="198">
        <v>2377209</v>
      </c>
      <c r="G58" s="198">
        <v>694782</v>
      </c>
      <c r="H58" s="198">
        <v>682127</v>
      </c>
      <c r="I58" s="198">
        <v>1562812</v>
      </c>
      <c r="J58" s="198">
        <v>1540320</v>
      </c>
      <c r="K58" s="198">
        <v>61120</v>
      </c>
      <c r="L58" s="198">
        <v>58272</v>
      </c>
      <c r="M58" s="198">
        <v>96505</v>
      </c>
      <c r="N58" s="198">
        <v>96490</v>
      </c>
      <c r="O58" s="198">
        <v>0</v>
      </c>
      <c r="P58" s="198">
        <v>0</v>
      </c>
      <c r="Q58" s="198">
        <v>869</v>
      </c>
      <c r="R58" s="198">
        <v>0</v>
      </c>
      <c r="S58" s="198">
        <v>0</v>
      </c>
      <c r="T58" s="198">
        <v>0</v>
      </c>
      <c r="U58" s="198">
        <v>76118</v>
      </c>
      <c r="V58" s="198">
        <v>74719</v>
      </c>
      <c r="W58" s="198">
        <v>0</v>
      </c>
      <c r="X58" s="198">
        <v>0</v>
      </c>
    </row>
    <row r="59" spans="1:24" ht="18" customHeight="1">
      <c r="A59" s="200">
        <v>501</v>
      </c>
      <c r="B59" s="148" t="s">
        <v>100</v>
      </c>
      <c r="C59" s="197">
        <v>2151360</v>
      </c>
      <c r="D59" s="198">
        <v>2102030</v>
      </c>
      <c r="E59" s="198">
        <v>2150987</v>
      </c>
      <c r="F59" s="198">
        <v>2101657</v>
      </c>
      <c r="G59" s="198">
        <v>711685</v>
      </c>
      <c r="H59" s="198">
        <v>702525</v>
      </c>
      <c r="I59" s="198">
        <v>1268386</v>
      </c>
      <c r="J59" s="198">
        <v>1230244</v>
      </c>
      <c r="K59" s="198">
        <v>77596</v>
      </c>
      <c r="L59" s="198">
        <v>75568</v>
      </c>
      <c r="M59" s="198">
        <v>93320</v>
      </c>
      <c r="N59" s="198">
        <v>93320</v>
      </c>
      <c r="O59" s="198">
        <v>0</v>
      </c>
      <c r="P59" s="198">
        <v>0</v>
      </c>
      <c r="Q59" s="198">
        <v>0</v>
      </c>
      <c r="R59" s="198">
        <v>0</v>
      </c>
      <c r="S59" s="198">
        <v>0</v>
      </c>
      <c r="T59" s="198">
        <v>0</v>
      </c>
      <c r="U59" s="198">
        <v>373</v>
      </c>
      <c r="V59" s="198">
        <v>373</v>
      </c>
      <c r="W59" s="198">
        <v>0</v>
      </c>
      <c r="X59" s="198">
        <v>0</v>
      </c>
    </row>
    <row r="60" spans="1:24" ht="18" customHeight="1">
      <c r="A60" s="164">
        <v>585</v>
      </c>
      <c r="B60" s="148" t="s">
        <v>368</v>
      </c>
      <c r="C60" s="197">
        <v>1779066</v>
      </c>
      <c r="D60" s="198">
        <v>1707338</v>
      </c>
      <c r="E60" s="198">
        <v>1766058</v>
      </c>
      <c r="F60" s="198">
        <v>1694330</v>
      </c>
      <c r="G60" s="198">
        <v>723823</v>
      </c>
      <c r="H60" s="198">
        <v>714525</v>
      </c>
      <c r="I60" s="198">
        <v>881344</v>
      </c>
      <c r="J60" s="198">
        <v>819659</v>
      </c>
      <c r="K60" s="198">
        <v>75017</v>
      </c>
      <c r="L60" s="198">
        <v>74272</v>
      </c>
      <c r="M60" s="198">
        <v>85874</v>
      </c>
      <c r="N60" s="198">
        <v>85874</v>
      </c>
      <c r="O60" s="198">
        <v>0</v>
      </c>
      <c r="P60" s="198">
        <v>0</v>
      </c>
      <c r="Q60" s="198">
        <v>0</v>
      </c>
      <c r="R60" s="198">
        <v>0</v>
      </c>
      <c r="S60" s="198">
        <v>0</v>
      </c>
      <c r="T60" s="198">
        <v>0</v>
      </c>
      <c r="U60" s="198">
        <v>13008</v>
      </c>
      <c r="V60" s="198">
        <v>13008</v>
      </c>
      <c r="W60" s="198">
        <v>0</v>
      </c>
      <c r="X60" s="198">
        <v>0</v>
      </c>
    </row>
    <row r="61" spans="1:24" ht="18" customHeight="1">
      <c r="A61" s="164">
        <v>586</v>
      </c>
      <c r="B61" s="148" t="s">
        <v>369</v>
      </c>
      <c r="C61" s="197">
        <v>1432073</v>
      </c>
      <c r="D61" s="198">
        <v>1350995</v>
      </c>
      <c r="E61" s="198">
        <v>1405808</v>
      </c>
      <c r="F61" s="198">
        <v>1325404</v>
      </c>
      <c r="G61" s="198">
        <v>572357</v>
      </c>
      <c r="H61" s="198">
        <v>554657</v>
      </c>
      <c r="I61" s="198">
        <v>696185</v>
      </c>
      <c r="J61" s="198">
        <v>635526</v>
      </c>
      <c r="K61" s="198">
        <v>63507</v>
      </c>
      <c r="L61" s="198">
        <v>61462</v>
      </c>
      <c r="M61" s="198">
        <v>73759</v>
      </c>
      <c r="N61" s="198">
        <v>73759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0</v>
      </c>
      <c r="U61" s="198">
        <v>26265</v>
      </c>
      <c r="V61" s="198">
        <v>25591</v>
      </c>
      <c r="W61" s="198">
        <v>0</v>
      </c>
      <c r="X61" s="198">
        <v>0</v>
      </c>
    </row>
    <row r="62" spans="1:24" ht="3.75" customHeight="1">
      <c r="A62" s="167"/>
      <c r="B62" s="168"/>
      <c r="C62" s="201"/>
      <c r="D62" s="169"/>
      <c r="E62" s="201"/>
      <c r="F62" s="201"/>
      <c r="G62" s="201"/>
      <c r="H62" s="201"/>
      <c r="I62" s="201"/>
      <c r="J62" s="201"/>
      <c r="K62" s="201"/>
      <c r="L62" s="201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</row>
    <row r="63" spans="1:24">
      <c r="A63" s="148" t="s">
        <v>168</v>
      </c>
      <c r="M63" s="148"/>
    </row>
    <row r="64" spans="1:24">
      <c r="A64" s="148" t="s">
        <v>443</v>
      </c>
      <c r="M64" s="148"/>
    </row>
    <row r="65" spans="2:2" s="171" customFormat="1" ht="10.199999999999999" customHeight="1">
      <c r="B65" s="202"/>
    </row>
    <row r="66" spans="2:2" ht="10.199999999999999" customHeight="1"/>
    <row r="67" spans="2:2" ht="10.199999999999999" customHeight="1"/>
    <row r="68" spans="2:2" ht="10.199999999999999" customHeight="1"/>
  </sheetData>
  <mergeCells count="12">
    <mergeCell ref="A3:B4"/>
    <mergeCell ref="G3:H3"/>
    <mergeCell ref="I3:J3"/>
    <mergeCell ref="S3:T3"/>
    <mergeCell ref="C3:D3"/>
    <mergeCell ref="E3:F3"/>
    <mergeCell ref="U3:V3"/>
    <mergeCell ref="W3:X3"/>
    <mergeCell ref="K3:L3"/>
    <mergeCell ref="M3:N3"/>
    <mergeCell ref="O3:P3"/>
    <mergeCell ref="Q3:R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66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K68"/>
  <sheetViews>
    <sheetView zoomScaleNormal="100" zoomScaleSheetLayoutView="100" workbookViewId="0"/>
  </sheetViews>
  <sheetFormatPr defaultColWidth="7.88671875" defaultRowHeight="10.8"/>
  <cols>
    <col min="1" max="11" width="12.88671875" style="6" customWidth="1"/>
    <col min="12" max="12" width="10.5546875" style="6" customWidth="1"/>
    <col min="13" max="16384" width="7.88671875" style="6"/>
  </cols>
  <sheetData>
    <row r="1" spans="1:11" s="7" customFormat="1" ht="19.2">
      <c r="A1" s="57" t="s">
        <v>283</v>
      </c>
      <c r="B1" s="16"/>
    </row>
    <row r="2" spans="1:11">
      <c r="A2" s="49"/>
      <c r="B2" s="8"/>
      <c r="K2" s="20" t="s">
        <v>157</v>
      </c>
    </row>
    <row r="3" spans="1:11" ht="20.100000000000001" customHeight="1">
      <c r="A3" s="306" t="s">
        <v>167</v>
      </c>
      <c r="B3" s="308" t="s">
        <v>284</v>
      </c>
      <c r="C3" s="309"/>
      <c r="D3" s="308" t="s">
        <v>285</v>
      </c>
      <c r="E3" s="309"/>
      <c r="F3" s="308" t="s">
        <v>286</v>
      </c>
      <c r="G3" s="309"/>
      <c r="H3" s="308" t="s">
        <v>287</v>
      </c>
      <c r="I3" s="309"/>
      <c r="J3" s="308" t="s">
        <v>288</v>
      </c>
      <c r="K3" s="310"/>
    </row>
    <row r="4" spans="1:11" ht="20.100000000000001" customHeight="1">
      <c r="A4" s="316"/>
      <c r="B4" s="14" t="s">
        <v>66</v>
      </c>
      <c r="C4" s="29" t="s">
        <v>67</v>
      </c>
      <c r="D4" s="23" t="s">
        <v>66</v>
      </c>
      <c r="E4" s="29" t="s">
        <v>67</v>
      </c>
      <c r="F4" s="23" t="s">
        <v>66</v>
      </c>
      <c r="G4" s="29" t="s">
        <v>67</v>
      </c>
      <c r="H4" s="23" t="s">
        <v>66</v>
      </c>
      <c r="I4" s="28" t="s">
        <v>67</v>
      </c>
      <c r="J4" s="14" t="s">
        <v>66</v>
      </c>
      <c r="K4" s="28" t="s">
        <v>67</v>
      </c>
    </row>
    <row r="5" spans="1:11" ht="18" customHeight="1">
      <c r="A5" s="15" t="s">
        <v>516</v>
      </c>
      <c r="B5" s="46">
        <v>1632920171</v>
      </c>
      <c r="C5" s="25">
        <v>1614000963</v>
      </c>
      <c r="D5" s="25">
        <v>734402</v>
      </c>
      <c r="E5" s="25">
        <v>307520</v>
      </c>
      <c r="F5" s="2">
        <v>423993827</v>
      </c>
      <c r="G5" s="2">
        <v>423358985</v>
      </c>
      <c r="H5" s="25">
        <v>2376450</v>
      </c>
      <c r="I5" s="25">
        <v>789720</v>
      </c>
      <c r="J5" s="2">
        <v>147131387</v>
      </c>
      <c r="K5" s="1">
        <v>145161271</v>
      </c>
    </row>
    <row r="6" spans="1:11" ht="18" customHeight="1">
      <c r="A6" s="15" t="s">
        <v>430</v>
      </c>
      <c r="B6" s="46">
        <v>1674102377</v>
      </c>
      <c r="C6" s="25">
        <v>1653302579</v>
      </c>
      <c r="D6" s="25">
        <v>524808</v>
      </c>
      <c r="E6" s="25">
        <v>235238</v>
      </c>
      <c r="F6" s="2">
        <v>418365180</v>
      </c>
      <c r="G6" s="2">
        <v>417719041</v>
      </c>
      <c r="H6" s="25">
        <v>1615848</v>
      </c>
      <c r="I6" s="25">
        <v>403958</v>
      </c>
      <c r="J6" s="2">
        <v>145745093</v>
      </c>
      <c r="K6" s="1">
        <v>143675521</v>
      </c>
    </row>
    <row r="7" spans="1:11" ht="18" customHeight="1">
      <c r="A7" s="11" t="s">
        <v>491</v>
      </c>
      <c r="B7" s="46">
        <v>1673221970</v>
      </c>
      <c r="C7" s="25">
        <v>1641683112</v>
      </c>
      <c r="D7" s="25">
        <v>436582</v>
      </c>
      <c r="E7" s="25">
        <v>217546</v>
      </c>
      <c r="F7" s="2">
        <v>430649617</v>
      </c>
      <c r="G7" s="2">
        <v>430051985</v>
      </c>
      <c r="H7" s="25">
        <v>1152218</v>
      </c>
      <c r="I7" s="25">
        <v>201062</v>
      </c>
      <c r="J7" s="2">
        <v>143820390</v>
      </c>
      <c r="K7" s="1">
        <v>138652413</v>
      </c>
    </row>
    <row r="8" spans="1:11" ht="18" customHeight="1">
      <c r="A8" s="11" t="s">
        <v>504</v>
      </c>
      <c r="B8" s="46">
        <v>1737091888</v>
      </c>
      <c r="C8" s="25">
        <v>1699241653</v>
      </c>
      <c r="D8" s="25">
        <v>274086</v>
      </c>
      <c r="E8" s="25">
        <v>101365</v>
      </c>
      <c r="F8" s="2">
        <v>418899399</v>
      </c>
      <c r="G8" s="2">
        <v>417600811</v>
      </c>
      <c r="H8" s="25">
        <v>844487</v>
      </c>
      <c r="I8" s="25">
        <v>99431</v>
      </c>
      <c r="J8" s="2">
        <v>145461420</v>
      </c>
      <c r="K8" s="1">
        <v>140157982</v>
      </c>
    </row>
    <row r="9" spans="1:11" ht="18" customHeight="1">
      <c r="A9" s="11" t="s">
        <v>519</v>
      </c>
      <c r="B9" s="46">
        <v>1911938401</v>
      </c>
      <c r="C9" s="25">
        <v>1881344797</v>
      </c>
      <c r="D9" s="25">
        <v>221616</v>
      </c>
      <c r="E9" s="25">
        <v>75789</v>
      </c>
      <c r="F9" s="2">
        <v>461464250</v>
      </c>
      <c r="G9" s="2">
        <v>460797416</v>
      </c>
      <c r="H9" s="25">
        <v>649206</v>
      </c>
      <c r="I9" s="25">
        <v>91664</v>
      </c>
      <c r="J9" s="2">
        <v>179406096</v>
      </c>
      <c r="K9" s="1">
        <v>174758826</v>
      </c>
    </row>
    <row r="10" spans="1:11" ht="9" customHeight="1">
      <c r="A10" s="5"/>
      <c r="B10" s="46"/>
      <c r="C10" s="25"/>
      <c r="D10" s="25"/>
      <c r="E10" s="25"/>
      <c r="F10" s="2"/>
      <c r="G10" s="2"/>
      <c r="H10" s="25"/>
      <c r="I10" s="25"/>
      <c r="J10" s="2"/>
      <c r="K10" s="1"/>
    </row>
    <row r="11" spans="1:11" ht="18" customHeight="1">
      <c r="A11" s="5" t="s">
        <v>289</v>
      </c>
      <c r="B11" s="46">
        <v>51980381</v>
      </c>
      <c r="C11" s="25">
        <v>51462665</v>
      </c>
      <c r="D11" s="25">
        <v>6975</v>
      </c>
      <c r="E11" s="25">
        <v>527</v>
      </c>
      <c r="F11" s="2">
        <v>13900501</v>
      </c>
      <c r="G11" s="2">
        <v>13891592</v>
      </c>
      <c r="H11" s="25">
        <v>28088</v>
      </c>
      <c r="I11" s="25">
        <v>2044</v>
      </c>
      <c r="J11" s="2">
        <v>4583930</v>
      </c>
      <c r="K11" s="1">
        <v>4508927</v>
      </c>
    </row>
    <row r="12" spans="1:11" ht="18" customHeight="1">
      <c r="A12" s="5" t="s">
        <v>290</v>
      </c>
      <c r="B12" s="46">
        <v>141166041</v>
      </c>
      <c r="C12" s="25">
        <v>139433852</v>
      </c>
      <c r="D12" s="25">
        <v>20390</v>
      </c>
      <c r="E12" s="25">
        <v>1537</v>
      </c>
      <c r="F12" s="2">
        <v>27807560</v>
      </c>
      <c r="G12" s="2">
        <v>27739562</v>
      </c>
      <c r="H12" s="25">
        <v>60121</v>
      </c>
      <c r="I12" s="25">
        <v>4569</v>
      </c>
      <c r="J12" s="2">
        <v>7779890</v>
      </c>
      <c r="K12" s="1">
        <v>7456152</v>
      </c>
    </row>
    <row r="13" spans="1:11" ht="18" customHeight="1">
      <c r="A13" s="5" t="s">
        <v>291</v>
      </c>
      <c r="B13" s="46">
        <v>30999401</v>
      </c>
      <c r="C13" s="25">
        <v>30494665</v>
      </c>
      <c r="D13" s="25">
        <v>2548</v>
      </c>
      <c r="E13" s="25">
        <v>385</v>
      </c>
      <c r="F13" s="2">
        <v>6946738</v>
      </c>
      <c r="G13" s="2">
        <v>6924879</v>
      </c>
      <c r="H13" s="25">
        <v>7580</v>
      </c>
      <c r="I13" s="25">
        <v>1825</v>
      </c>
      <c r="J13" s="2">
        <v>1714537</v>
      </c>
      <c r="K13" s="1">
        <v>1631508</v>
      </c>
    </row>
    <row r="14" spans="1:11" ht="18" customHeight="1">
      <c r="A14" s="5" t="s">
        <v>292</v>
      </c>
      <c r="B14" s="46">
        <v>49204950</v>
      </c>
      <c r="C14" s="25">
        <v>48355488</v>
      </c>
      <c r="D14" s="25">
        <v>6153</v>
      </c>
      <c r="E14" s="25">
        <v>534</v>
      </c>
      <c r="F14" s="2">
        <v>10396193</v>
      </c>
      <c r="G14" s="2">
        <v>10371543</v>
      </c>
      <c r="H14" s="25">
        <v>30266</v>
      </c>
      <c r="I14" s="25">
        <v>5189</v>
      </c>
      <c r="J14" s="2">
        <v>8005536</v>
      </c>
      <c r="K14" s="1">
        <v>7843472</v>
      </c>
    </row>
    <row r="15" spans="1:11" ht="18" customHeight="1">
      <c r="A15" s="5" t="s">
        <v>293</v>
      </c>
      <c r="B15" s="46">
        <v>373575694</v>
      </c>
      <c r="C15" s="25">
        <v>369814980</v>
      </c>
      <c r="D15" s="25">
        <v>59098</v>
      </c>
      <c r="E15" s="25">
        <v>49729</v>
      </c>
      <c r="F15" s="2">
        <v>121976692</v>
      </c>
      <c r="G15" s="2">
        <v>121878873</v>
      </c>
      <c r="H15" s="25">
        <v>25003</v>
      </c>
      <c r="I15" s="25">
        <v>3513</v>
      </c>
      <c r="J15" s="2">
        <v>10839791</v>
      </c>
      <c r="K15" s="1">
        <v>9844225</v>
      </c>
    </row>
    <row r="16" spans="1:11" ht="18" customHeight="1">
      <c r="A16" s="5" t="s">
        <v>294</v>
      </c>
      <c r="B16" s="46">
        <v>212650355</v>
      </c>
      <c r="C16" s="25">
        <v>210823739</v>
      </c>
      <c r="D16" s="25">
        <v>18311</v>
      </c>
      <c r="E16" s="25">
        <v>820</v>
      </c>
      <c r="F16" s="2">
        <v>50670196</v>
      </c>
      <c r="G16" s="2">
        <v>50610469</v>
      </c>
      <c r="H16" s="25">
        <v>67488</v>
      </c>
      <c r="I16" s="25">
        <v>3942</v>
      </c>
      <c r="J16" s="2">
        <v>13628437</v>
      </c>
      <c r="K16" s="1">
        <v>13339347</v>
      </c>
    </row>
    <row r="17" spans="1:11" ht="18" customHeight="1">
      <c r="A17" s="5" t="s">
        <v>295</v>
      </c>
      <c r="B17" s="46">
        <v>170036941</v>
      </c>
      <c r="C17" s="25">
        <v>167871235</v>
      </c>
      <c r="D17" s="25">
        <v>27871</v>
      </c>
      <c r="E17" s="25">
        <v>2410</v>
      </c>
      <c r="F17" s="2">
        <v>36872412</v>
      </c>
      <c r="G17" s="2">
        <v>36797806</v>
      </c>
      <c r="H17" s="25">
        <v>116163</v>
      </c>
      <c r="I17" s="25">
        <v>20334</v>
      </c>
      <c r="J17" s="2">
        <v>12166367</v>
      </c>
      <c r="K17" s="1">
        <v>11922526</v>
      </c>
    </row>
    <row r="18" spans="1:11" ht="18" customHeight="1">
      <c r="A18" s="5" t="s">
        <v>296</v>
      </c>
      <c r="B18" s="46">
        <v>109360526</v>
      </c>
      <c r="C18" s="25">
        <v>107757022</v>
      </c>
      <c r="D18" s="25">
        <v>10196</v>
      </c>
      <c r="E18" s="25">
        <v>2118</v>
      </c>
      <c r="F18" s="2">
        <v>27854481</v>
      </c>
      <c r="G18" s="2">
        <v>27801680</v>
      </c>
      <c r="H18" s="25">
        <v>59754</v>
      </c>
      <c r="I18" s="25">
        <v>5482</v>
      </c>
      <c r="J18" s="2">
        <v>11025014</v>
      </c>
      <c r="K18" s="1">
        <v>10735226</v>
      </c>
    </row>
    <row r="19" spans="1:11" ht="18" customHeight="1">
      <c r="A19" s="5" t="s">
        <v>297</v>
      </c>
      <c r="B19" s="46">
        <v>213446354</v>
      </c>
      <c r="C19" s="25">
        <v>209452724</v>
      </c>
      <c r="D19" s="25">
        <v>27774</v>
      </c>
      <c r="E19" s="25">
        <v>9463</v>
      </c>
      <c r="F19" s="2">
        <v>45657591</v>
      </c>
      <c r="G19" s="2">
        <v>45573512</v>
      </c>
      <c r="H19" s="25">
        <v>70461</v>
      </c>
      <c r="I19" s="25">
        <v>9399</v>
      </c>
      <c r="J19" s="2">
        <v>47142789</v>
      </c>
      <c r="K19" s="1">
        <v>46027426</v>
      </c>
    </row>
    <row r="20" spans="1:11" ht="18" customHeight="1">
      <c r="A20" s="5" t="s">
        <v>298</v>
      </c>
      <c r="B20" s="46">
        <v>33882501</v>
      </c>
      <c r="C20" s="25">
        <v>33630114</v>
      </c>
      <c r="D20" s="25">
        <v>3891</v>
      </c>
      <c r="E20" s="25">
        <v>6</v>
      </c>
      <c r="F20" s="2">
        <v>7372529</v>
      </c>
      <c r="G20" s="2">
        <v>7370617</v>
      </c>
      <c r="H20" s="25">
        <v>21864</v>
      </c>
      <c r="I20" s="25">
        <v>3825</v>
      </c>
      <c r="J20" s="2">
        <v>3893817</v>
      </c>
      <c r="K20" s="1">
        <v>3852783</v>
      </c>
    </row>
    <row r="21" spans="1:11" ht="18" customHeight="1">
      <c r="A21" s="5" t="s">
        <v>299</v>
      </c>
      <c r="B21" s="46">
        <v>165526316</v>
      </c>
      <c r="C21" s="25">
        <v>155921890</v>
      </c>
      <c r="D21" s="25">
        <v>12049</v>
      </c>
      <c r="E21" s="25">
        <v>140</v>
      </c>
      <c r="F21" s="2">
        <v>24871775</v>
      </c>
      <c r="G21" s="2">
        <v>24834307</v>
      </c>
      <c r="H21" s="25">
        <v>48694</v>
      </c>
      <c r="I21" s="25">
        <v>14399</v>
      </c>
      <c r="J21" s="2">
        <v>27510002</v>
      </c>
      <c r="K21" s="1">
        <v>27090764</v>
      </c>
    </row>
    <row r="22" spans="1:11" ht="18" customHeight="1">
      <c r="A22" s="5" t="s">
        <v>300</v>
      </c>
      <c r="B22" s="46">
        <v>90444136</v>
      </c>
      <c r="C22" s="25">
        <v>89582889</v>
      </c>
      <c r="D22" s="25">
        <v>4311</v>
      </c>
      <c r="E22" s="25">
        <v>912</v>
      </c>
      <c r="F22" s="2">
        <v>25053745</v>
      </c>
      <c r="G22" s="2">
        <v>25018736</v>
      </c>
      <c r="H22" s="25">
        <v>10999</v>
      </c>
      <c r="I22" s="25">
        <v>459</v>
      </c>
      <c r="J22" s="2">
        <v>8789747</v>
      </c>
      <c r="K22" s="1">
        <v>8629838</v>
      </c>
    </row>
    <row r="23" spans="1:11" ht="18" customHeight="1">
      <c r="A23" s="5" t="s">
        <v>301</v>
      </c>
      <c r="B23" s="46">
        <v>19695531</v>
      </c>
      <c r="C23" s="25">
        <v>19468389</v>
      </c>
      <c r="D23" s="25">
        <v>344</v>
      </c>
      <c r="E23" s="25" t="s">
        <v>266</v>
      </c>
      <c r="F23" s="2">
        <v>5410957</v>
      </c>
      <c r="G23" s="2">
        <v>5406692</v>
      </c>
      <c r="H23" s="25">
        <v>2887</v>
      </c>
      <c r="I23" s="25">
        <v>436</v>
      </c>
      <c r="J23" s="2">
        <v>1589181</v>
      </c>
      <c r="K23" s="1">
        <v>1536554</v>
      </c>
    </row>
    <row r="24" spans="1:11" ht="18" customHeight="1">
      <c r="A24" s="5" t="s">
        <v>302</v>
      </c>
      <c r="B24" s="46">
        <v>22415789</v>
      </c>
      <c r="C24" s="25">
        <v>22125140</v>
      </c>
      <c r="D24" s="25">
        <v>991</v>
      </c>
      <c r="E24" s="25">
        <v>186</v>
      </c>
      <c r="F24" s="2">
        <v>5400747</v>
      </c>
      <c r="G24" s="2">
        <v>5392208</v>
      </c>
      <c r="H24" s="25">
        <v>1749</v>
      </c>
      <c r="I24" s="25">
        <v>452</v>
      </c>
      <c r="J24" s="2">
        <v>1832119</v>
      </c>
      <c r="K24" s="1">
        <v>1795136</v>
      </c>
    </row>
    <row r="25" spans="1:11" ht="18" customHeight="1">
      <c r="A25" s="5" t="s">
        <v>303</v>
      </c>
      <c r="B25" s="46">
        <v>98209653</v>
      </c>
      <c r="C25" s="25">
        <v>97210411</v>
      </c>
      <c r="D25" s="25">
        <v>7001</v>
      </c>
      <c r="E25" s="25">
        <v>538</v>
      </c>
      <c r="F25" s="2">
        <v>22323343</v>
      </c>
      <c r="G25" s="2">
        <v>22299482</v>
      </c>
      <c r="H25" s="25">
        <v>54160</v>
      </c>
      <c r="I25" s="25">
        <v>4983</v>
      </c>
      <c r="J25" s="2">
        <v>9927679</v>
      </c>
      <c r="K25" s="1">
        <v>9746781</v>
      </c>
    </row>
    <row r="26" spans="1:11" ht="18" customHeight="1">
      <c r="A26" s="5" t="s">
        <v>304</v>
      </c>
      <c r="B26" s="46">
        <v>30379931</v>
      </c>
      <c r="C26" s="25">
        <v>29956384</v>
      </c>
      <c r="D26" s="25">
        <v>3308</v>
      </c>
      <c r="E26" s="25">
        <v>344</v>
      </c>
      <c r="F26" s="2">
        <v>6470903</v>
      </c>
      <c r="G26" s="2">
        <v>6461252</v>
      </c>
      <c r="H26" s="25">
        <v>18624</v>
      </c>
      <c r="I26" s="25">
        <v>8060</v>
      </c>
      <c r="J26" s="2">
        <v>2549281</v>
      </c>
      <c r="K26" s="1">
        <v>2483083</v>
      </c>
    </row>
    <row r="27" spans="1:11" ht="18" customHeight="1">
      <c r="A27" s="5" t="s">
        <v>305</v>
      </c>
      <c r="B27" s="46">
        <v>12878156</v>
      </c>
      <c r="C27" s="25">
        <v>12775827</v>
      </c>
      <c r="D27" s="25">
        <v>271</v>
      </c>
      <c r="E27" s="25">
        <v>67</v>
      </c>
      <c r="F27" s="2">
        <v>3486909</v>
      </c>
      <c r="G27" s="2">
        <v>3485582</v>
      </c>
      <c r="H27" s="25">
        <v>1563</v>
      </c>
      <c r="I27" s="25">
        <v>480</v>
      </c>
      <c r="J27" s="2">
        <v>832158</v>
      </c>
      <c r="K27" s="1">
        <v>819668</v>
      </c>
    </row>
    <row r="28" spans="1:11" ht="18" customHeight="1">
      <c r="A28" s="5" t="s">
        <v>306</v>
      </c>
      <c r="B28" s="46">
        <v>18818950</v>
      </c>
      <c r="C28" s="25">
        <v>18636792</v>
      </c>
      <c r="D28" s="25">
        <v>1055</v>
      </c>
      <c r="E28" s="25" t="s">
        <v>266</v>
      </c>
      <c r="F28" s="2">
        <v>4194526</v>
      </c>
      <c r="G28" s="2">
        <v>4189386</v>
      </c>
      <c r="H28" s="25">
        <v>9501</v>
      </c>
      <c r="I28" s="25">
        <v>1125</v>
      </c>
      <c r="J28" s="2">
        <v>1308302</v>
      </c>
      <c r="K28" s="1">
        <v>1284533</v>
      </c>
    </row>
    <row r="29" spans="1:11" ht="18" customHeight="1">
      <c r="A29" s="5" t="s">
        <v>307</v>
      </c>
      <c r="B29" s="46">
        <v>38411199</v>
      </c>
      <c r="C29" s="25">
        <v>38221248</v>
      </c>
      <c r="D29" s="25">
        <v>8921</v>
      </c>
      <c r="E29" s="25">
        <v>6074</v>
      </c>
      <c r="F29" s="2">
        <v>8663504</v>
      </c>
      <c r="G29" s="2">
        <v>8658190</v>
      </c>
      <c r="H29" s="25">
        <v>10672</v>
      </c>
      <c r="I29" s="25">
        <v>1148</v>
      </c>
      <c r="J29" s="2">
        <v>2014670</v>
      </c>
      <c r="K29" s="1">
        <v>1985930</v>
      </c>
    </row>
    <row r="30" spans="1:11" ht="18" customHeight="1">
      <c r="A30" s="5" t="s">
        <v>308</v>
      </c>
      <c r="B30" s="46">
        <v>9477761</v>
      </c>
      <c r="C30" s="25">
        <v>9325027</v>
      </c>
      <c r="D30" s="25" t="s">
        <v>266</v>
      </c>
      <c r="E30" s="25" t="s">
        <v>266</v>
      </c>
      <c r="F30" s="2">
        <v>2107590</v>
      </c>
      <c r="G30" s="2">
        <v>2085715</v>
      </c>
      <c r="H30" s="25">
        <v>175</v>
      </c>
      <c r="I30" s="25" t="s">
        <v>266</v>
      </c>
      <c r="J30" s="2">
        <v>642220</v>
      </c>
      <c r="K30" s="1">
        <v>613607</v>
      </c>
    </row>
    <row r="31" spans="1:11" ht="18" customHeight="1">
      <c r="A31" s="5" t="s">
        <v>309</v>
      </c>
      <c r="B31" s="46">
        <v>19377835</v>
      </c>
      <c r="C31" s="25">
        <v>19024317</v>
      </c>
      <c r="D31" s="25">
        <v>158</v>
      </c>
      <c r="E31" s="25" t="s">
        <v>266</v>
      </c>
      <c r="F31" s="2">
        <v>4025359</v>
      </c>
      <c r="G31" s="2">
        <v>4005334</v>
      </c>
      <c r="H31" s="25">
        <v>3393</v>
      </c>
      <c r="I31" s="25" t="s">
        <v>266</v>
      </c>
      <c r="J31" s="2">
        <v>1630629</v>
      </c>
      <c r="K31" s="1">
        <v>1611340</v>
      </c>
    </row>
    <row r="32" spans="1:11" ht="3.75" customHeight="1">
      <c r="A32" s="17"/>
      <c r="B32" s="4"/>
      <c r="C32" s="3"/>
      <c r="D32" s="3"/>
      <c r="E32" s="3"/>
      <c r="F32" s="3"/>
      <c r="G32" s="3"/>
      <c r="H32" s="3"/>
      <c r="I32" s="3"/>
      <c r="J32" s="3"/>
      <c r="K32" s="3"/>
    </row>
    <row r="33" spans="1:11" ht="12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2" customHeight="1">
      <c r="K36" s="5"/>
    </row>
    <row r="37" spans="1:11" ht="20.100000000000001" customHeight="1">
      <c r="A37" s="306" t="s">
        <v>167</v>
      </c>
      <c r="B37" s="308" t="s">
        <v>310</v>
      </c>
      <c r="C37" s="310"/>
      <c r="D37" s="308" t="s">
        <v>330</v>
      </c>
      <c r="E37" s="309"/>
      <c r="F37" s="308" t="s">
        <v>232</v>
      </c>
      <c r="G37" s="361"/>
      <c r="H37" s="308" t="s">
        <v>311</v>
      </c>
      <c r="I37" s="362"/>
    </row>
    <row r="38" spans="1:11" ht="20.100000000000001" customHeight="1">
      <c r="A38" s="316"/>
      <c r="B38" s="14" t="s">
        <v>66</v>
      </c>
      <c r="C38" s="28" t="s">
        <v>67</v>
      </c>
      <c r="D38" s="14" t="s">
        <v>66</v>
      </c>
      <c r="E38" s="29" t="s">
        <v>67</v>
      </c>
      <c r="F38" s="14" t="s">
        <v>66</v>
      </c>
      <c r="G38" s="29" t="s">
        <v>67</v>
      </c>
      <c r="H38" s="66" t="s">
        <v>66</v>
      </c>
      <c r="I38" s="28" t="s">
        <v>67</v>
      </c>
    </row>
    <row r="39" spans="1:11" ht="18" customHeight="1">
      <c r="A39" s="15" t="s">
        <v>516</v>
      </c>
      <c r="B39" s="94">
        <v>270496878</v>
      </c>
      <c r="C39" s="44">
        <v>269288859</v>
      </c>
      <c r="D39" s="44">
        <v>12926695</v>
      </c>
      <c r="E39" s="44">
        <v>12887236</v>
      </c>
      <c r="F39" s="44">
        <v>110432417</v>
      </c>
      <c r="G39" s="25">
        <v>107456745</v>
      </c>
      <c r="H39" s="1">
        <v>32280</v>
      </c>
      <c r="I39" s="1">
        <v>1593</v>
      </c>
    </row>
    <row r="40" spans="1:11" ht="18" customHeight="1">
      <c r="A40" s="15" t="s">
        <v>430</v>
      </c>
      <c r="B40" s="46">
        <v>288346235</v>
      </c>
      <c r="C40" s="44">
        <v>287109753</v>
      </c>
      <c r="D40" s="44">
        <v>13924451</v>
      </c>
      <c r="E40" s="44">
        <v>13871054</v>
      </c>
      <c r="F40" s="44">
        <v>131801135</v>
      </c>
      <c r="G40" s="25">
        <v>126583924</v>
      </c>
      <c r="H40" s="1">
        <v>26579</v>
      </c>
      <c r="I40" s="1">
        <v>1061</v>
      </c>
    </row>
    <row r="41" spans="1:11" ht="18" customHeight="1">
      <c r="A41" s="11" t="s">
        <v>491</v>
      </c>
      <c r="B41" s="46">
        <v>273564896</v>
      </c>
      <c r="C41" s="44">
        <v>270907578</v>
      </c>
      <c r="D41" s="44">
        <v>13064901</v>
      </c>
      <c r="E41" s="44">
        <v>12954838</v>
      </c>
      <c r="F41" s="44">
        <v>115055552</v>
      </c>
      <c r="G41" s="25">
        <v>110212728</v>
      </c>
      <c r="H41" s="1">
        <v>23256</v>
      </c>
      <c r="I41" s="1">
        <v>1757</v>
      </c>
    </row>
    <row r="42" spans="1:11" ht="18" customHeight="1">
      <c r="A42" s="11" t="s">
        <v>504</v>
      </c>
      <c r="B42" s="46">
        <v>269111081</v>
      </c>
      <c r="C42" s="44">
        <v>265454211</v>
      </c>
      <c r="D42" s="44">
        <v>25953287</v>
      </c>
      <c r="E42" s="44">
        <v>25704178</v>
      </c>
      <c r="F42" s="44">
        <v>109892020</v>
      </c>
      <c r="G42" s="25">
        <v>105726343</v>
      </c>
      <c r="H42" s="1">
        <v>13755</v>
      </c>
      <c r="I42" s="1">
        <v>913</v>
      </c>
    </row>
    <row r="43" spans="1:11" ht="18" customHeight="1">
      <c r="A43" s="11" t="s">
        <v>519</v>
      </c>
      <c r="B43" s="46">
        <v>316673180</v>
      </c>
      <c r="C43" s="44">
        <v>314973906</v>
      </c>
      <c r="D43" s="44">
        <v>36471207</v>
      </c>
      <c r="E43" s="44">
        <v>36311093</v>
      </c>
      <c r="F43" s="44">
        <v>159633693</v>
      </c>
      <c r="G43" s="25">
        <v>147915424</v>
      </c>
      <c r="H43" s="1">
        <v>6394</v>
      </c>
      <c r="I43" s="1">
        <v>1427</v>
      </c>
    </row>
    <row r="44" spans="1:11" ht="9" customHeight="1">
      <c r="A44" s="5"/>
      <c r="B44" s="46"/>
      <c r="C44" s="44"/>
      <c r="D44" s="44"/>
      <c r="E44" s="44"/>
      <c r="F44" s="44"/>
      <c r="G44" s="25"/>
      <c r="H44" s="1"/>
      <c r="I44" s="1"/>
    </row>
    <row r="45" spans="1:11" ht="18" customHeight="1">
      <c r="A45" s="5" t="s">
        <v>289</v>
      </c>
      <c r="B45" s="46">
        <v>6174960</v>
      </c>
      <c r="C45" s="44">
        <v>6127067</v>
      </c>
      <c r="D45" s="44">
        <v>678281</v>
      </c>
      <c r="E45" s="44">
        <v>676067</v>
      </c>
      <c r="F45" s="44">
        <v>5265902</v>
      </c>
      <c r="G45" s="25">
        <v>5199687</v>
      </c>
      <c r="H45" s="1" t="s">
        <v>266</v>
      </c>
      <c r="I45" s="1" t="s">
        <v>266</v>
      </c>
    </row>
    <row r="46" spans="1:11" ht="18" customHeight="1">
      <c r="A46" s="5" t="s">
        <v>290</v>
      </c>
      <c r="B46" s="46">
        <v>15575443</v>
      </c>
      <c r="C46" s="44">
        <v>15407552</v>
      </c>
      <c r="D46" s="44">
        <v>1690715</v>
      </c>
      <c r="E46" s="44">
        <v>1678697</v>
      </c>
      <c r="F46" s="44">
        <v>16921890</v>
      </c>
      <c r="G46" s="25">
        <v>16872605</v>
      </c>
      <c r="H46" s="1">
        <v>1637</v>
      </c>
      <c r="I46" s="1" t="s">
        <v>266</v>
      </c>
    </row>
    <row r="47" spans="1:11" ht="18" customHeight="1">
      <c r="A47" s="5" t="s">
        <v>291</v>
      </c>
      <c r="B47" s="46">
        <v>5924196</v>
      </c>
      <c r="C47" s="44">
        <v>5874866</v>
      </c>
      <c r="D47" s="44">
        <v>687129</v>
      </c>
      <c r="E47" s="44">
        <v>682383</v>
      </c>
      <c r="F47" s="44">
        <v>1513292</v>
      </c>
      <c r="G47" s="25">
        <v>1505726</v>
      </c>
      <c r="H47" s="1">
        <v>110</v>
      </c>
      <c r="I47" s="1" t="s">
        <v>266</v>
      </c>
    </row>
    <row r="48" spans="1:11" ht="18" customHeight="1">
      <c r="A48" s="5" t="s">
        <v>292</v>
      </c>
      <c r="B48" s="46">
        <v>5955721</v>
      </c>
      <c r="C48" s="44">
        <v>5913091</v>
      </c>
      <c r="D48" s="44">
        <v>749550</v>
      </c>
      <c r="E48" s="44">
        <v>745155</v>
      </c>
      <c r="F48" s="44">
        <v>8538397</v>
      </c>
      <c r="G48" s="25">
        <v>8332249</v>
      </c>
      <c r="H48" s="1">
        <v>151</v>
      </c>
      <c r="I48" s="1" t="s">
        <v>266</v>
      </c>
    </row>
    <row r="49" spans="1:9" ht="18" customHeight="1">
      <c r="A49" s="5" t="s">
        <v>293</v>
      </c>
      <c r="B49" s="46">
        <v>79924387</v>
      </c>
      <c r="C49" s="44">
        <v>79485252</v>
      </c>
      <c r="D49" s="44">
        <v>9967735</v>
      </c>
      <c r="E49" s="44">
        <v>9918829</v>
      </c>
      <c r="F49" s="44">
        <v>5107126</v>
      </c>
      <c r="G49" s="25">
        <v>4533087</v>
      </c>
      <c r="H49" s="1" t="s">
        <v>266</v>
      </c>
      <c r="I49" s="1" t="s">
        <v>266</v>
      </c>
    </row>
    <row r="50" spans="1:9" ht="18" customHeight="1">
      <c r="A50" s="5" t="s">
        <v>294</v>
      </c>
      <c r="B50" s="46">
        <v>41795699</v>
      </c>
      <c r="C50" s="44">
        <v>41682675</v>
      </c>
      <c r="D50" s="44">
        <v>4644406</v>
      </c>
      <c r="E50" s="44">
        <v>4634597</v>
      </c>
      <c r="F50" s="44">
        <v>10101573</v>
      </c>
      <c r="G50" s="25">
        <v>9914583</v>
      </c>
      <c r="H50" s="1">
        <v>4</v>
      </c>
      <c r="I50" s="1" t="s">
        <v>266</v>
      </c>
    </row>
    <row r="51" spans="1:9" ht="18" customHeight="1">
      <c r="A51" s="5" t="s">
        <v>295</v>
      </c>
      <c r="B51" s="46">
        <v>32729534</v>
      </c>
      <c r="C51" s="44">
        <v>32583142</v>
      </c>
      <c r="D51" s="44">
        <v>3753364</v>
      </c>
      <c r="E51" s="44">
        <v>3740364</v>
      </c>
      <c r="F51" s="44">
        <v>11578699</v>
      </c>
      <c r="G51" s="25">
        <v>11153113</v>
      </c>
      <c r="H51" s="1">
        <v>1762</v>
      </c>
      <c r="I51" s="1">
        <v>461</v>
      </c>
    </row>
    <row r="52" spans="1:9" ht="18" customHeight="1">
      <c r="A52" s="5" t="s">
        <v>296</v>
      </c>
      <c r="B52" s="46">
        <v>15467473</v>
      </c>
      <c r="C52" s="44">
        <v>15270288</v>
      </c>
      <c r="D52" s="44">
        <v>1738123</v>
      </c>
      <c r="E52" s="44">
        <v>1719776</v>
      </c>
      <c r="F52" s="44">
        <v>8160103</v>
      </c>
      <c r="G52" s="25">
        <v>7964789</v>
      </c>
      <c r="H52" s="1">
        <v>1720</v>
      </c>
      <c r="I52" s="1">
        <v>490</v>
      </c>
    </row>
    <row r="53" spans="1:9" ht="18" customHeight="1">
      <c r="A53" s="5" t="s">
        <v>297</v>
      </c>
      <c r="B53" s="46">
        <v>26087786</v>
      </c>
      <c r="C53" s="44">
        <v>25974799</v>
      </c>
      <c r="D53" s="44">
        <v>2977194</v>
      </c>
      <c r="E53" s="44">
        <v>2968140</v>
      </c>
      <c r="F53" s="44">
        <v>30328011</v>
      </c>
      <c r="G53" s="25">
        <v>28856639</v>
      </c>
      <c r="H53" s="1">
        <v>534</v>
      </c>
      <c r="I53" s="1" t="s">
        <v>266</v>
      </c>
    </row>
    <row r="54" spans="1:9" ht="18" customHeight="1">
      <c r="A54" s="5" t="s">
        <v>298</v>
      </c>
      <c r="B54" s="46">
        <v>4737951</v>
      </c>
      <c r="C54" s="44">
        <v>4721786</v>
      </c>
      <c r="D54" s="44">
        <v>528143</v>
      </c>
      <c r="E54" s="44">
        <v>524956</v>
      </c>
      <c r="F54" s="44">
        <v>2410077</v>
      </c>
      <c r="G54" s="25">
        <v>2393836</v>
      </c>
      <c r="H54" s="1" t="s">
        <v>266</v>
      </c>
      <c r="I54" s="1" t="s">
        <v>266</v>
      </c>
    </row>
    <row r="55" spans="1:9" ht="18" customHeight="1">
      <c r="A55" s="5" t="s">
        <v>299</v>
      </c>
      <c r="B55" s="46">
        <v>20841189</v>
      </c>
      <c r="C55" s="44">
        <v>20698447</v>
      </c>
      <c r="D55" s="44">
        <v>2276060</v>
      </c>
      <c r="E55" s="44">
        <v>2261146</v>
      </c>
      <c r="F55" s="44">
        <v>40257335</v>
      </c>
      <c r="G55" s="25">
        <v>31999415</v>
      </c>
      <c r="H55" s="1" t="s">
        <v>266</v>
      </c>
      <c r="I55" s="1" t="s">
        <v>266</v>
      </c>
    </row>
    <row r="56" spans="1:9" ht="18" customHeight="1">
      <c r="A56" s="5" t="s">
        <v>300</v>
      </c>
      <c r="B56" s="46">
        <v>13963999</v>
      </c>
      <c r="C56" s="44">
        <v>13928586</v>
      </c>
      <c r="D56" s="44">
        <v>1535346</v>
      </c>
      <c r="E56" s="44">
        <v>1532850</v>
      </c>
      <c r="F56" s="44">
        <v>8203559</v>
      </c>
      <c r="G56" s="25">
        <v>8086080</v>
      </c>
      <c r="H56" s="1" t="s">
        <v>266</v>
      </c>
      <c r="I56" s="1" t="s">
        <v>266</v>
      </c>
    </row>
    <row r="57" spans="1:9" ht="18" customHeight="1">
      <c r="A57" s="5" t="s">
        <v>301</v>
      </c>
      <c r="B57" s="46">
        <v>2849373</v>
      </c>
      <c r="C57" s="44">
        <v>2820209</v>
      </c>
      <c r="D57" s="44">
        <v>333627</v>
      </c>
      <c r="E57" s="44">
        <v>330741</v>
      </c>
      <c r="F57" s="44">
        <v>1369088</v>
      </c>
      <c r="G57" s="25">
        <v>1367680</v>
      </c>
      <c r="H57" s="1" t="s">
        <v>266</v>
      </c>
      <c r="I57" s="1" t="s">
        <v>266</v>
      </c>
    </row>
    <row r="58" spans="1:9" ht="18" customHeight="1">
      <c r="A58" s="5" t="s">
        <v>302</v>
      </c>
      <c r="B58" s="46">
        <v>2948774</v>
      </c>
      <c r="C58" s="44">
        <v>2939756</v>
      </c>
      <c r="D58" s="44">
        <v>333742</v>
      </c>
      <c r="E58" s="44">
        <v>333074</v>
      </c>
      <c r="F58" s="44">
        <v>823594</v>
      </c>
      <c r="G58" s="25">
        <v>799931</v>
      </c>
      <c r="H58" s="1" t="s">
        <v>266</v>
      </c>
      <c r="I58" s="1" t="s">
        <v>266</v>
      </c>
    </row>
    <row r="59" spans="1:9" ht="18" customHeight="1">
      <c r="A59" s="5" t="s">
        <v>303</v>
      </c>
      <c r="B59" s="46">
        <v>18326417</v>
      </c>
      <c r="C59" s="44">
        <v>18267624</v>
      </c>
      <c r="D59" s="44">
        <v>1969259</v>
      </c>
      <c r="E59" s="44">
        <v>1964087</v>
      </c>
      <c r="F59" s="44">
        <v>3038917</v>
      </c>
      <c r="G59" s="25">
        <v>2957173</v>
      </c>
      <c r="H59" s="1" t="s">
        <v>266</v>
      </c>
      <c r="I59" s="1" t="s">
        <v>266</v>
      </c>
    </row>
    <row r="60" spans="1:9" ht="18" customHeight="1">
      <c r="A60" s="5" t="s">
        <v>304</v>
      </c>
      <c r="B60" s="46">
        <v>5140113</v>
      </c>
      <c r="C60" s="44">
        <v>5103363</v>
      </c>
      <c r="D60" s="44">
        <v>564606</v>
      </c>
      <c r="E60" s="44">
        <v>560902</v>
      </c>
      <c r="F60" s="44">
        <v>1499592</v>
      </c>
      <c r="G60" s="25">
        <v>1489417</v>
      </c>
      <c r="H60" s="1">
        <v>476</v>
      </c>
      <c r="I60" s="1">
        <v>476</v>
      </c>
    </row>
    <row r="61" spans="1:9" ht="18" customHeight="1">
      <c r="A61" s="5" t="s">
        <v>305</v>
      </c>
      <c r="B61" s="46">
        <v>2062843</v>
      </c>
      <c r="C61" s="44">
        <v>2054554</v>
      </c>
      <c r="D61" s="44">
        <v>229385</v>
      </c>
      <c r="E61" s="44">
        <v>228688</v>
      </c>
      <c r="F61" s="44">
        <v>430819</v>
      </c>
      <c r="G61" s="25">
        <v>430341</v>
      </c>
      <c r="H61" s="1" t="s">
        <v>266</v>
      </c>
      <c r="I61" s="1" t="s">
        <v>266</v>
      </c>
    </row>
    <row r="62" spans="1:9" ht="18" customHeight="1">
      <c r="A62" s="5" t="s">
        <v>306</v>
      </c>
      <c r="B62" s="46">
        <v>3313780</v>
      </c>
      <c r="C62" s="44">
        <v>3309926</v>
      </c>
      <c r="D62" s="44">
        <v>377716</v>
      </c>
      <c r="E62" s="44">
        <v>377264</v>
      </c>
      <c r="F62" s="44">
        <v>1017118</v>
      </c>
      <c r="G62" s="25">
        <v>1012832</v>
      </c>
      <c r="H62" s="1" t="s">
        <v>266</v>
      </c>
      <c r="I62" s="1" t="s">
        <v>266</v>
      </c>
    </row>
    <row r="63" spans="1:9" ht="18" customHeight="1">
      <c r="A63" s="5" t="s">
        <v>307</v>
      </c>
      <c r="B63" s="46">
        <v>8383822</v>
      </c>
      <c r="C63" s="44">
        <v>8368713</v>
      </c>
      <c r="D63" s="44">
        <v>936184</v>
      </c>
      <c r="E63" s="44">
        <v>935321</v>
      </c>
      <c r="F63" s="44">
        <v>1852567</v>
      </c>
      <c r="G63" s="25">
        <v>1838423</v>
      </c>
      <c r="H63" s="1" t="s">
        <v>266</v>
      </c>
      <c r="I63" s="1" t="s">
        <v>266</v>
      </c>
    </row>
    <row r="64" spans="1:9" ht="18" customHeight="1">
      <c r="A64" s="5" t="s">
        <v>308</v>
      </c>
      <c r="B64" s="46">
        <v>1336168</v>
      </c>
      <c r="C64" s="44">
        <v>1334531</v>
      </c>
      <c r="D64" s="44">
        <v>146873</v>
      </c>
      <c r="E64" s="44">
        <v>146497</v>
      </c>
      <c r="F64" s="44">
        <v>300743</v>
      </c>
      <c r="G64" s="25">
        <v>294715</v>
      </c>
      <c r="H64" s="1" t="s">
        <v>266</v>
      </c>
      <c r="I64" s="1" t="s">
        <v>266</v>
      </c>
    </row>
    <row r="65" spans="1:11" ht="18" customHeight="1">
      <c r="A65" s="5" t="s">
        <v>309</v>
      </c>
      <c r="B65" s="46">
        <v>3133552</v>
      </c>
      <c r="C65" s="44">
        <v>3107681</v>
      </c>
      <c r="D65" s="44">
        <v>353768</v>
      </c>
      <c r="E65" s="44">
        <v>351558</v>
      </c>
      <c r="F65" s="44">
        <v>915292</v>
      </c>
      <c r="G65" s="25">
        <v>913101</v>
      </c>
      <c r="H65" s="1" t="s">
        <v>266</v>
      </c>
      <c r="I65" s="1" t="s">
        <v>266</v>
      </c>
    </row>
    <row r="66" spans="1:11" ht="3.75" customHeight="1">
      <c r="A66" s="17"/>
      <c r="B66" s="4"/>
      <c r="C66" s="3"/>
      <c r="D66" s="3"/>
      <c r="E66" s="3"/>
      <c r="F66" s="3"/>
      <c r="G66" s="3"/>
      <c r="H66" s="3"/>
      <c r="I66" s="3"/>
    </row>
    <row r="67" spans="1:11" ht="12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11" ht="12" customHeight="1">
      <c r="A68" s="18"/>
      <c r="B68" s="5"/>
      <c r="C68" s="5"/>
      <c r="D68" s="5"/>
      <c r="E68" s="5"/>
      <c r="F68" s="5"/>
      <c r="G68" s="5"/>
      <c r="H68" s="5"/>
      <c r="I68" s="5"/>
      <c r="J68" s="5"/>
      <c r="K68" s="5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W194"/>
  <sheetViews>
    <sheetView zoomScaleNormal="100" zoomScaleSheetLayoutView="100" workbookViewId="0"/>
  </sheetViews>
  <sheetFormatPr defaultColWidth="8.88671875" defaultRowHeight="10.8"/>
  <cols>
    <col min="1" max="1" width="11.88671875" style="6" customWidth="1"/>
    <col min="2" max="11" width="12.44140625" style="6" customWidth="1"/>
    <col min="12" max="16384" width="8.88671875" style="6"/>
  </cols>
  <sheetData>
    <row r="1" spans="1:11" s="7" customFormat="1" ht="16.2">
      <c r="A1" s="48" t="s">
        <v>202</v>
      </c>
      <c r="D1" s="19"/>
      <c r="F1" s="19"/>
    </row>
    <row r="2" spans="1:11">
      <c r="A2" s="49"/>
      <c r="D2" s="8"/>
      <c r="F2" s="20"/>
      <c r="H2" s="70"/>
      <c r="I2" s="70"/>
      <c r="J2" s="69"/>
      <c r="K2" s="70" t="s">
        <v>157</v>
      </c>
    </row>
    <row r="3" spans="1:11" ht="15" customHeight="1">
      <c r="A3" s="306" t="s">
        <v>167</v>
      </c>
      <c r="B3" s="308" t="s">
        <v>166</v>
      </c>
      <c r="C3" s="365"/>
      <c r="D3" s="308" t="s">
        <v>233</v>
      </c>
      <c r="E3" s="310"/>
      <c r="F3" s="366" t="s">
        <v>428</v>
      </c>
      <c r="G3" s="367"/>
      <c r="H3" s="368" t="s">
        <v>484</v>
      </c>
      <c r="I3" s="369"/>
      <c r="J3" s="363" t="s">
        <v>485</v>
      </c>
      <c r="K3" s="364"/>
    </row>
    <row r="4" spans="1:11" s="38" customFormat="1" ht="15" customHeight="1">
      <c r="A4" s="315"/>
      <c r="B4" s="50" t="s">
        <v>66</v>
      </c>
      <c r="C4" s="51" t="s">
        <v>67</v>
      </c>
      <c r="D4" s="50" t="s">
        <v>66</v>
      </c>
      <c r="E4" s="51" t="s">
        <v>67</v>
      </c>
      <c r="F4" s="50" t="s">
        <v>66</v>
      </c>
      <c r="G4" s="65" t="s">
        <v>67</v>
      </c>
      <c r="H4" s="83" t="s">
        <v>66</v>
      </c>
      <c r="I4" s="95" t="s">
        <v>67</v>
      </c>
      <c r="J4" s="83" t="s">
        <v>66</v>
      </c>
      <c r="K4" s="95" t="s">
        <v>67</v>
      </c>
    </row>
    <row r="5" spans="1:11" ht="17.25" customHeight="1">
      <c r="A5" s="15" t="s">
        <v>516</v>
      </c>
      <c r="B5" s="52">
        <v>577632219</v>
      </c>
      <c r="C5" s="2">
        <v>567605649</v>
      </c>
      <c r="D5" s="2">
        <v>64399421</v>
      </c>
      <c r="E5" s="2">
        <v>64399258</v>
      </c>
      <c r="F5" s="25">
        <v>18715983</v>
      </c>
      <c r="G5" s="25">
        <v>18715983</v>
      </c>
      <c r="H5" s="84" t="s">
        <v>263</v>
      </c>
      <c r="I5" s="84" t="s">
        <v>263</v>
      </c>
      <c r="J5" s="84" t="s">
        <v>263</v>
      </c>
      <c r="K5" s="84" t="s">
        <v>263</v>
      </c>
    </row>
    <row r="6" spans="1:11" ht="13.5" customHeight="1">
      <c r="A6" s="15" t="s">
        <v>430</v>
      </c>
      <c r="B6" s="52">
        <v>585626951</v>
      </c>
      <c r="C6" s="2">
        <v>575587421</v>
      </c>
      <c r="D6" s="2">
        <v>65398562</v>
      </c>
      <c r="E6" s="2">
        <v>65397818</v>
      </c>
      <c r="F6" s="25">
        <v>18034199</v>
      </c>
      <c r="G6" s="25">
        <v>18034199</v>
      </c>
      <c r="H6" s="84" t="s">
        <v>263</v>
      </c>
      <c r="I6" s="84" t="s">
        <v>263</v>
      </c>
      <c r="J6" s="84" t="s">
        <v>263</v>
      </c>
      <c r="K6" s="84" t="s">
        <v>263</v>
      </c>
    </row>
    <row r="7" spans="1:11" ht="13.5" customHeight="1">
      <c r="A7" s="11" t="s">
        <v>491</v>
      </c>
      <c r="B7" s="52">
        <v>611585538</v>
      </c>
      <c r="C7" s="2">
        <v>594622159</v>
      </c>
      <c r="D7" s="2">
        <v>63243941</v>
      </c>
      <c r="E7" s="2">
        <v>63243350</v>
      </c>
      <c r="F7" s="25">
        <v>17493617</v>
      </c>
      <c r="G7" s="25">
        <v>17493614</v>
      </c>
      <c r="H7" s="84" t="s">
        <v>488</v>
      </c>
      <c r="I7" s="84" t="s">
        <v>488</v>
      </c>
      <c r="J7" s="84" t="s">
        <v>488</v>
      </c>
      <c r="K7" s="84" t="s">
        <v>488</v>
      </c>
    </row>
    <row r="8" spans="1:11" ht="13.5" customHeight="1">
      <c r="A8" s="11" t="s">
        <v>504</v>
      </c>
      <c r="B8" s="52">
        <v>689069369</v>
      </c>
      <c r="C8" s="2">
        <v>666829157</v>
      </c>
      <c r="D8" s="2">
        <v>57370215</v>
      </c>
      <c r="E8" s="2">
        <v>57368142</v>
      </c>
      <c r="F8" s="25">
        <v>16273499</v>
      </c>
      <c r="G8" s="25">
        <v>16273499</v>
      </c>
      <c r="H8" s="84">
        <v>9246</v>
      </c>
      <c r="I8" s="84">
        <v>9246</v>
      </c>
      <c r="J8" s="84">
        <v>3920022</v>
      </c>
      <c r="K8" s="84">
        <v>3916376</v>
      </c>
    </row>
    <row r="9" spans="1:11" ht="13.5" customHeight="1">
      <c r="A9" s="11" t="s">
        <v>519</v>
      </c>
      <c r="B9" s="52">
        <v>683804922</v>
      </c>
      <c r="C9" s="2">
        <v>672819424</v>
      </c>
      <c r="D9" s="2">
        <v>53245405</v>
      </c>
      <c r="E9" s="2">
        <v>53244056</v>
      </c>
      <c r="F9" s="25">
        <v>16327401</v>
      </c>
      <c r="G9" s="25">
        <v>16327401</v>
      </c>
      <c r="H9" s="84" t="s">
        <v>525</v>
      </c>
      <c r="I9" s="84" t="s">
        <v>525</v>
      </c>
      <c r="J9" s="84" t="s">
        <v>525</v>
      </c>
      <c r="K9" s="84" t="s">
        <v>525</v>
      </c>
    </row>
    <row r="10" spans="1:11" ht="7.5" customHeight="1">
      <c r="A10" s="5"/>
      <c r="B10" s="52"/>
      <c r="C10" s="2"/>
      <c r="D10" s="2"/>
      <c r="E10" s="2"/>
      <c r="F10" s="25"/>
      <c r="G10" s="25"/>
      <c r="H10" s="84"/>
      <c r="I10" s="84"/>
      <c r="J10" s="84"/>
      <c r="K10" s="84"/>
    </row>
    <row r="11" spans="1:11" ht="15.75" customHeight="1">
      <c r="A11" s="5" t="s">
        <v>394</v>
      </c>
      <c r="B11" s="52">
        <v>19786310</v>
      </c>
      <c r="C11" s="2">
        <v>19501377</v>
      </c>
      <c r="D11" s="2">
        <v>1377792</v>
      </c>
      <c r="E11" s="2">
        <v>1377792</v>
      </c>
      <c r="F11" s="25" t="s">
        <v>266</v>
      </c>
      <c r="G11" s="25" t="s">
        <v>266</v>
      </c>
      <c r="H11" s="84" t="s">
        <v>266</v>
      </c>
      <c r="I11" s="84" t="s">
        <v>266</v>
      </c>
      <c r="J11" s="84">
        <v>177643</v>
      </c>
      <c r="K11" s="84">
        <v>177583</v>
      </c>
    </row>
    <row r="12" spans="1:11" ht="15.75" customHeight="1">
      <c r="A12" s="5" t="s">
        <v>395</v>
      </c>
      <c r="B12" s="52">
        <v>42338188</v>
      </c>
      <c r="C12" s="2">
        <v>41303278</v>
      </c>
      <c r="D12" s="2">
        <v>28907073</v>
      </c>
      <c r="E12" s="2">
        <v>28907073</v>
      </c>
      <c r="F12" s="25" t="s">
        <v>266</v>
      </c>
      <c r="G12" s="25" t="s">
        <v>266</v>
      </c>
      <c r="H12" s="84" t="s">
        <v>525</v>
      </c>
      <c r="I12" s="84" t="s">
        <v>525</v>
      </c>
      <c r="J12" s="84" t="s">
        <v>525</v>
      </c>
      <c r="K12" s="84" t="s">
        <v>525</v>
      </c>
    </row>
    <row r="13" spans="1:11" ht="15.75" customHeight="1">
      <c r="A13" s="5" t="s">
        <v>396</v>
      </c>
      <c r="B13" s="52">
        <v>14159506</v>
      </c>
      <c r="C13" s="2">
        <v>13829378</v>
      </c>
      <c r="D13" s="2" t="s">
        <v>266</v>
      </c>
      <c r="E13" s="2" t="s">
        <v>266</v>
      </c>
      <c r="F13" s="25" t="s">
        <v>266</v>
      </c>
      <c r="G13" s="25" t="s">
        <v>266</v>
      </c>
      <c r="H13" s="84" t="s">
        <v>266</v>
      </c>
      <c r="I13" s="84" t="s">
        <v>266</v>
      </c>
      <c r="J13" s="84">
        <v>43765</v>
      </c>
      <c r="K13" s="84">
        <v>43715</v>
      </c>
    </row>
    <row r="14" spans="1:11" ht="15.75" customHeight="1">
      <c r="A14" s="5" t="s">
        <v>397</v>
      </c>
      <c r="B14" s="52">
        <v>15421346</v>
      </c>
      <c r="C14" s="2">
        <v>15042617</v>
      </c>
      <c r="D14" s="2" t="s">
        <v>525</v>
      </c>
      <c r="E14" s="2" t="s">
        <v>525</v>
      </c>
      <c r="F14" s="25" t="s">
        <v>266</v>
      </c>
      <c r="G14" s="25" t="s">
        <v>266</v>
      </c>
      <c r="H14" s="84" t="s">
        <v>266</v>
      </c>
      <c r="I14" s="84" t="s">
        <v>266</v>
      </c>
      <c r="J14" s="84" t="s">
        <v>525</v>
      </c>
      <c r="K14" s="84" t="s">
        <v>525</v>
      </c>
    </row>
    <row r="15" spans="1:11" ht="15.75" customHeight="1">
      <c r="A15" s="5" t="s">
        <v>398</v>
      </c>
      <c r="B15" s="52">
        <v>128141331</v>
      </c>
      <c r="C15" s="2">
        <v>126567974</v>
      </c>
      <c r="D15" s="2">
        <v>2525</v>
      </c>
      <c r="E15" s="2">
        <v>1828</v>
      </c>
      <c r="F15" s="25">
        <v>16327401</v>
      </c>
      <c r="G15" s="25">
        <v>16327401</v>
      </c>
      <c r="H15" s="84" t="s">
        <v>266</v>
      </c>
      <c r="I15" s="84" t="s">
        <v>266</v>
      </c>
      <c r="J15" s="84">
        <v>1204604</v>
      </c>
      <c r="K15" s="84">
        <v>1204270</v>
      </c>
    </row>
    <row r="16" spans="1:11" ht="15.75" customHeight="1">
      <c r="A16" s="5" t="s">
        <v>399</v>
      </c>
      <c r="B16" s="52">
        <v>90795418</v>
      </c>
      <c r="C16" s="2">
        <v>89709721</v>
      </c>
      <c r="D16" s="2">
        <v>629298</v>
      </c>
      <c r="E16" s="2">
        <v>628838</v>
      </c>
      <c r="F16" s="25" t="s">
        <v>266</v>
      </c>
      <c r="G16" s="25" t="s">
        <v>266</v>
      </c>
      <c r="H16" s="84" t="s">
        <v>525</v>
      </c>
      <c r="I16" s="84" t="s">
        <v>525</v>
      </c>
      <c r="J16" s="84" t="s">
        <v>525</v>
      </c>
      <c r="K16" s="84" t="s">
        <v>525</v>
      </c>
    </row>
    <row r="17" spans="1:11" ht="15.75" customHeight="1">
      <c r="A17" s="5" t="s">
        <v>400</v>
      </c>
      <c r="B17" s="52">
        <v>72484965</v>
      </c>
      <c r="C17" s="2">
        <v>71345445</v>
      </c>
      <c r="D17" s="2" t="s">
        <v>266</v>
      </c>
      <c r="E17" s="2" t="s">
        <v>266</v>
      </c>
      <c r="F17" s="25" t="s">
        <v>266</v>
      </c>
      <c r="G17" s="25" t="s">
        <v>266</v>
      </c>
      <c r="H17" s="84" t="s">
        <v>266</v>
      </c>
      <c r="I17" s="84" t="s">
        <v>266</v>
      </c>
      <c r="J17" s="84">
        <v>305803</v>
      </c>
      <c r="K17" s="84">
        <v>305635</v>
      </c>
    </row>
    <row r="18" spans="1:11" ht="15.75" customHeight="1">
      <c r="A18" s="5" t="s">
        <v>401</v>
      </c>
      <c r="B18" s="52">
        <v>40900702</v>
      </c>
      <c r="C18" s="2">
        <v>40114369</v>
      </c>
      <c r="D18" s="2">
        <v>3971850</v>
      </c>
      <c r="E18" s="2">
        <v>3971850</v>
      </c>
      <c r="F18" s="25" t="s">
        <v>266</v>
      </c>
      <c r="G18" s="25" t="s">
        <v>266</v>
      </c>
      <c r="H18" s="84" t="s">
        <v>266</v>
      </c>
      <c r="I18" s="84" t="s">
        <v>266</v>
      </c>
      <c r="J18" s="84">
        <v>171111</v>
      </c>
      <c r="K18" s="84">
        <v>170953</v>
      </c>
    </row>
    <row r="19" spans="1:11" ht="15.75" customHeight="1">
      <c r="A19" s="5" t="s">
        <v>402</v>
      </c>
      <c r="B19" s="52">
        <v>57220603</v>
      </c>
      <c r="C19" s="2">
        <v>56100551</v>
      </c>
      <c r="D19" s="2">
        <v>3806785</v>
      </c>
      <c r="E19" s="2">
        <v>3806765</v>
      </c>
      <c r="F19" s="25" t="s">
        <v>266</v>
      </c>
      <c r="G19" s="25" t="s">
        <v>266</v>
      </c>
      <c r="H19" s="84" t="s">
        <v>266</v>
      </c>
      <c r="I19" s="84" t="s">
        <v>266</v>
      </c>
      <c r="J19" s="84">
        <v>126825</v>
      </c>
      <c r="K19" s="84">
        <v>126030</v>
      </c>
    </row>
    <row r="20" spans="1:11" ht="15.75" customHeight="1">
      <c r="A20" s="5" t="s">
        <v>403</v>
      </c>
      <c r="B20" s="52">
        <v>14838780</v>
      </c>
      <c r="C20" s="2">
        <v>14686896</v>
      </c>
      <c r="D20" s="2">
        <v>38026</v>
      </c>
      <c r="E20" s="2">
        <v>38026</v>
      </c>
      <c r="F20" s="25" t="s">
        <v>266</v>
      </c>
      <c r="G20" s="25" t="s">
        <v>266</v>
      </c>
      <c r="H20" s="84" t="s">
        <v>266</v>
      </c>
      <c r="I20" s="84" t="s">
        <v>266</v>
      </c>
      <c r="J20" s="84">
        <v>37423</v>
      </c>
      <c r="K20" s="84">
        <v>37384</v>
      </c>
    </row>
    <row r="21" spans="1:11" ht="15.75" customHeight="1">
      <c r="A21" s="5" t="s">
        <v>404</v>
      </c>
      <c r="B21" s="52">
        <v>40630845</v>
      </c>
      <c r="C21" s="2">
        <v>39945019</v>
      </c>
      <c r="D21" s="2">
        <v>8286447</v>
      </c>
      <c r="E21" s="2">
        <v>8286447</v>
      </c>
      <c r="F21" s="25" t="s">
        <v>266</v>
      </c>
      <c r="G21" s="25" t="s">
        <v>266</v>
      </c>
      <c r="H21" s="84" t="s">
        <v>266</v>
      </c>
      <c r="I21" s="84" t="s">
        <v>266</v>
      </c>
      <c r="J21" s="84">
        <v>791919</v>
      </c>
      <c r="K21" s="84">
        <v>791807</v>
      </c>
    </row>
    <row r="22" spans="1:11" ht="15.75" customHeight="1">
      <c r="A22" s="5" t="s">
        <v>405</v>
      </c>
      <c r="B22" s="52">
        <v>32356929</v>
      </c>
      <c r="C22" s="2">
        <v>31860129</v>
      </c>
      <c r="D22" s="2">
        <v>289356</v>
      </c>
      <c r="E22" s="2">
        <v>289356</v>
      </c>
      <c r="F22" s="25" t="s">
        <v>266</v>
      </c>
      <c r="G22" s="25" t="s">
        <v>266</v>
      </c>
      <c r="H22" s="84" t="s">
        <v>266</v>
      </c>
      <c r="I22" s="84" t="s">
        <v>266</v>
      </c>
      <c r="J22" s="84">
        <v>236145</v>
      </c>
      <c r="K22" s="84">
        <v>235943</v>
      </c>
    </row>
    <row r="23" spans="1:11" ht="15.75" customHeight="1">
      <c r="A23" s="5" t="s">
        <v>406</v>
      </c>
      <c r="B23" s="52">
        <v>8125771</v>
      </c>
      <c r="C23" s="2">
        <v>7991773</v>
      </c>
      <c r="D23" s="2" t="s">
        <v>525</v>
      </c>
      <c r="E23" s="2" t="s">
        <v>525</v>
      </c>
      <c r="F23" s="25" t="s">
        <v>266</v>
      </c>
      <c r="G23" s="25" t="s">
        <v>266</v>
      </c>
      <c r="H23" s="84" t="s">
        <v>266</v>
      </c>
      <c r="I23" s="84" t="s">
        <v>266</v>
      </c>
      <c r="J23" s="84" t="s">
        <v>525</v>
      </c>
      <c r="K23" s="84" t="s">
        <v>525</v>
      </c>
    </row>
    <row r="24" spans="1:11" ht="15.75" customHeight="1">
      <c r="A24" s="5" t="s">
        <v>407</v>
      </c>
      <c r="B24" s="52">
        <v>10936877</v>
      </c>
      <c r="C24" s="2">
        <v>10727227</v>
      </c>
      <c r="D24" s="2">
        <v>52866</v>
      </c>
      <c r="E24" s="2">
        <v>52866</v>
      </c>
      <c r="F24" s="25" t="s">
        <v>266</v>
      </c>
      <c r="G24" s="25" t="s">
        <v>266</v>
      </c>
      <c r="H24" s="84" t="s">
        <v>266</v>
      </c>
      <c r="I24" s="84" t="s">
        <v>266</v>
      </c>
      <c r="J24" s="84">
        <v>84330</v>
      </c>
      <c r="K24" s="84">
        <v>84305</v>
      </c>
    </row>
    <row r="25" spans="1:11" ht="15.75" customHeight="1">
      <c r="A25" s="5" t="s">
        <v>408</v>
      </c>
      <c r="B25" s="52">
        <v>36541880</v>
      </c>
      <c r="C25" s="2">
        <v>35948777</v>
      </c>
      <c r="D25" s="2">
        <v>5790688</v>
      </c>
      <c r="E25" s="2">
        <v>5790688</v>
      </c>
      <c r="F25" s="25" t="s">
        <v>266</v>
      </c>
      <c r="G25" s="25" t="s">
        <v>266</v>
      </c>
      <c r="H25" s="84" t="s">
        <v>266</v>
      </c>
      <c r="I25" s="84" t="s">
        <v>266</v>
      </c>
      <c r="J25" s="84">
        <v>230309</v>
      </c>
      <c r="K25" s="84">
        <v>230277</v>
      </c>
    </row>
    <row r="26" spans="1:11" ht="15.75" customHeight="1">
      <c r="A26" s="5" t="s">
        <v>409</v>
      </c>
      <c r="B26" s="52">
        <v>14067903</v>
      </c>
      <c r="C26" s="2">
        <v>13787898</v>
      </c>
      <c r="D26" s="2">
        <v>14064</v>
      </c>
      <c r="E26" s="2">
        <v>13891</v>
      </c>
      <c r="F26" s="25" t="s">
        <v>266</v>
      </c>
      <c r="G26" s="25" t="s">
        <v>266</v>
      </c>
      <c r="H26" s="84" t="s">
        <v>266</v>
      </c>
      <c r="I26" s="84" t="s">
        <v>266</v>
      </c>
      <c r="J26" s="84">
        <v>51061</v>
      </c>
      <c r="K26" s="84">
        <v>47700</v>
      </c>
    </row>
    <row r="27" spans="1:11" ht="15.75" customHeight="1">
      <c r="A27" s="5" t="s">
        <v>410</v>
      </c>
      <c r="B27" s="52">
        <v>5826801</v>
      </c>
      <c r="C27" s="2">
        <v>5749040</v>
      </c>
      <c r="D27" s="2" t="s">
        <v>525</v>
      </c>
      <c r="E27" s="2" t="s">
        <v>525</v>
      </c>
      <c r="F27" s="25" t="s">
        <v>266</v>
      </c>
      <c r="G27" s="25" t="s">
        <v>266</v>
      </c>
      <c r="H27" s="84" t="s">
        <v>266</v>
      </c>
      <c r="I27" s="84" t="s">
        <v>266</v>
      </c>
      <c r="J27" s="84" t="s">
        <v>525</v>
      </c>
      <c r="K27" s="84" t="s">
        <v>525</v>
      </c>
    </row>
    <row r="28" spans="1:11" ht="15.75" customHeight="1">
      <c r="A28" s="5" t="s">
        <v>411</v>
      </c>
      <c r="B28" s="52">
        <v>8581966</v>
      </c>
      <c r="C28" s="2">
        <v>8446742</v>
      </c>
      <c r="D28" s="2" t="s">
        <v>525</v>
      </c>
      <c r="E28" s="2" t="s">
        <v>525</v>
      </c>
      <c r="F28" s="25" t="s">
        <v>266</v>
      </c>
      <c r="G28" s="25" t="s">
        <v>266</v>
      </c>
      <c r="H28" s="84" t="s">
        <v>266</v>
      </c>
      <c r="I28" s="84" t="s">
        <v>266</v>
      </c>
      <c r="J28" s="84" t="s">
        <v>525</v>
      </c>
      <c r="K28" s="84" t="s">
        <v>525</v>
      </c>
    </row>
    <row r="29" spans="1:11" ht="15.75" customHeight="1">
      <c r="A29" s="5" t="s">
        <v>412</v>
      </c>
      <c r="B29" s="52">
        <v>16479735</v>
      </c>
      <c r="C29" s="2">
        <v>16366527</v>
      </c>
      <c r="D29" s="2">
        <v>15531</v>
      </c>
      <c r="E29" s="2">
        <v>15531</v>
      </c>
      <c r="F29" s="25" t="s">
        <v>266</v>
      </c>
      <c r="G29" s="25" t="s">
        <v>266</v>
      </c>
      <c r="H29" s="84" t="s">
        <v>266</v>
      </c>
      <c r="I29" s="84" t="s">
        <v>266</v>
      </c>
      <c r="J29" s="84">
        <v>45594</v>
      </c>
      <c r="K29" s="84">
        <v>45391</v>
      </c>
    </row>
    <row r="30" spans="1:11" ht="15.75" customHeight="1">
      <c r="A30" s="5" t="s">
        <v>413</v>
      </c>
      <c r="B30" s="52">
        <v>4926808</v>
      </c>
      <c r="C30" s="2">
        <v>4832806</v>
      </c>
      <c r="D30" s="2">
        <v>11010</v>
      </c>
      <c r="E30" s="2">
        <v>11010</v>
      </c>
      <c r="F30" s="25" t="s">
        <v>266</v>
      </c>
      <c r="G30" s="25" t="s">
        <v>266</v>
      </c>
      <c r="H30" s="84" t="s">
        <v>266</v>
      </c>
      <c r="I30" s="84" t="s">
        <v>266</v>
      </c>
      <c r="J30" s="84">
        <v>6172</v>
      </c>
      <c r="K30" s="84">
        <v>6145</v>
      </c>
    </row>
    <row r="31" spans="1:11" ht="15.75" customHeight="1">
      <c r="A31" s="5" t="s">
        <v>414</v>
      </c>
      <c r="B31" s="52">
        <v>9242259</v>
      </c>
      <c r="C31" s="2">
        <v>8961879</v>
      </c>
      <c r="D31" s="2">
        <v>46036</v>
      </c>
      <c r="E31" s="2">
        <v>46036</v>
      </c>
      <c r="F31" s="25" t="s">
        <v>266</v>
      </c>
      <c r="G31" s="25" t="s">
        <v>266</v>
      </c>
      <c r="H31" s="84" t="s">
        <v>266</v>
      </c>
      <c r="I31" s="84" t="s">
        <v>266</v>
      </c>
      <c r="J31" s="84">
        <v>27389</v>
      </c>
      <c r="K31" s="84">
        <v>27389</v>
      </c>
    </row>
    <row r="32" spans="1:11" ht="3.75" customHeight="1">
      <c r="A32" s="17"/>
      <c r="B32" s="4"/>
      <c r="C32" s="3"/>
      <c r="D32" s="3"/>
      <c r="E32" s="3"/>
      <c r="F32" s="53"/>
      <c r="G32" s="12"/>
      <c r="H32" s="96"/>
      <c r="I32" s="96"/>
      <c r="J32" s="73"/>
      <c r="K32" s="73"/>
    </row>
    <row r="33" spans="1:23" ht="12">
      <c r="A33" s="97" t="s">
        <v>234</v>
      </c>
      <c r="B33" s="5"/>
      <c r="C33" s="5"/>
      <c r="D33" s="11"/>
      <c r="E33" s="11"/>
      <c r="F33" s="5"/>
      <c r="H33" s="69"/>
      <c r="I33" s="69"/>
      <c r="J33" s="69"/>
      <c r="K33" s="69"/>
    </row>
    <row r="34" spans="1:23">
      <c r="A34" s="5"/>
      <c r="B34" s="5"/>
      <c r="C34" s="5"/>
      <c r="D34" s="11"/>
      <c r="E34" s="11"/>
      <c r="F34" s="5"/>
      <c r="H34" s="69"/>
      <c r="I34" s="69"/>
      <c r="J34" s="69"/>
      <c r="K34" s="69"/>
    </row>
    <row r="35" spans="1:23">
      <c r="F35" s="5"/>
    </row>
    <row r="36" spans="1:23" s="7" customFormat="1" ht="16.2">
      <c r="A36" s="93" t="s">
        <v>312</v>
      </c>
      <c r="B36" s="16"/>
    </row>
    <row r="37" spans="1:23">
      <c r="A37" s="5"/>
      <c r="B37" s="5"/>
      <c r="C37" s="5"/>
      <c r="D37" s="30"/>
      <c r="E37" s="11" t="s">
        <v>170</v>
      </c>
    </row>
    <row r="38" spans="1:23" ht="17.25" customHeight="1">
      <c r="A38" s="24" t="s">
        <v>280</v>
      </c>
      <c r="B38" s="14" t="s">
        <v>73</v>
      </c>
      <c r="C38" s="54" t="s">
        <v>264</v>
      </c>
      <c r="D38" s="54" t="s">
        <v>265</v>
      </c>
      <c r="E38" s="42" t="s">
        <v>72</v>
      </c>
    </row>
    <row r="39" spans="1:23" ht="18.75" customHeight="1">
      <c r="A39" s="15" t="s">
        <v>516</v>
      </c>
      <c r="B39" s="90">
        <v>237572</v>
      </c>
      <c r="C39" s="90">
        <v>62431</v>
      </c>
      <c r="D39" s="90">
        <v>95138</v>
      </c>
      <c r="E39" s="90">
        <v>80003</v>
      </c>
    </row>
    <row r="40" spans="1:23" ht="15" customHeight="1">
      <c r="A40" s="15" t="s">
        <v>430</v>
      </c>
      <c r="B40" s="90">
        <v>234151</v>
      </c>
      <c r="C40" s="90">
        <v>62509</v>
      </c>
      <c r="D40" s="90">
        <v>93588</v>
      </c>
      <c r="E40" s="90">
        <v>78054</v>
      </c>
    </row>
    <row r="41" spans="1:23" ht="15" customHeight="1">
      <c r="A41" s="11" t="s">
        <v>491</v>
      </c>
      <c r="B41" s="61">
        <v>245144</v>
      </c>
      <c r="C41" s="62">
        <v>67584</v>
      </c>
      <c r="D41" s="62">
        <v>96825</v>
      </c>
      <c r="E41" s="62">
        <v>80735</v>
      </c>
    </row>
    <row r="42" spans="1:23" ht="15" customHeight="1">
      <c r="A42" s="11" t="s">
        <v>504</v>
      </c>
      <c r="B42" s="91">
        <v>250587</v>
      </c>
      <c r="C42" s="92">
        <v>71547</v>
      </c>
      <c r="D42" s="92">
        <v>98075</v>
      </c>
      <c r="E42" s="62">
        <v>80965</v>
      </c>
    </row>
    <row r="43" spans="1:23" ht="15" customHeight="1">
      <c r="A43" s="11" t="s">
        <v>519</v>
      </c>
      <c r="B43" s="91">
        <v>246120</v>
      </c>
      <c r="C43" s="92">
        <v>61782</v>
      </c>
      <c r="D43" s="92">
        <v>101788</v>
      </c>
      <c r="E43" s="62">
        <v>82550</v>
      </c>
    </row>
    <row r="44" spans="1:23" ht="6" customHeight="1">
      <c r="A44" s="26"/>
      <c r="B44" s="91"/>
      <c r="C44" s="92"/>
      <c r="D44" s="92"/>
      <c r="E44" s="62"/>
    </row>
    <row r="45" spans="1:23" ht="19.5" customHeight="1">
      <c r="A45" s="10" t="s">
        <v>313</v>
      </c>
      <c r="B45" s="91">
        <v>3991</v>
      </c>
      <c r="C45" s="92">
        <v>1644</v>
      </c>
      <c r="D45" s="92">
        <v>1051</v>
      </c>
      <c r="E45" s="62">
        <v>1296</v>
      </c>
      <c r="F45" s="296"/>
      <c r="G45" s="296"/>
      <c r="H45" s="296"/>
      <c r="I45" s="296"/>
    </row>
    <row r="46" spans="1:23" ht="16.5" customHeight="1">
      <c r="A46" s="10" t="s">
        <v>314</v>
      </c>
      <c r="B46" s="91">
        <v>8770</v>
      </c>
      <c r="C46" s="92">
        <v>3459</v>
      </c>
      <c r="D46" s="92">
        <v>1998</v>
      </c>
      <c r="E46" s="62">
        <v>3313</v>
      </c>
    </row>
    <row r="47" spans="1:23" ht="16.5" customHeight="1">
      <c r="A47" s="10" t="s">
        <v>315</v>
      </c>
      <c r="B47" s="91">
        <v>22447</v>
      </c>
      <c r="C47" s="92">
        <v>7660</v>
      </c>
      <c r="D47" s="92">
        <v>5509</v>
      </c>
      <c r="E47" s="62">
        <v>9278</v>
      </c>
    </row>
    <row r="48" spans="1:23" ht="16.5" customHeight="1">
      <c r="A48" s="10" t="s">
        <v>316</v>
      </c>
      <c r="B48" s="91">
        <v>27710</v>
      </c>
      <c r="C48" s="92">
        <v>8216</v>
      </c>
      <c r="D48" s="92">
        <v>7963</v>
      </c>
      <c r="E48" s="62">
        <v>11531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5" ht="16.5" customHeight="1">
      <c r="A49" s="10" t="s">
        <v>317</v>
      </c>
      <c r="B49" s="91">
        <v>25487</v>
      </c>
      <c r="C49" s="92">
        <v>7123</v>
      </c>
      <c r="D49" s="92">
        <v>8632</v>
      </c>
      <c r="E49" s="62">
        <v>9732</v>
      </c>
    </row>
    <row r="50" spans="1:5" ht="16.5" customHeight="1">
      <c r="A50" s="10" t="s">
        <v>318</v>
      </c>
      <c r="B50" s="91">
        <v>21687</v>
      </c>
      <c r="C50" s="92">
        <v>6043</v>
      </c>
      <c r="D50" s="92">
        <v>8152</v>
      </c>
      <c r="E50" s="62">
        <v>7492</v>
      </c>
    </row>
    <row r="51" spans="1:5" ht="16.5" customHeight="1">
      <c r="A51" s="10" t="s">
        <v>319</v>
      </c>
      <c r="B51" s="91">
        <v>32641</v>
      </c>
      <c r="C51" s="92">
        <v>8478</v>
      </c>
      <c r="D51" s="92">
        <v>14443</v>
      </c>
      <c r="E51" s="62">
        <v>9720</v>
      </c>
    </row>
    <row r="52" spans="1:5" ht="16.5" customHeight="1">
      <c r="A52" s="10" t="s">
        <v>320</v>
      </c>
      <c r="B52" s="91">
        <v>21616</v>
      </c>
      <c r="C52" s="92">
        <v>5216</v>
      </c>
      <c r="D52" s="92">
        <v>10295</v>
      </c>
      <c r="E52" s="62">
        <v>6105</v>
      </c>
    </row>
    <row r="53" spans="1:5" ht="16.5" customHeight="1">
      <c r="A53" s="10" t="s">
        <v>321</v>
      </c>
      <c r="B53" s="91">
        <v>14719</v>
      </c>
      <c r="C53" s="92">
        <v>3358</v>
      </c>
      <c r="D53" s="92">
        <v>7129</v>
      </c>
      <c r="E53" s="62">
        <v>4232</v>
      </c>
    </row>
    <row r="54" spans="1:5" ht="16.5" customHeight="1">
      <c r="A54" s="10" t="s">
        <v>322</v>
      </c>
      <c r="B54" s="91">
        <v>11006</v>
      </c>
      <c r="C54" s="92">
        <v>2262</v>
      </c>
      <c r="D54" s="92">
        <v>5683</v>
      </c>
      <c r="E54" s="62">
        <v>3061</v>
      </c>
    </row>
    <row r="55" spans="1:5" ht="16.5" customHeight="1">
      <c r="A55" s="10" t="s">
        <v>323</v>
      </c>
      <c r="B55" s="91">
        <v>8113</v>
      </c>
      <c r="C55" s="92">
        <v>1452</v>
      </c>
      <c r="D55" s="92">
        <v>4383</v>
      </c>
      <c r="E55" s="62">
        <v>2278</v>
      </c>
    </row>
    <row r="56" spans="1:5" ht="16.5" customHeight="1">
      <c r="A56" s="10" t="s">
        <v>236</v>
      </c>
      <c r="B56" s="91">
        <v>11243</v>
      </c>
      <c r="C56" s="92">
        <v>1792</v>
      </c>
      <c r="D56" s="92">
        <v>6041</v>
      </c>
      <c r="E56" s="62">
        <v>3410</v>
      </c>
    </row>
    <row r="57" spans="1:5" ht="16.5" customHeight="1">
      <c r="A57" s="10" t="s">
        <v>237</v>
      </c>
      <c r="B57" s="91">
        <v>7141</v>
      </c>
      <c r="C57" s="92">
        <v>1009</v>
      </c>
      <c r="D57" s="92">
        <v>4080</v>
      </c>
      <c r="E57" s="62">
        <v>2052</v>
      </c>
    </row>
    <row r="58" spans="1:5" ht="16.5" customHeight="1">
      <c r="A58" s="10" t="s">
        <v>238</v>
      </c>
      <c r="B58" s="91">
        <v>7405</v>
      </c>
      <c r="C58" s="92">
        <v>934</v>
      </c>
      <c r="D58" s="92">
        <v>4381</v>
      </c>
      <c r="E58" s="62">
        <v>2090</v>
      </c>
    </row>
    <row r="59" spans="1:5" ht="16.5" customHeight="1">
      <c r="A59" s="10" t="s">
        <v>239</v>
      </c>
      <c r="B59" s="91">
        <v>7811</v>
      </c>
      <c r="C59" s="92">
        <v>965</v>
      </c>
      <c r="D59" s="92">
        <v>4677</v>
      </c>
      <c r="E59" s="62">
        <v>2169</v>
      </c>
    </row>
    <row r="60" spans="1:5" ht="16.5" customHeight="1">
      <c r="A60" s="10" t="s">
        <v>240</v>
      </c>
      <c r="B60" s="91">
        <v>6910</v>
      </c>
      <c r="C60" s="92">
        <v>1057</v>
      </c>
      <c r="D60" s="92">
        <v>3960</v>
      </c>
      <c r="E60" s="62">
        <v>1893</v>
      </c>
    </row>
    <row r="61" spans="1:5" ht="16.5" customHeight="1">
      <c r="A61" s="10" t="s">
        <v>241</v>
      </c>
      <c r="B61" s="91">
        <v>4235</v>
      </c>
      <c r="C61" s="92">
        <v>670</v>
      </c>
      <c r="D61" s="92">
        <v>2153</v>
      </c>
      <c r="E61" s="62">
        <v>1412</v>
      </c>
    </row>
    <row r="62" spans="1:5" ht="16.5" customHeight="1">
      <c r="A62" s="5" t="s">
        <v>235</v>
      </c>
      <c r="B62" s="61">
        <v>3188</v>
      </c>
      <c r="C62" s="62">
        <v>444</v>
      </c>
      <c r="D62" s="62">
        <v>1258</v>
      </c>
      <c r="E62" s="62">
        <v>1486</v>
      </c>
    </row>
    <row r="63" spans="1:5" ht="3.75" customHeight="1">
      <c r="A63" s="27"/>
      <c r="B63" s="64"/>
      <c r="C63" s="47"/>
      <c r="D63" s="3"/>
      <c r="E63" s="3"/>
    </row>
    <row r="64" spans="1:5" ht="12">
      <c r="A64" s="97" t="s">
        <v>324</v>
      </c>
      <c r="B64" s="63"/>
      <c r="C64" s="5"/>
      <c r="D64" s="5"/>
      <c r="E64" s="5"/>
    </row>
    <row r="65" spans="2:6">
      <c r="B65" s="63"/>
      <c r="C65" s="56"/>
      <c r="D65" s="56"/>
      <c r="E65" s="56"/>
      <c r="F65" s="5"/>
    </row>
    <row r="66" spans="2:6">
      <c r="B66" s="63"/>
      <c r="F66" s="5"/>
    </row>
    <row r="67" spans="2:6">
      <c r="B67" s="63"/>
      <c r="F67" s="5"/>
    </row>
    <row r="68" spans="2:6">
      <c r="B68" s="63"/>
      <c r="F68" s="5"/>
    </row>
    <row r="69" spans="2:6">
      <c r="B69" s="63"/>
      <c r="F69" s="5"/>
    </row>
    <row r="70" spans="2:6">
      <c r="F70" s="5"/>
    </row>
    <row r="71" spans="2:6">
      <c r="F71" s="5"/>
    </row>
    <row r="72" spans="2:6">
      <c r="F72" s="5"/>
    </row>
    <row r="73" spans="2:6">
      <c r="F73" s="5"/>
    </row>
    <row r="74" spans="2:6">
      <c r="F74" s="5"/>
    </row>
    <row r="75" spans="2:6">
      <c r="F75" s="5"/>
    </row>
    <row r="76" spans="2:6">
      <c r="F76" s="5"/>
    </row>
    <row r="77" spans="2:6">
      <c r="F77" s="5"/>
    </row>
    <row r="78" spans="2:6">
      <c r="F78" s="5"/>
    </row>
    <row r="79" spans="2:6">
      <c r="F79" s="5"/>
    </row>
    <row r="80" spans="2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M35"/>
  <sheetViews>
    <sheetView zoomScaleNormal="100" workbookViewId="0"/>
  </sheetViews>
  <sheetFormatPr defaultColWidth="8.88671875" defaultRowHeight="10.8"/>
  <cols>
    <col min="1" max="2" width="2.109375" style="6" customWidth="1"/>
    <col min="3" max="3" width="15" style="6" customWidth="1"/>
    <col min="4" max="10" width="13.5546875" style="6" customWidth="1"/>
    <col min="11" max="11" width="8.88671875" style="6"/>
    <col min="12" max="12" width="13.109375" style="6" bestFit="1" customWidth="1"/>
    <col min="13" max="13" width="11.33203125" style="6" bestFit="1" customWidth="1"/>
    <col min="14" max="14" width="13.109375" style="6" bestFit="1" customWidth="1"/>
    <col min="15" max="16384" width="8.88671875" style="6"/>
  </cols>
  <sheetData>
    <row r="1" spans="1:13" s="7" customFormat="1" ht="16.2">
      <c r="A1" s="75" t="s">
        <v>423</v>
      </c>
      <c r="B1" s="76"/>
      <c r="C1" s="76"/>
      <c r="D1" s="76"/>
      <c r="E1" s="76"/>
      <c r="F1" s="76"/>
      <c r="G1" s="76"/>
      <c r="H1" s="76"/>
      <c r="I1" s="76"/>
      <c r="J1" s="76"/>
    </row>
    <row r="2" spans="1:13">
      <c r="A2" s="77"/>
      <c r="B2" s="77"/>
      <c r="C2" s="77"/>
      <c r="D2" s="78"/>
      <c r="E2" s="77"/>
      <c r="F2" s="77"/>
      <c r="G2" s="77"/>
      <c r="H2" s="77"/>
      <c r="I2" s="77"/>
      <c r="J2" s="79" t="s">
        <v>157</v>
      </c>
    </row>
    <row r="3" spans="1:13" ht="13.95" customHeight="1">
      <c r="A3" s="372" t="s">
        <v>280</v>
      </c>
      <c r="B3" s="372"/>
      <c r="C3" s="373"/>
      <c r="D3" s="376" t="s">
        <v>482</v>
      </c>
      <c r="E3" s="376" t="s">
        <v>487</v>
      </c>
      <c r="F3" s="376" t="s">
        <v>515</v>
      </c>
      <c r="G3" s="376" t="s">
        <v>522</v>
      </c>
      <c r="H3" s="370" t="s">
        <v>523</v>
      </c>
      <c r="I3" s="371"/>
      <c r="J3" s="371"/>
    </row>
    <row r="4" spans="1:13" ht="13.95" customHeight="1">
      <c r="A4" s="374"/>
      <c r="B4" s="374"/>
      <c r="C4" s="375"/>
      <c r="D4" s="377"/>
      <c r="E4" s="377"/>
      <c r="F4" s="377"/>
      <c r="G4" s="377"/>
      <c r="H4" s="109" t="s">
        <v>424</v>
      </c>
      <c r="I4" s="99" t="s">
        <v>68</v>
      </c>
      <c r="J4" s="98" t="s">
        <v>425</v>
      </c>
    </row>
    <row r="5" spans="1:13" ht="19.95" customHeight="1">
      <c r="A5" s="86" t="s">
        <v>36</v>
      </c>
      <c r="B5" s="86"/>
      <c r="C5" s="110"/>
      <c r="D5" s="58">
        <v>5607800379</v>
      </c>
      <c r="E5" s="58">
        <v>5627733711</v>
      </c>
      <c r="F5" s="58">
        <v>5694983590</v>
      </c>
      <c r="G5" s="58">
        <v>5774505834</v>
      </c>
      <c r="H5" s="302">
        <v>357101912</v>
      </c>
      <c r="I5" s="58">
        <v>388682336</v>
      </c>
      <c r="J5" s="58">
        <v>5742925410</v>
      </c>
    </row>
    <row r="6" spans="1:13" ht="12" customHeight="1">
      <c r="A6" s="77"/>
      <c r="B6" s="77"/>
      <c r="C6" s="85"/>
      <c r="D6" s="1"/>
      <c r="E6" s="1"/>
      <c r="F6" s="1"/>
      <c r="G6" s="1"/>
      <c r="H6" s="303"/>
      <c r="I6" s="2"/>
      <c r="J6" s="2"/>
    </row>
    <row r="7" spans="1:13" ht="19.95" customHeight="1">
      <c r="A7" s="77"/>
      <c r="B7" s="77" t="s">
        <v>33</v>
      </c>
      <c r="C7" s="85"/>
      <c r="D7" s="1">
        <v>4895371837</v>
      </c>
      <c r="E7" s="1">
        <v>4911749002</v>
      </c>
      <c r="F7" s="1">
        <v>4975756385</v>
      </c>
      <c r="G7" s="2">
        <v>5041542172</v>
      </c>
      <c r="H7" s="303">
        <v>314144000</v>
      </c>
      <c r="I7" s="2">
        <v>353176644</v>
      </c>
      <c r="J7" s="2">
        <v>5002509528</v>
      </c>
    </row>
    <row r="8" spans="1:13" ht="12" customHeight="1">
      <c r="A8" s="77"/>
      <c r="B8" s="77"/>
      <c r="C8" s="85"/>
      <c r="D8" s="1"/>
      <c r="E8" s="1"/>
      <c r="F8" s="1"/>
      <c r="G8" s="125"/>
      <c r="H8" s="303"/>
      <c r="I8" s="2"/>
      <c r="J8" s="2"/>
    </row>
    <row r="9" spans="1:13" ht="19.95" customHeight="1">
      <c r="A9" s="77"/>
      <c r="B9" s="77" t="s">
        <v>69</v>
      </c>
      <c r="C9" s="85"/>
      <c r="D9" s="1">
        <v>474567529</v>
      </c>
      <c r="E9" s="1">
        <v>400655489</v>
      </c>
      <c r="F9" s="1">
        <v>403855167</v>
      </c>
      <c r="G9" s="2">
        <v>404804828</v>
      </c>
      <c r="H9" s="303">
        <v>17542512</v>
      </c>
      <c r="I9" s="2">
        <v>12787756</v>
      </c>
      <c r="J9" s="2">
        <v>409559584</v>
      </c>
    </row>
    <row r="10" spans="1:13" ht="19.95" customHeight="1">
      <c r="A10" s="77"/>
      <c r="B10" s="77"/>
      <c r="C10" s="85" t="s">
        <v>221</v>
      </c>
      <c r="D10" s="1">
        <v>15030754</v>
      </c>
      <c r="E10" s="1">
        <v>15453557</v>
      </c>
      <c r="F10" s="1">
        <v>16320966</v>
      </c>
      <c r="G10" s="2">
        <v>16789123</v>
      </c>
      <c r="H10" s="303">
        <v>2209900</v>
      </c>
      <c r="I10" s="2">
        <v>341644</v>
      </c>
      <c r="J10" s="2">
        <v>18657379</v>
      </c>
    </row>
    <row r="11" spans="1:13" ht="19.95" customHeight="1">
      <c r="A11" s="77"/>
      <c r="B11" s="77"/>
      <c r="C11" s="85" t="s">
        <v>222</v>
      </c>
      <c r="D11" s="1">
        <v>49037200</v>
      </c>
      <c r="E11" s="1">
        <v>49037200</v>
      </c>
      <c r="F11" s="1">
        <v>49037200</v>
      </c>
      <c r="G11" s="2">
        <v>49037200</v>
      </c>
      <c r="H11" s="304">
        <v>0</v>
      </c>
      <c r="I11" s="60">
        <v>0</v>
      </c>
      <c r="J11" s="2">
        <v>49037200</v>
      </c>
    </row>
    <row r="12" spans="1:13" ht="19.95" customHeight="1">
      <c r="A12" s="77"/>
      <c r="B12" s="77"/>
      <c r="C12" s="85" t="s">
        <v>223</v>
      </c>
      <c r="D12" s="1">
        <v>152461359</v>
      </c>
      <c r="E12" s="1">
        <v>150082638</v>
      </c>
      <c r="F12" s="1">
        <v>148225591</v>
      </c>
      <c r="G12" s="2">
        <v>145221820</v>
      </c>
      <c r="H12" s="303">
        <v>8307200</v>
      </c>
      <c r="I12" s="2">
        <v>10792419</v>
      </c>
      <c r="J12" s="2">
        <v>142736601</v>
      </c>
    </row>
    <row r="13" spans="1:13" ht="19.95" customHeight="1">
      <c r="A13" s="77"/>
      <c r="B13" s="77"/>
      <c r="C13" s="85" t="s">
        <v>375</v>
      </c>
      <c r="D13" s="1">
        <v>816539</v>
      </c>
      <c r="E13" s="1">
        <v>888471</v>
      </c>
      <c r="F13" s="1">
        <v>937499</v>
      </c>
      <c r="G13" s="2">
        <v>990101</v>
      </c>
      <c r="H13" s="304">
        <v>0</v>
      </c>
      <c r="I13" s="60">
        <v>0</v>
      </c>
      <c r="J13" s="2">
        <v>990101</v>
      </c>
      <c r="M13" s="55"/>
    </row>
    <row r="14" spans="1:13" ht="19.95" customHeight="1">
      <c r="A14" s="77"/>
      <c r="B14" s="77"/>
      <c r="C14" s="85" t="s">
        <v>325</v>
      </c>
      <c r="D14" s="1">
        <v>301241</v>
      </c>
      <c r="E14" s="1">
        <v>280972</v>
      </c>
      <c r="F14" s="1">
        <v>266978</v>
      </c>
      <c r="G14" s="43">
        <v>209174</v>
      </c>
      <c r="H14" s="304">
        <v>0</v>
      </c>
      <c r="I14" s="22">
        <v>13250</v>
      </c>
      <c r="J14" s="22">
        <v>195924</v>
      </c>
    </row>
    <row r="15" spans="1:13" ht="19.95" customHeight="1">
      <c r="A15" s="77"/>
      <c r="B15" s="77"/>
      <c r="C15" s="85" t="s">
        <v>326</v>
      </c>
      <c r="D15" s="108">
        <v>21850440</v>
      </c>
      <c r="E15" s="108">
        <v>20800646</v>
      </c>
      <c r="F15" s="108">
        <v>18465924</v>
      </c>
      <c r="G15" s="2">
        <v>17353913</v>
      </c>
      <c r="H15" s="304">
        <v>275812</v>
      </c>
      <c r="I15" s="280">
        <v>1142982</v>
      </c>
      <c r="J15" s="62">
        <v>16486743</v>
      </c>
    </row>
    <row r="16" spans="1:13" ht="19.95" customHeight="1">
      <c r="A16" s="77"/>
      <c r="B16" s="77"/>
      <c r="C16" s="85" t="s">
        <v>224</v>
      </c>
      <c r="D16" s="1">
        <v>153610357</v>
      </c>
      <c r="E16" s="1">
        <v>164112005</v>
      </c>
      <c r="F16" s="1">
        <v>170601009</v>
      </c>
      <c r="G16" s="2">
        <v>175203498</v>
      </c>
      <c r="H16" s="303">
        <v>6749600</v>
      </c>
      <c r="I16" s="2">
        <v>497461</v>
      </c>
      <c r="J16" s="2">
        <v>181455637</v>
      </c>
    </row>
    <row r="17" spans="1:10" ht="12" customHeight="1">
      <c r="A17" s="77"/>
      <c r="B17" s="77"/>
      <c r="C17" s="111"/>
      <c r="D17" s="1"/>
      <c r="E17" s="1"/>
      <c r="F17" s="1"/>
      <c r="G17" s="2"/>
      <c r="H17" s="303"/>
      <c r="I17" s="22"/>
      <c r="J17" s="2"/>
    </row>
    <row r="18" spans="1:10" ht="19.95" customHeight="1">
      <c r="A18" s="77"/>
      <c r="B18" s="112" t="s">
        <v>70</v>
      </c>
      <c r="C18" s="85"/>
      <c r="D18" s="1">
        <v>317378111</v>
      </c>
      <c r="E18" s="1">
        <v>313329222</v>
      </c>
      <c r="F18" s="1">
        <v>315372038</v>
      </c>
      <c r="G18" s="2">
        <v>328158833</v>
      </c>
      <c r="H18" s="303">
        <v>25415400</v>
      </c>
      <c r="I18" s="2">
        <v>22717935</v>
      </c>
      <c r="J18" s="2">
        <v>330856298</v>
      </c>
    </row>
    <row r="19" spans="1:10" ht="19.95" customHeight="1">
      <c r="A19" s="77"/>
      <c r="B19" s="77"/>
      <c r="C19" s="85" t="s">
        <v>225</v>
      </c>
      <c r="D19" s="1">
        <v>123987297</v>
      </c>
      <c r="E19" s="1">
        <v>128152752</v>
      </c>
      <c r="F19" s="1">
        <v>133285731</v>
      </c>
      <c r="G19" s="2">
        <v>150186130</v>
      </c>
      <c r="H19" s="303">
        <v>17363300</v>
      </c>
      <c r="I19" s="2">
        <v>10166091</v>
      </c>
      <c r="J19" s="2">
        <v>157383339</v>
      </c>
    </row>
    <row r="20" spans="1:10" ht="19.95" customHeight="1">
      <c r="A20" s="77"/>
      <c r="B20" s="77"/>
      <c r="C20" s="85" t="s">
        <v>226</v>
      </c>
      <c r="D20" s="1">
        <v>27419957</v>
      </c>
      <c r="E20" s="1">
        <v>23962817</v>
      </c>
      <c r="F20" s="1">
        <v>20770000</v>
      </c>
      <c r="G20" s="2">
        <v>19558959</v>
      </c>
      <c r="H20" s="303">
        <v>578300</v>
      </c>
      <c r="I20" s="2">
        <v>2710898</v>
      </c>
      <c r="J20" s="2">
        <v>17426361</v>
      </c>
    </row>
    <row r="21" spans="1:10" ht="19.95" customHeight="1">
      <c r="A21" s="77"/>
      <c r="B21" s="77"/>
      <c r="C21" s="85" t="s">
        <v>227</v>
      </c>
      <c r="D21" s="60">
        <v>8625581</v>
      </c>
      <c r="E21" s="60">
        <v>7714803</v>
      </c>
      <c r="F21" s="60">
        <v>6803814</v>
      </c>
      <c r="G21" s="2">
        <v>5895622</v>
      </c>
      <c r="H21" s="304">
        <v>0</v>
      </c>
      <c r="I21" s="2">
        <v>892957</v>
      </c>
      <c r="J21" s="2">
        <v>5002665</v>
      </c>
    </row>
    <row r="22" spans="1:10" ht="19.95" customHeight="1">
      <c r="A22" s="77"/>
      <c r="B22" s="77"/>
      <c r="C22" s="85" t="s">
        <v>228</v>
      </c>
      <c r="D22" s="60">
        <v>0</v>
      </c>
      <c r="E22" s="60">
        <v>0</v>
      </c>
      <c r="F22" s="60">
        <v>0</v>
      </c>
      <c r="G22" s="2" t="s">
        <v>266</v>
      </c>
      <c r="H22" s="304">
        <v>0</v>
      </c>
      <c r="I22" s="22">
        <v>0</v>
      </c>
      <c r="J22" s="2" t="s">
        <v>266</v>
      </c>
    </row>
    <row r="23" spans="1:10" ht="19.95" customHeight="1">
      <c r="A23" s="77"/>
      <c r="B23" s="77"/>
      <c r="C23" s="85" t="s">
        <v>229</v>
      </c>
      <c r="D23" s="60">
        <v>0</v>
      </c>
      <c r="E23" s="60">
        <v>0</v>
      </c>
      <c r="F23" s="1">
        <v>2495300</v>
      </c>
      <c r="G23" s="2">
        <v>2495300</v>
      </c>
      <c r="H23" s="304">
        <v>0</v>
      </c>
      <c r="I23" s="22">
        <v>0</v>
      </c>
      <c r="J23" s="22">
        <v>2495300</v>
      </c>
    </row>
    <row r="24" spans="1:10" ht="19.95" customHeight="1">
      <c r="A24" s="77"/>
      <c r="B24" s="77"/>
      <c r="C24" s="85" t="s">
        <v>230</v>
      </c>
      <c r="D24" s="1">
        <v>78452400</v>
      </c>
      <c r="E24" s="1">
        <v>78031600</v>
      </c>
      <c r="F24" s="1">
        <v>77610800</v>
      </c>
      <c r="G24" s="2">
        <v>77190000</v>
      </c>
      <c r="H24" s="304">
        <v>2807000</v>
      </c>
      <c r="I24" s="22">
        <v>3227800</v>
      </c>
      <c r="J24" s="22">
        <v>76769200</v>
      </c>
    </row>
    <row r="25" spans="1:10" ht="19.95" customHeight="1">
      <c r="A25" s="77"/>
      <c r="B25" s="77"/>
      <c r="C25" s="85" t="s">
        <v>327</v>
      </c>
      <c r="D25" s="1">
        <v>3460000</v>
      </c>
      <c r="E25" s="60">
        <v>0</v>
      </c>
      <c r="F25" s="60">
        <v>0</v>
      </c>
      <c r="G25" s="2" t="s">
        <v>266</v>
      </c>
      <c r="H25" s="304">
        <v>0</v>
      </c>
      <c r="I25" s="22">
        <v>0</v>
      </c>
      <c r="J25" s="2" t="s">
        <v>266</v>
      </c>
    </row>
    <row r="26" spans="1:10" ht="19.95" customHeight="1">
      <c r="A26" s="77"/>
      <c r="B26" s="77"/>
      <c r="C26" s="85" t="s">
        <v>376</v>
      </c>
      <c r="D26" s="1">
        <v>764300</v>
      </c>
      <c r="E26" s="1">
        <v>2495300</v>
      </c>
      <c r="F26" s="60">
        <v>0</v>
      </c>
      <c r="G26" s="2" t="s">
        <v>266</v>
      </c>
      <c r="H26" s="304">
        <v>0</v>
      </c>
      <c r="I26" s="22">
        <v>0</v>
      </c>
      <c r="J26" s="2" t="s">
        <v>266</v>
      </c>
    </row>
    <row r="27" spans="1:10" ht="19.95" customHeight="1">
      <c r="A27" s="77"/>
      <c r="B27" s="77"/>
      <c r="C27" s="85" t="s">
        <v>495</v>
      </c>
      <c r="D27" s="1">
        <v>76677575</v>
      </c>
      <c r="E27" s="1">
        <v>74971950</v>
      </c>
      <c r="F27" s="1">
        <v>74406393</v>
      </c>
      <c r="G27" s="2">
        <v>72832821</v>
      </c>
      <c r="H27" s="304">
        <v>4666800</v>
      </c>
      <c r="I27" s="22">
        <v>5720189</v>
      </c>
      <c r="J27" s="2">
        <v>71779432</v>
      </c>
    </row>
    <row r="28" spans="1:10" ht="12" customHeight="1">
      <c r="A28" s="77"/>
      <c r="B28" s="77"/>
      <c r="C28" s="111"/>
      <c r="D28" s="1"/>
      <c r="E28" s="1"/>
      <c r="F28" s="1"/>
      <c r="G28" s="2"/>
      <c r="H28" s="303"/>
      <c r="I28" s="2"/>
      <c r="J28" s="2"/>
    </row>
    <row r="29" spans="1:10" ht="19.95" customHeight="1">
      <c r="A29" s="77"/>
      <c r="B29" s="77" t="s">
        <v>169</v>
      </c>
      <c r="C29" s="85"/>
      <c r="D29" s="1">
        <v>5273579445</v>
      </c>
      <c r="E29" s="1">
        <v>5312404491</v>
      </c>
      <c r="F29" s="1">
        <v>5379611552</v>
      </c>
      <c r="G29" s="2">
        <v>5446347001</v>
      </c>
      <c r="H29" s="303">
        <v>331686512</v>
      </c>
      <c r="I29" s="2">
        <v>365964401</v>
      </c>
      <c r="J29" s="2">
        <v>5412069112</v>
      </c>
    </row>
    <row r="30" spans="1:10" ht="3.75" customHeight="1">
      <c r="A30" s="81"/>
      <c r="B30" s="81"/>
      <c r="C30" s="82"/>
      <c r="D30" s="3"/>
      <c r="E30" s="3"/>
      <c r="F30" s="3"/>
      <c r="G30" s="3"/>
      <c r="H30" s="4"/>
      <c r="I30" s="3"/>
      <c r="J30" s="3"/>
    </row>
    <row r="31" spans="1:10">
      <c r="A31" s="77" t="s">
        <v>231</v>
      </c>
      <c r="B31" s="77"/>
      <c r="C31" s="77"/>
      <c r="D31" s="77"/>
      <c r="E31" s="77"/>
      <c r="F31" s="77"/>
      <c r="G31" s="77"/>
      <c r="H31" s="77"/>
      <c r="I31" s="77"/>
      <c r="J31" s="77"/>
    </row>
    <row r="32" spans="1:10">
      <c r="A32" s="77" t="s">
        <v>426</v>
      </c>
      <c r="B32" s="77"/>
      <c r="C32" s="77"/>
      <c r="D32" s="77"/>
      <c r="E32" s="77"/>
      <c r="F32" s="77"/>
      <c r="G32" s="77"/>
      <c r="H32" s="77"/>
      <c r="I32" s="77"/>
      <c r="J32" s="77"/>
    </row>
    <row r="33" spans="1:10">
      <c r="A33" s="77" t="s">
        <v>512</v>
      </c>
      <c r="B33" s="77"/>
      <c r="C33" s="80"/>
      <c r="D33" s="77"/>
      <c r="E33" s="77"/>
      <c r="F33" s="77"/>
      <c r="G33" s="77"/>
      <c r="H33" s="77"/>
      <c r="I33" s="77"/>
      <c r="J33" s="77"/>
    </row>
    <row r="34" spans="1:10">
      <c r="A34" s="77"/>
      <c r="B34" s="77"/>
      <c r="C34" s="80"/>
      <c r="D34" s="77"/>
      <c r="E34" s="77"/>
      <c r="F34" s="77"/>
      <c r="G34" s="77"/>
      <c r="H34" s="77"/>
      <c r="I34" s="77"/>
      <c r="J34" s="77"/>
    </row>
    <row r="35" spans="1:10" ht="12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</row>
  </sheetData>
  <mergeCells count="6">
    <mergeCell ref="H3:J3"/>
    <mergeCell ref="A3:C4"/>
    <mergeCell ref="F3:F4"/>
    <mergeCell ref="G3:G4"/>
    <mergeCell ref="D3:D4"/>
    <mergeCell ref="E3:E4"/>
  </mergeCells>
  <phoneticPr fontId="8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/>
  </sheetViews>
  <sheetFormatPr defaultColWidth="8.88671875" defaultRowHeight="10.8"/>
  <cols>
    <col min="1" max="1" width="3.5546875" style="151" customWidth="1"/>
    <col min="2" max="2" width="11.109375" style="151" customWidth="1"/>
    <col min="3" max="3" width="13.5546875" style="151" customWidth="1"/>
    <col min="4" max="5" width="12.88671875" style="151" customWidth="1"/>
    <col min="6" max="6" width="11.6640625" style="151" customWidth="1"/>
    <col min="7" max="7" width="13.44140625" style="151" customWidth="1"/>
    <col min="8" max="8" width="10.88671875" style="151" customWidth="1"/>
    <col min="9" max="9" width="12.33203125" style="151" customWidth="1"/>
    <col min="10" max="10" width="12.109375" style="151" customWidth="1"/>
    <col min="11" max="11" width="11.6640625" style="151" customWidth="1"/>
    <col min="12" max="12" width="12" style="151" customWidth="1"/>
    <col min="13" max="13" width="12" style="206" customWidth="1"/>
    <col min="14" max="15" width="8.88671875" style="206"/>
    <col min="16" max="16384" width="8.88671875" style="151"/>
  </cols>
  <sheetData>
    <row r="1" spans="1:16" s="143" customFormat="1" ht="16.2">
      <c r="A1" s="142" t="s">
        <v>370</v>
      </c>
      <c r="C1" s="144"/>
    </row>
    <row r="2" spans="1:16" s="154" customFormat="1">
      <c r="L2" s="203"/>
      <c r="M2" s="159" t="s">
        <v>157</v>
      </c>
      <c r="N2" s="204"/>
      <c r="O2" s="204"/>
      <c r="P2" s="204"/>
    </row>
    <row r="3" spans="1:16" s="154" customFormat="1" ht="33.75" customHeight="1">
      <c r="A3" s="323" t="s">
        <v>444</v>
      </c>
      <c r="B3" s="324"/>
      <c r="C3" s="205" t="s">
        <v>445</v>
      </c>
      <c r="D3" s="152" t="s">
        <v>446</v>
      </c>
      <c r="E3" s="152" t="s">
        <v>447</v>
      </c>
      <c r="F3" s="152" t="s">
        <v>448</v>
      </c>
      <c r="G3" s="152" t="s">
        <v>449</v>
      </c>
      <c r="H3" s="152" t="s">
        <v>450</v>
      </c>
      <c r="I3" s="152" t="s">
        <v>451</v>
      </c>
      <c r="J3" s="152" t="s">
        <v>452</v>
      </c>
      <c r="K3" s="152" t="s">
        <v>453</v>
      </c>
      <c r="L3" s="153" t="s">
        <v>454</v>
      </c>
      <c r="M3" s="153" t="s">
        <v>455</v>
      </c>
      <c r="N3" s="204"/>
      <c r="O3" s="204"/>
      <c r="P3" s="204"/>
    </row>
    <row r="4" spans="1:16" ht="18" customHeight="1">
      <c r="B4" s="181" t="s">
        <v>516</v>
      </c>
      <c r="C4" s="182">
        <v>2827082651</v>
      </c>
      <c r="D4" s="182">
        <v>242671563</v>
      </c>
      <c r="E4" s="182" t="s">
        <v>266</v>
      </c>
      <c r="F4" s="182">
        <v>154185230</v>
      </c>
      <c r="G4" s="182">
        <v>9897350</v>
      </c>
      <c r="H4" s="182">
        <v>20873373</v>
      </c>
      <c r="I4" s="182">
        <v>16917338</v>
      </c>
      <c r="J4" s="182">
        <v>178121108</v>
      </c>
      <c r="K4" s="182">
        <v>18023488</v>
      </c>
      <c r="L4" s="182">
        <v>72147225</v>
      </c>
      <c r="M4" s="275">
        <v>17226918</v>
      </c>
    </row>
    <row r="5" spans="1:16" ht="18" customHeight="1">
      <c r="B5" s="181" t="s">
        <v>430</v>
      </c>
      <c r="C5" s="182">
        <v>2826754029</v>
      </c>
      <c r="D5" s="182">
        <v>232096186</v>
      </c>
      <c r="E5" s="182">
        <v>2642800</v>
      </c>
      <c r="F5" s="182">
        <v>147154185</v>
      </c>
      <c r="G5" s="182">
        <v>12328645</v>
      </c>
      <c r="H5" s="182">
        <v>16609852</v>
      </c>
      <c r="I5" s="182">
        <v>15766306</v>
      </c>
      <c r="J5" s="182">
        <v>192788935</v>
      </c>
      <c r="K5" s="182">
        <v>19647198</v>
      </c>
      <c r="L5" s="182">
        <v>71015847</v>
      </c>
      <c r="M5" s="275">
        <v>16593031</v>
      </c>
    </row>
    <row r="6" spans="1:16" ht="18" customHeight="1">
      <c r="B6" s="181" t="s">
        <v>491</v>
      </c>
      <c r="C6" s="196">
        <v>2866664758</v>
      </c>
      <c r="D6" s="196">
        <v>218120769</v>
      </c>
      <c r="E6" s="196">
        <v>9574390</v>
      </c>
      <c r="F6" s="196">
        <v>145009505</v>
      </c>
      <c r="G6" s="196">
        <v>13200617</v>
      </c>
      <c r="H6" s="182">
        <v>12295144</v>
      </c>
      <c r="I6" s="196">
        <v>14639262</v>
      </c>
      <c r="J6" s="196">
        <v>205313905</v>
      </c>
      <c r="K6" s="196">
        <v>21825016</v>
      </c>
      <c r="L6" s="196">
        <v>75256621</v>
      </c>
      <c r="M6" s="275">
        <v>16114123</v>
      </c>
    </row>
    <row r="7" spans="1:16" ht="18" customHeight="1">
      <c r="B7" s="184" t="s">
        <v>506</v>
      </c>
      <c r="C7" s="298">
        <v>2851233027</v>
      </c>
      <c r="D7" s="196">
        <v>204517548</v>
      </c>
      <c r="E7" s="196">
        <v>27656462</v>
      </c>
      <c r="F7" s="196">
        <v>134358030</v>
      </c>
      <c r="G7" s="196">
        <v>13149698</v>
      </c>
      <c r="H7" s="196">
        <v>8045542</v>
      </c>
      <c r="I7" s="196">
        <v>12701460</v>
      </c>
      <c r="J7" s="196">
        <v>201865499</v>
      </c>
      <c r="K7" s="196">
        <v>20749509</v>
      </c>
      <c r="L7" s="196">
        <v>76771936</v>
      </c>
      <c r="M7" s="275">
        <v>16088108</v>
      </c>
    </row>
    <row r="8" spans="1:16" ht="18" customHeight="1">
      <c r="B8" s="184" t="s">
        <v>524</v>
      </c>
      <c r="C8" s="210">
        <v>2789983486</v>
      </c>
      <c r="D8" s="207">
        <v>201396007</v>
      </c>
      <c r="E8" s="207">
        <v>29804997</v>
      </c>
      <c r="F8" s="207">
        <v>125157401</v>
      </c>
      <c r="G8" s="207">
        <v>11431024</v>
      </c>
      <c r="H8" s="207">
        <v>2476142</v>
      </c>
      <c r="I8" s="207">
        <v>11489959</v>
      </c>
      <c r="J8" s="207">
        <v>202632182</v>
      </c>
      <c r="K8" s="207">
        <v>20887983</v>
      </c>
      <c r="L8" s="207">
        <v>72924981</v>
      </c>
      <c r="M8" s="161">
        <v>15687413</v>
      </c>
    </row>
    <row r="9" spans="1:16" ht="14.25" customHeight="1">
      <c r="B9" s="148"/>
      <c r="C9" s="210"/>
      <c r="D9" s="207"/>
      <c r="E9" s="207"/>
      <c r="F9" s="207"/>
      <c r="G9" s="207"/>
      <c r="H9" s="207"/>
      <c r="I9" s="207"/>
      <c r="J9" s="207"/>
      <c r="K9" s="207"/>
      <c r="L9" s="207"/>
      <c r="M9" s="161"/>
    </row>
    <row r="10" spans="1:16" ht="18" customHeight="1">
      <c r="A10" s="164"/>
      <c r="B10" s="148" t="s">
        <v>149</v>
      </c>
      <c r="C10" s="210">
        <v>376794599</v>
      </c>
      <c r="D10" s="207">
        <v>17526390</v>
      </c>
      <c r="E10" s="207">
        <v>2605582</v>
      </c>
      <c r="F10" s="207">
        <v>31456808</v>
      </c>
      <c r="G10" s="207">
        <v>438608</v>
      </c>
      <c r="H10" s="207">
        <v>1062243</v>
      </c>
      <c r="I10" s="207">
        <v>3636877</v>
      </c>
      <c r="J10" s="207">
        <v>43734570</v>
      </c>
      <c r="K10" s="207">
        <v>7276744</v>
      </c>
      <c r="L10" s="207">
        <v>13859567</v>
      </c>
      <c r="M10" s="161">
        <v>1747757</v>
      </c>
    </row>
    <row r="11" spans="1:16" ht="18" customHeight="1">
      <c r="A11" s="164"/>
      <c r="B11" s="148" t="s">
        <v>150</v>
      </c>
      <c r="C11" s="210">
        <v>246529830</v>
      </c>
      <c r="D11" s="207">
        <v>9874803</v>
      </c>
      <c r="E11" s="207">
        <v>4046200</v>
      </c>
      <c r="F11" s="207">
        <v>5298359</v>
      </c>
      <c r="G11" s="207">
        <v>671606</v>
      </c>
      <c r="H11" s="207">
        <v>267566</v>
      </c>
      <c r="I11" s="207">
        <v>1905152</v>
      </c>
      <c r="J11" s="207">
        <v>23080833</v>
      </c>
      <c r="K11" s="207">
        <v>1444964</v>
      </c>
      <c r="L11" s="207">
        <v>2635761</v>
      </c>
      <c r="M11" s="161">
        <v>1765881</v>
      </c>
    </row>
    <row r="12" spans="1:16" ht="18" customHeight="1">
      <c r="A12" s="164"/>
      <c r="B12" s="148" t="s">
        <v>151</v>
      </c>
      <c r="C12" s="210">
        <v>262909433</v>
      </c>
      <c r="D12" s="207">
        <v>21810082</v>
      </c>
      <c r="E12" s="207">
        <v>3375064</v>
      </c>
      <c r="F12" s="207">
        <v>3339273</v>
      </c>
      <c r="G12" s="207">
        <v>90440</v>
      </c>
      <c r="H12" s="207">
        <v>139302</v>
      </c>
      <c r="I12" s="207">
        <v>730656</v>
      </c>
      <c r="J12" s="207">
        <v>29556628</v>
      </c>
      <c r="K12" s="207">
        <v>2969220</v>
      </c>
      <c r="L12" s="207">
        <v>16319356</v>
      </c>
      <c r="M12" s="161">
        <v>2389608</v>
      </c>
    </row>
    <row r="13" spans="1:16" ht="18" customHeight="1">
      <c r="A13" s="164"/>
      <c r="B13" s="148" t="s">
        <v>152</v>
      </c>
      <c r="C13" s="210">
        <v>133763484</v>
      </c>
      <c r="D13" s="207">
        <v>3957307</v>
      </c>
      <c r="E13" s="207">
        <v>1202175</v>
      </c>
      <c r="F13" s="207">
        <v>1499927</v>
      </c>
      <c r="G13" s="207">
        <v>320344</v>
      </c>
      <c r="H13" s="207">
        <v>275309</v>
      </c>
      <c r="I13" s="207">
        <v>883621</v>
      </c>
      <c r="J13" s="207">
        <v>7768312</v>
      </c>
      <c r="K13" s="207">
        <v>420888</v>
      </c>
      <c r="L13" s="207">
        <v>1635613</v>
      </c>
      <c r="M13" s="161">
        <v>652403</v>
      </c>
    </row>
    <row r="14" spans="1:16" ht="18" customHeight="1">
      <c r="A14" s="164"/>
      <c r="B14" s="148" t="s">
        <v>153</v>
      </c>
      <c r="C14" s="210">
        <v>223135713</v>
      </c>
      <c r="D14" s="207">
        <v>13052132</v>
      </c>
      <c r="E14" s="207">
        <v>4652352</v>
      </c>
      <c r="F14" s="207">
        <v>4757198</v>
      </c>
      <c r="G14" s="207">
        <v>279504</v>
      </c>
      <c r="H14" s="207">
        <v>89717</v>
      </c>
      <c r="I14" s="207">
        <v>1353356</v>
      </c>
      <c r="J14" s="207">
        <v>16982531</v>
      </c>
      <c r="K14" s="207">
        <v>1369150</v>
      </c>
      <c r="L14" s="207">
        <v>5204309</v>
      </c>
      <c r="M14" s="161">
        <v>601973</v>
      </c>
    </row>
    <row r="15" spans="1:16" ht="18" customHeight="1">
      <c r="A15" s="164"/>
      <c r="B15" s="148" t="s">
        <v>154</v>
      </c>
      <c r="C15" s="210">
        <v>138471742</v>
      </c>
      <c r="D15" s="207">
        <v>5605120</v>
      </c>
      <c r="E15" s="207">
        <v>883524</v>
      </c>
      <c r="F15" s="207">
        <v>2785010</v>
      </c>
      <c r="G15" s="207">
        <v>803515</v>
      </c>
      <c r="H15" s="207">
        <v>123471</v>
      </c>
      <c r="I15" s="207">
        <v>1179391</v>
      </c>
      <c r="J15" s="207">
        <v>6161047</v>
      </c>
      <c r="K15" s="207">
        <v>120605</v>
      </c>
      <c r="L15" s="207">
        <v>1668567</v>
      </c>
      <c r="M15" s="161">
        <v>212710</v>
      </c>
    </row>
    <row r="16" spans="1:16" ht="18" customHeight="1">
      <c r="A16" s="164"/>
      <c r="B16" s="148" t="s">
        <v>372</v>
      </c>
      <c r="C16" s="210">
        <v>105314892</v>
      </c>
      <c r="D16" s="207">
        <v>1827634</v>
      </c>
      <c r="E16" s="207">
        <v>221900</v>
      </c>
      <c r="F16" s="207">
        <v>832092</v>
      </c>
      <c r="G16" s="207">
        <v>938955</v>
      </c>
      <c r="H16" s="207">
        <v>131527</v>
      </c>
      <c r="I16" s="207">
        <v>628097</v>
      </c>
      <c r="J16" s="207">
        <v>1404056</v>
      </c>
      <c r="K16" s="207">
        <v>1144</v>
      </c>
      <c r="L16" s="207">
        <v>0</v>
      </c>
      <c r="M16" s="161">
        <v>37016</v>
      </c>
    </row>
    <row r="17" spans="1:13" ht="18" customHeight="1">
      <c r="A17" s="164"/>
      <c r="B17" s="148" t="s">
        <v>373</v>
      </c>
      <c r="C17" s="210">
        <v>49370892</v>
      </c>
      <c r="D17" s="207">
        <v>1327704</v>
      </c>
      <c r="E17" s="207">
        <v>197460</v>
      </c>
      <c r="F17" s="207">
        <v>762999</v>
      </c>
      <c r="G17" s="207">
        <v>819617</v>
      </c>
      <c r="H17" s="207">
        <v>6065</v>
      </c>
      <c r="I17" s="207">
        <v>356176</v>
      </c>
      <c r="J17" s="207">
        <v>2853542</v>
      </c>
      <c r="K17" s="207">
        <v>141904</v>
      </c>
      <c r="L17" s="207">
        <v>798822</v>
      </c>
      <c r="M17" s="161">
        <v>116145</v>
      </c>
    </row>
    <row r="18" spans="1:13" s="148" customFormat="1" ht="18" customHeight="1">
      <c r="A18" s="200"/>
      <c r="B18" s="148" t="s">
        <v>374</v>
      </c>
      <c r="C18" s="210">
        <v>94830011</v>
      </c>
      <c r="D18" s="207">
        <v>4116076</v>
      </c>
      <c r="E18" s="207">
        <v>464340</v>
      </c>
      <c r="F18" s="207">
        <v>1816809</v>
      </c>
      <c r="G18" s="207">
        <v>1401376</v>
      </c>
      <c r="H18" s="207">
        <v>41238</v>
      </c>
      <c r="I18" s="207">
        <v>37919</v>
      </c>
      <c r="J18" s="207">
        <v>2883904</v>
      </c>
      <c r="K18" s="207">
        <v>56764</v>
      </c>
      <c r="L18" s="207">
        <v>131193</v>
      </c>
      <c r="M18" s="161">
        <v>341249</v>
      </c>
    </row>
    <row r="19" spans="1:13" s="148" customFormat="1" ht="13.5" customHeight="1">
      <c r="A19" s="200"/>
      <c r="C19" s="210"/>
      <c r="D19" s="207"/>
      <c r="E19" s="207"/>
      <c r="F19" s="207"/>
      <c r="G19" s="207"/>
      <c r="H19" s="207"/>
      <c r="I19" s="207"/>
      <c r="J19" s="207"/>
      <c r="K19" s="207"/>
      <c r="L19" s="207"/>
      <c r="M19" s="276"/>
    </row>
    <row r="20" spans="1:13" ht="18" customHeight="1">
      <c r="A20" s="148">
        <v>100</v>
      </c>
      <c r="B20" s="148" t="s">
        <v>110</v>
      </c>
      <c r="C20" s="210">
        <v>1158862890</v>
      </c>
      <c r="D20" s="207">
        <v>122298759</v>
      </c>
      <c r="E20" s="207">
        <v>12156400</v>
      </c>
      <c r="F20" s="207">
        <v>72608926</v>
      </c>
      <c r="G20" s="207">
        <v>5667059</v>
      </c>
      <c r="H20" s="207">
        <v>339704</v>
      </c>
      <c r="I20" s="207">
        <v>778714</v>
      </c>
      <c r="J20" s="207">
        <v>68206759</v>
      </c>
      <c r="K20" s="207">
        <v>7086600</v>
      </c>
      <c r="L20" s="207">
        <v>30671793</v>
      </c>
      <c r="M20" s="277">
        <v>7822671</v>
      </c>
    </row>
    <row r="21" spans="1:13" ht="18" customHeight="1">
      <c r="A21" s="164">
        <v>201</v>
      </c>
      <c r="B21" s="148" t="s">
        <v>111</v>
      </c>
      <c r="C21" s="210">
        <v>193230090</v>
      </c>
      <c r="D21" s="207">
        <v>11096883</v>
      </c>
      <c r="E21" s="207">
        <v>4341052</v>
      </c>
      <c r="F21" s="207">
        <v>4045808</v>
      </c>
      <c r="G21" s="207">
        <v>29376</v>
      </c>
      <c r="H21" s="207">
        <v>85268</v>
      </c>
      <c r="I21" s="207">
        <v>1269198</v>
      </c>
      <c r="J21" s="207">
        <v>15764918</v>
      </c>
      <c r="K21" s="207">
        <v>1112734</v>
      </c>
      <c r="L21" s="207">
        <v>5123209</v>
      </c>
      <c r="M21" s="277">
        <v>406968</v>
      </c>
    </row>
    <row r="22" spans="1:13" ht="18" customHeight="1">
      <c r="A22" s="164">
        <v>202</v>
      </c>
      <c r="B22" s="148" t="s">
        <v>112</v>
      </c>
      <c r="C22" s="210">
        <v>193505649</v>
      </c>
      <c r="D22" s="207">
        <v>7374967</v>
      </c>
      <c r="E22" s="207">
        <v>402462</v>
      </c>
      <c r="F22" s="207">
        <v>14446344</v>
      </c>
      <c r="G22" s="207">
        <v>295222</v>
      </c>
      <c r="H22" s="207">
        <v>674057</v>
      </c>
      <c r="I22" s="207">
        <v>3290838</v>
      </c>
      <c r="J22" s="207">
        <v>12760417</v>
      </c>
      <c r="K22" s="207">
        <v>1541410</v>
      </c>
      <c r="L22" s="207">
        <v>10813744</v>
      </c>
      <c r="M22" s="277">
        <v>496326</v>
      </c>
    </row>
    <row r="23" spans="1:13" ht="18" customHeight="1">
      <c r="A23" s="164">
        <v>203</v>
      </c>
      <c r="B23" s="148" t="s">
        <v>113</v>
      </c>
      <c r="C23" s="210">
        <v>114484257</v>
      </c>
      <c r="D23" s="207">
        <v>16622304</v>
      </c>
      <c r="E23" s="207">
        <v>583676</v>
      </c>
      <c r="F23" s="207">
        <v>2304115</v>
      </c>
      <c r="G23" s="207">
        <v>70577</v>
      </c>
      <c r="H23" s="207">
        <v>92126</v>
      </c>
      <c r="I23" s="207">
        <v>624526</v>
      </c>
      <c r="J23" s="207">
        <v>12095695</v>
      </c>
      <c r="K23" s="207">
        <v>1538083</v>
      </c>
      <c r="L23" s="207">
        <v>4614949</v>
      </c>
      <c r="M23" s="277">
        <v>1341703</v>
      </c>
    </row>
    <row r="24" spans="1:13" ht="18" customHeight="1">
      <c r="A24" s="164">
        <v>204</v>
      </c>
      <c r="B24" s="148" t="s">
        <v>114</v>
      </c>
      <c r="C24" s="210">
        <v>133024882</v>
      </c>
      <c r="D24" s="207">
        <v>5498097</v>
      </c>
      <c r="E24" s="207">
        <v>2046820</v>
      </c>
      <c r="F24" s="207">
        <v>8247055</v>
      </c>
      <c r="G24" s="207">
        <v>143386</v>
      </c>
      <c r="H24" s="207">
        <v>385461</v>
      </c>
      <c r="I24" s="207">
        <v>327135</v>
      </c>
      <c r="J24" s="207">
        <v>18856310</v>
      </c>
      <c r="K24" s="207">
        <v>5130979</v>
      </c>
      <c r="L24" s="207">
        <v>2841399</v>
      </c>
      <c r="M24" s="277">
        <v>521959</v>
      </c>
    </row>
    <row r="25" spans="1:13" ht="18" customHeight="1">
      <c r="A25" s="164">
        <v>205</v>
      </c>
      <c r="B25" s="148" t="s">
        <v>115</v>
      </c>
      <c r="C25" s="210">
        <v>27753268</v>
      </c>
      <c r="D25" s="207">
        <v>1111132</v>
      </c>
      <c r="E25" s="207">
        <v>263540</v>
      </c>
      <c r="F25" s="207">
        <v>665551</v>
      </c>
      <c r="G25" s="207">
        <v>388139</v>
      </c>
      <c r="H25" s="207">
        <v>15045</v>
      </c>
      <c r="I25" s="207">
        <v>13597</v>
      </c>
      <c r="J25" s="207">
        <v>1368262</v>
      </c>
      <c r="K25" s="207">
        <v>31678</v>
      </c>
      <c r="L25" s="207">
        <v>125813</v>
      </c>
      <c r="M25" s="277">
        <v>72561</v>
      </c>
    </row>
    <row r="26" spans="1:13" ht="18" customHeight="1">
      <c r="A26" s="164">
        <v>206</v>
      </c>
      <c r="B26" s="148" t="s">
        <v>116</v>
      </c>
      <c r="C26" s="210">
        <v>50264068</v>
      </c>
      <c r="D26" s="207">
        <v>4653326</v>
      </c>
      <c r="E26" s="207">
        <v>156300</v>
      </c>
      <c r="F26" s="207">
        <v>8763409</v>
      </c>
      <c r="G26" s="207">
        <v>0</v>
      </c>
      <c r="H26" s="207">
        <v>2725</v>
      </c>
      <c r="I26" s="207">
        <v>18904</v>
      </c>
      <c r="J26" s="207">
        <v>12117843</v>
      </c>
      <c r="K26" s="207">
        <v>604355</v>
      </c>
      <c r="L26" s="207">
        <v>204424</v>
      </c>
      <c r="M26" s="277">
        <v>729472</v>
      </c>
    </row>
    <row r="27" spans="1:13" ht="18" customHeight="1">
      <c r="A27" s="164">
        <v>207</v>
      </c>
      <c r="B27" s="148" t="s">
        <v>117</v>
      </c>
      <c r="C27" s="210">
        <v>65001577</v>
      </c>
      <c r="D27" s="207">
        <v>1875131</v>
      </c>
      <c r="E27" s="207">
        <v>1417556</v>
      </c>
      <c r="F27" s="207">
        <v>302987</v>
      </c>
      <c r="G27" s="207">
        <v>59400</v>
      </c>
      <c r="H27" s="207">
        <v>17342</v>
      </c>
      <c r="I27" s="207">
        <v>30225</v>
      </c>
      <c r="J27" s="207">
        <v>6091667</v>
      </c>
      <c r="K27" s="207">
        <v>195361</v>
      </c>
      <c r="L27" s="207">
        <v>12136</v>
      </c>
      <c r="M27" s="277">
        <v>411972</v>
      </c>
    </row>
    <row r="28" spans="1:13" ht="18" customHeight="1">
      <c r="A28" s="164">
        <v>208</v>
      </c>
      <c r="B28" s="148" t="s">
        <v>118</v>
      </c>
      <c r="C28" s="210">
        <v>11250518</v>
      </c>
      <c r="D28" s="207">
        <v>887070</v>
      </c>
      <c r="E28" s="207">
        <v>8612</v>
      </c>
      <c r="F28" s="207">
        <v>19475</v>
      </c>
      <c r="G28" s="207">
        <v>0</v>
      </c>
      <c r="H28" s="207">
        <v>869</v>
      </c>
      <c r="I28" s="207">
        <v>148306</v>
      </c>
      <c r="J28" s="207">
        <v>392665</v>
      </c>
      <c r="K28" s="207">
        <v>0</v>
      </c>
      <c r="L28" s="207">
        <v>482500</v>
      </c>
      <c r="M28" s="277">
        <v>23364</v>
      </c>
    </row>
    <row r="29" spans="1:13" ht="18" customHeight="1">
      <c r="A29" s="164">
        <v>209</v>
      </c>
      <c r="B29" s="148" t="s">
        <v>119</v>
      </c>
      <c r="C29" s="210">
        <v>43017773</v>
      </c>
      <c r="D29" s="207">
        <v>701842</v>
      </c>
      <c r="E29" s="207">
        <v>200800</v>
      </c>
      <c r="F29" s="207">
        <v>419626</v>
      </c>
      <c r="G29" s="207">
        <v>238275</v>
      </c>
      <c r="H29" s="207">
        <v>68647</v>
      </c>
      <c r="I29" s="207">
        <v>146562</v>
      </c>
      <c r="J29" s="207">
        <v>614335</v>
      </c>
      <c r="K29" s="207">
        <v>1144</v>
      </c>
      <c r="L29" s="207">
        <v>0</v>
      </c>
      <c r="M29" s="277">
        <v>18935</v>
      </c>
    </row>
    <row r="30" spans="1:13" ht="18" customHeight="1">
      <c r="A30" s="164">
        <v>210</v>
      </c>
      <c r="B30" s="148" t="s">
        <v>84</v>
      </c>
      <c r="C30" s="210">
        <v>80547765</v>
      </c>
      <c r="D30" s="207">
        <v>3285629</v>
      </c>
      <c r="E30" s="207">
        <v>1526036</v>
      </c>
      <c r="F30" s="207">
        <v>402163</v>
      </c>
      <c r="G30" s="207">
        <v>16251</v>
      </c>
      <c r="H30" s="207">
        <v>39886</v>
      </c>
      <c r="I30" s="207">
        <v>49016</v>
      </c>
      <c r="J30" s="207">
        <v>8086948</v>
      </c>
      <c r="K30" s="207">
        <v>993411</v>
      </c>
      <c r="L30" s="207">
        <v>6625873</v>
      </c>
      <c r="M30" s="277">
        <v>873650</v>
      </c>
    </row>
    <row r="31" spans="1:13" ht="18" customHeight="1">
      <c r="A31" s="164">
        <v>212</v>
      </c>
      <c r="B31" s="148" t="s">
        <v>121</v>
      </c>
      <c r="C31" s="210">
        <v>27835577</v>
      </c>
      <c r="D31" s="207">
        <v>2806238</v>
      </c>
      <c r="E31" s="207">
        <v>173900</v>
      </c>
      <c r="F31" s="207">
        <v>1028476</v>
      </c>
      <c r="G31" s="207">
        <v>337</v>
      </c>
      <c r="H31" s="207">
        <v>39205</v>
      </c>
      <c r="I31" s="207">
        <v>641347</v>
      </c>
      <c r="J31" s="207">
        <v>2178926</v>
      </c>
      <c r="K31" s="207">
        <v>59875</v>
      </c>
      <c r="L31" s="207">
        <v>946431</v>
      </c>
      <c r="M31" s="277">
        <v>44525</v>
      </c>
    </row>
    <row r="32" spans="1:13" ht="18" customHeight="1">
      <c r="A32" s="164">
        <v>213</v>
      </c>
      <c r="B32" s="148" t="s">
        <v>122</v>
      </c>
      <c r="C32" s="210">
        <v>22201958</v>
      </c>
      <c r="D32" s="207">
        <v>178288</v>
      </c>
      <c r="E32" s="207">
        <v>19100</v>
      </c>
      <c r="F32" s="207">
        <v>135987</v>
      </c>
      <c r="G32" s="207">
        <v>3834</v>
      </c>
      <c r="H32" s="207">
        <v>4673</v>
      </c>
      <c r="I32" s="207">
        <v>15546</v>
      </c>
      <c r="J32" s="207">
        <v>490561</v>
      </c>
      <c r="K32" s="207">
        <v>0</v>
      </c>
      <c r="L32" s="207">
        <v>0</v>
      </c>
      <c r="M32" s="277">
        <v>8100</v>
      </c>
    </row>
    <row r="33" spans="1:13" ht="18" customHeight="1">
      <c r="A33" s="164">
        <v>214</v>
      </c>
      <c r="B33" s="148" t="s">
        <v>123</v>
      </c>
      <c r="C33" s="210">
        <v>70659380</v>
      </c>
      <c r="D33" s="207">
        <v>3885005</v>
      </c>
      <c r="E33" s="207">
        <v>702844</v>
      </c>
      <c r="F33" s="207">
        <v>1999680</v>
      </c>
      <c r="G33" s="207">
        <v>111866</v>
      </c>
      <c r="H33" s="207">
        <v>14573</v>
      </c>
      <c r="I33" s="207">
        <v>342138</v>
      </c>
      <c r="J33" s="207">
        <v>5667354</v>
      </c>
      <c r="K33" s="207">
        <v>674880</v>
      </c>
      <c r="L33" s="207">
        <v>657088</v>
      </c>
      <c r="M33" s="277">
        <v>799768</v>
      </c>
    </row>
    <row r="34" spans="1:13" ht="18" customHeight="1">
      <c r="A34" s="164">
        <v>215</v>
      </c>
      <c r="B34" s="148" t="s">
        <v>124</v>
      </c>
      <c r="C34" s="210">
        <v>35689315</v>
      </c>
      <c r="D34" s="207">
        <v>1087013</v>
      </c>
      <c r="E34" s="207">
        <v>421363</v>
      </c>
      <c r="F34" s="207">
        <v>526507</v>
      </c>
      <c r="G34" s="207">
        <v>251611</v>
      </c>
      <c r="H34" s="207">
        <v>0</v>
      </c>
      <c r="I34" s="207">
        <v>143501</v>
      </c>
      <c r="J34" s="207">
        <v>2029167</v>
      </c>
      <c r="K34" s="207">
        <v>148104</v>
      </c>
      <c r="L34" s="207">
        <v>851185</v>
      </c>
      <c r="M34" s="277">
        <v>94365</v>
      </c>
    </row>
    <row r="35" spans="1:13" ht="18" customHeight="1">
      <c r="A35" s="164">
        <v>216</v>
      </c>
      <c r="B35" s="148" t="s">
        <v>125</v>
      </c>
      <c r="C35" s="210">
        <v>45742179</v>
      </c>
      <c r="D35" s="207">
        <v>1568752</v>
      </c>
      <c r="E35" s="207">
        <v>498100</v>
      </c>
      <c r="F35" s="207">
        <v>593057</v>
      </c>
      <c r="G35" s="207">
        <v>1944</v>
      </c>
      <c r="H35" s="207">
        <v>7290</v>
      </c>
      <c r="I35" s="207">
        <v>48689</v>
      </c>
      <c r="J35" s="207">
        <v>3919785</v>
      </c>
      <c r="K35" s="207">
        <v>437726</v>
      </c>
      <c r="L35" s="207">
        <v>2730601</v>
      </c>
      <c r="M35" s="277">
        <v>168314</v>
      </c>
    </row>
    <row r="36" spans="1:13" ht="18" customHeight="1">
      <c r="A36" s="164">
        <v>217</v>
      </c>
      <c r="B36" s="148" t="s">
        <v>126</v>
      </c>
      <c r="C36" s="210">
        <v>71845937</v>
      </c>
      <c r="D36" s="207">
        <v>2618960</v>
      </c>
      <c r="E36" s="207">
        <v>1481100</v>
      </c>
      <c r="F36" s="207">
        <v>2364027</v>
      </c>
      <c r="G36" s="207">
        <v>133797</v>
      </c>
      <c r="H36" s="207">
        <v>235651</v>
      </c>
      <c r="I36" s="207">
        <v>1368271</v>
      </c>
      <c r="J36" s="207">
        <v>7207010</v>
      </c>
      <c r="K36" s="207">
        <v>573347</v>
      </c>
      <c r="L36" s="207">
        <v>910778</v>
      </c>
      <c r="M36" s="277">
        <v>364792</v>
      </c>
    </row>
    <row r="37" spans="1:13" ht="18" customHeight="1">
      <c r="A37" s="164">
        <v>218</v>
      </c>
      <c r="B37" s="148" t="s">
        <v>127</v>
      </c>
      <c r="C37" s="210">
        <v>21188210</v>
      </c>
      <c r="D37" s="207">
        <v>1049068</v>
      </c>
      <c r="E37" s="207">
        <v>593712</v>
      </c>
      <c r="F37" s="207">
        <v>93333</v>
      </c>
      <c r="G37" s="207">
        <v>7064</v>
      </c>
      <c r="H37" s="207">
        <v>193620</v>
      </c>
      <c r="I37" s="207">
        <v>0</v>
      </c>
      <c r="J37" s="207">
        <v>1641612</v>
      </c>
      <c r="K37" s="207">
        <v>18510</v>
      </c>
      <c r="L37" s="207">
        <v>314150</v>
      </c>
      <c r="M37" s="277">
        <v>51710</v>
      </c>
    </row>
    <row r="38" spans="1:13" ht="18" customHeight="1">
      <c r="A38" s="164">
        <v>219</v>
      </c>
      <c r="B38" s="148" t="s">
        <v>128</v>
      </c>
      <c r="C38" s="210">
        <v>30593139</v>
      </c>
      <c r="D38" s="207">
        <v>1368344</v>
      </c>
      <c r="E38" s="207">
        <v>332100</v>
      </c>
      <c r="F38" s="207">
        <v>631665</v>
      </c>
      <c r="G38" s="207">
        <v>156543</v>
      </c>
      <c r="H38" s="207">
        <v>0</v>
      </c>
      <c r="I38" s="207">
        <v>115812</v>
      </c>
      <c r="J38" s="207">
        <v>2884052</v>
      </c>
      <c r="K38" s="207">
        <v>1376</v>
      </c>
      <c r="L38" s="207">
        <v>1055759</v>
      </c>
      <c r="M38" s="277">
        <v>102249</v>
      </c>
    </row>
    <row r="39" spans="1:13" ht="18" customHeight="1">
      <c r="A39" s="164">
        <v>220</v>
      </c>
      <c r="B39" s="148" t="s">
        <v>129</v>
      </c>
      <c r="C39" s="210">
        <v>18573526</v>
      </c>
      <c r="D39" s="207">
        <v>1060990</v>
      </c>
      <c r="E39" s="207">
        <v>56400</v>
      </c>
      <c r="F39" s="207">
        <v>119498</v>
      </c>
      <c r="G39" s="207">
        <v>1741</v>
      </c>
      <c r="H39" s="207">
        <v>64784</v>
      </c>
      <c r="I39" s="207">
        <v>652199</v>
      </c>
      <c r="J39" s="207">
        <v>2147960</v>
      </c>
      <c r="K39" s="207">
        <v>248627</v>
      </c>
      <c r="L39" s="207">
        <v>470278</v>
      </c>
      <c r="M39" s="277">
        <v>371428</v>
      </c>
    </row>
    <row r="40" spans="1:13" ht="18" customHeight="1">
      <c r="A40" s="164">
        <v>221</v>
      </c>
      <c r="B40" s="148" t="s">
        <v>486</v>
      </c>
      <c r="C40" s="210">
        <v>17701296</v>
      </c>
      <c r="D40" s="207">
        <v>532733</v>
      </c>
      <c r="E40" s="207">
        <v>182300</v>
      </c>
      <c r="F40" s="207">
        <v>331599</v>
      </c>
      <c r="G40" s="207">
        <v>260303</v>
      </c>
      <c r="H40" s="207">
        <v>2003</v>
      </c>
      <c r="I40" s="207">
        <v>265012</v>
      </c>
      <c r="J40" s="207">
        <v>1007160</v>
      </c>
      <c r="K40" s="207">
        <v>87794</v>
      </c>
      <c r="L40" s="207">
        <v>798822</v>
      </c>
      <c r="M40" s="277">
        <v>101141</v>
      </c>
    </row>
    <row r="41" spans="1:13" ht="18" customHeight="1">
      <c r="A41" s="164">
        <v>222</v>
      </c>
      <c r="B41" s="148" t="s">
        <v>130</v>
      </c>
      <c r="C41" s="210">
        <v>14264589</v>
      </c>
      <c r="D41" s="207">
        <v>3291</v>
      </c>
      <c r="E41" s="207">
        <v>0</v>
      </c>
      <c r="F41" s="207">
        <v>77088</v>
      </c>
      <c r="G41" s="207">
        <v>174625</v>
      </c>
      <c r="H41" s="207">
        <v>0</v>
      </c>
      <c r="I41" s="207">
        <v>111456</v>
      </c>
      <c r="J41" s="207">
        <v>31311</v>
      </c>
      <c r="K41" s="207">
        <v>0</v>
      </c>
      <c r="L41" s="207">
        <v>0</v>
      </c>
      <c r="M41" s="277">
        <v>0</v>
      </c>
    </row>
    <row r="42" spans="1:13" ht="18" customHeight="1">
      <c r="A42" s="164">
        <v>223</v>
      </c>
      <c r="B42" s="148" t="s">
        <v>131</v>
      </c>
      <c r="C42" s="210">
        <v>31669596</v>
      </c>
      <c r="D42" s="207">
        <v>794971</v>
      </c>
      <c r="E42" s="207">
        <v>15160</v>
      </c>
      <c r="F42" s="207">
        <v>431400</v>
      </c>
      <c r="G42" s="207">
        <v>559314</v>
      </c>
      <c r="H42" s="207">
        <v>4062</v>
      </c>
      <c r="I42" s="207">
        <v>91164</v>
      </c>
      <c r="J42" s="207">
        <v>1846382</v>
      </c>
      <c r="K42" s="207">
        <v>54110</v>
      </c>
      <c r="L42" s="207">
        <v>0</v>
      </c>
      <c r="M42" s="277">
        <v>15004</v>
      </c>
    </row>
    <row r="43" spans="1:13" ht="18" customHeight="1">
      <c r="A43" s="164">
        <v>224</v>
      </c>
      <c r="B43" s="148" t="s">
        <v>132</v>
      </c>
      <c r="C43" s="210">
        <v>32538406</v>
      </c>
      <c r="D43" s="207">
        <v>2044317</v>
      </c>
      <c r="E43" s="207">
        <v>191900</v>
      </c>
      <c r="F43" s="207">
        <v>360547</v>
      </c>
      <c r="G43" s="207">
        <v>172346</v>
      </c>
      <c r="H43" s="207">
        <v>1717</v>
      </c>
      <c r="I43" s="207">
        <v>11360</v>
      </c>
      <c r="J43" s="207">
        <v>1298650</v>
      </c>
      <c r="K43" s="207">
        <v>25086</v>
      </c>
      <c r="L43" s="207">
        <v>5380</v>
      </c>
      <c r="M43" s="277">
        <v>189038</v>
      </c>
    </row>
    <row r="44" spans="1:13" ht="18" customHeight="1">
      <c r="A44" s="164">
        <v>225</v>
      </c>
      <c r="B44" s="148" t="s">
        <v>133</v>
      </c>
      <c r="C44" s="210">
        <v>15530447</v>
      </c>
      <c r="D44" s="207">
        <v>754343</v>
      </c>
      <c r="E44" s="207">
        <v>14600</v>
      </c>
      <c r="F44" s="207">
        <v>215772</v>
      </c>
      <c r="G44" s="207">
        <v>251492</v>
      </c>
      <c r="H44" s="207">
        <v>17378</v>
      </c>
      <c r="I44" s="207">
        <v>19684</v>
      </c>
      <c r="J44" s="207">
        <v>353535</v>
      </c>
      <c r="K44" s="207">
        <v>0</v>
      </c>
      <c r="L44" s="207">
        <v>0</v>
      </c>
      <c r="M44" s="277">
        <v>9276</v>
      </c>
    </row>
    <row r="45" spans="1:13" ht="18" customHeight="1">
      <c r="A45" s="164">
        <v>226</v>
      </c>
      <c r="B45" s="148" t="s">
        <v>134</v>
      </c>
      <c r="C45" s="210">
        <v>34538337</v>
      </c>
      <c r="D45" s="207">
        <v>960627</v>
      </c>
      <c r="E45" s="207">
        <v>8900</v>
      </c>
      <c r="F45" s="207">
        <v>790711</v>
      </c>
      <c r="G45" s="207">
        <v>840891</v>
      </c>
      <c r="H45" s="207">
        <v>24476</v>
      </c>
      <c r="I45" s="207">
        <v>12962</v>
      </c>
      <c r="J45" s="207">
        <v>216992</v>
      </c>
      <c r="K45" s="207">
        <v>0</v>
      </c>
      <c r="L45" s="207">
        <v>0</v>
      </c>
      <c r="M45" s="277">
        <v>79650</v>
      </c>
    </row>
    <row r="46" spans="1:13" ht="18" customHeight="1">
      <c r="A46" s="164">
        <v>227</v>
      </c>
      <c r="B46" s="148" t="s">
        <v>135</v>
      </c>
      <c r="C46" s="210">
        <v>27951659</v>
      </c>
      <c r="D46" s="207">
        <v>296608</v>
      </c>
      <c r="E46" s="207">
        <v>157500</v>
      </c>
      <c r="F46" s="207">
        <v>526174</v>
      </c>
      <c r="G46" s="207">
        <v>635596</v>
      </c>
      <c r="H46" s="207">
        <v>0</v>
      </c>
      <c r="I46" s="207">
        <v>211565</v>
      </c>
      <c r="J46" s="207">
        <v>317835</v>
      </c>
      <c r="K46" s="207">
        <v>0</v>
      </c>
      <c r="L46" s="207">
        <v>2575</v>
      </c>
      <c r="M46" s="277">
        <v>35121</v>
      </c>
    </row>
    <row r="47" spans="1:13" ht="18" customHeight="1">
      <c r="A47" s="164">
        <v>228</v>
      </c>
      <c r="B47" s="148" t="s">
        <v>136</v>
      </c>
      <c r="C47" s="210">
        <v>23737608</v>
      </c>
      <c r="D47" s="207">
        <v>467569</v>
      </c>
      <c r="E47" s="207">
        <v>111600</v>
      </c>
      <c r="F47" s="207">
        <v>325453</v>
      </c>
      <c r="G47" s="207">
        <v>6900</v>
      </c>
      <c r="H47" s="207">
        <v>12232</v>
      </c>
      <c r="I47" s="207">
        <v>30810</v>
      </c>
      <c r="J47" s="207">
        <v>1275735</v>
      </c>
      <c r="K47" s="207">
        <v>0</v>
      </c>
      <c r="L47" s="207">
        <v>0</v>
      </c>
      <c r="M47" s="277">
        <v>96680</v>
      </c>
    </row>
    <row r="48" spans="1:13" ht="18" customHeight="1">
      <c r="A48" s="164">
        <v>229</v>
      </c>
      <c r="B48" s="148" t="s">
        <v>120</v>
      </c>
      <c r="C48" s="210">
        <v>40939656</v>
      </c>
      <c r="D48" s="207">
        <v>314941</v>
      </c>
      <c r="E48" s="207">
        <v>113300</v>
      </c>
      <c r="F48" s="207">
        <v>619442</v>
      </c>
      <c r="G48" s="207">
        <v>33197</v>
      </c>
      <c r="H48" s="207">
        <v>23716</v>
      </c>
      <c r="I48" s="207">
        <v>165381</v>
      </c>
      <c r="J48" s="207">
        <v>857964</v>
      </c>
      <c r="K48" s="207">
        <v>5055</v>
      </c>
      <c r="L48" s="207">
        <v>789</v>
      </c>
      <c r="M48" s="277">
        <v>24126</v>
      </c>
    </row>
    <row r="49" spans="1:15" ht="18" customHeight="1">
      <c r="A49" s="164">
        <v>301</v>
      </c>
      <c r="B49" s="148" t="s">
        <v>137</v>
      </c>
      <c r="C49" s="210">
        <v>8429797</v>
      </c>
      <c r="D49" s="207">
        <v>127363</v>
      </c>
      <c r="E49" s="207">
        <v>112600</v>
      </c>
      <c r="F49" s="207">
        <v>0</v>
      </c>
      <c r="G49" s="207">
        <v>210000</v>
      </c>
      <c r="H49" s="207">
        <v>0</v>
      </c>
      <c r="I49" s="207">
        <v>48706</v>
      </c>
      <c r="J49" s="207">
        <v>1230750</v>
      </c>
      <c r="K49" s="207">
        <v>0</v>
      </c>
      <c r="L49" s="207">
        <v>0</v>
      </c>
      <c r="M49" s="277">
        <v>87100</v>
      </c>
    </row>
    <row r="50" spans="1:15" ht="18" customHeight="1">
      <c r="A50" s="164">
        <v>365</v>
      </c>
      <c r="B50" s="148" t="s">
        <v>138</v>
      </c>
      <c r="C50" s="210">
        <v>12372867</v>
      </c>
      <c r="D50" s="207">
        <v>114379</v>
      </c>
      <c r="E50" s="207">
        <v>0</v>
      </c>
      <c r="F50" s="207">
        <v>299149</v>
      </c>
      <c r="G50" s="207">
        <v>49194</v>
      </c>
      <c r="H50" s="207">
        <v>0</v>
      </c>
      <c r="I50" s="207">
        <v>41565</v>
      </c>
      <c r="J50" s="207">
        <v>183277</v>
      </c>
      <c r="K50" s="207">
        <v>5647</v>
      </c>
      <c r="L50" s="207">
        <v>0</v>
      </c>
      <c r="M50" s="277">
        <v>30120</v>
      </c>
    </row>
    <row r="51" spans="1:15" ht="18" customHeight="1">
      <c r="A51" s="164">
        <v>381</v>
      </c>
      <c r="B51" s="148" t="s">
        <v>139</v>
      </c>
      <c r="C51" s="210">
        <v>10446195</v>
      </c>
      <c r="D51" s="207">
        <v>267518</v>
      </c>
      <c r="E51" s="207">
        <v>361780</v>
      </c>
      <c r="F51" s="207">
        <v>39938</v>
      </c>
      <c r="G51" s="207">
        <v>1668</v>
      </c>
      <c r="H51" s="207">
        <v>0</v>
      </c>
      <c r="I51" s="207">
        <v>8425</v>
      </c>
      <c r="J51" s="207">
        <v>2015449</v>
      </c>
      <c r="K51" s="207">
        <v>0</v>
      </c>
      <c r="L51" s="207">
        <v>977250</v>
      </c>
      <c r="M51" s="277">
        <v>5941</v>
      </c>
    </row>
    <row r="52" spans="1:15" ht="18" customHeight="1">
      <c r="A52" s="164">
        <v>382</v>
      </c>
      <c r="B52" s="148" t="s">
        <v>140</v>
      </c>
      <c r="C52" s="210">
        <v>11689037</v>
      </c>
      <c r="D52" s="207">
        <v>65879</v>
      </c>
      <c r="E52" s="207">
        <v>405472</v>
      </c>
      <c r="F52" s="207">
        <v>0</v>
      </c>
      <c r="G52" s="207">
        <v>0</v>
      </c>
      <c r="H52" s="207">
        <v>0</v>
      </c>
      <c r="I52" s="207">
        <v>0</v>
      </c>
      <c r="J52" s="207">
        <v>3438751</v>
      </c>
      <c r="K52" s="207">
        <v>0</v>
      </c>
      <c r="L52" s="207">
        <v>1370683</v>
      </c>
      <c r="M52" s="277">
        <v>0</v>
      </c>
    </row>
    <row r="53" spans="1:15" ht="18" customHeight="1">
      <c r="A53" s="164">
        <v>442</v>
      </c>
      <c r="B53" s="148" t="s">
        <v>142</v>
      </c>
      <c r="C53" s="210">
        <v>6512639</v>
      </c>
      <c r="D53" s="207">
        <v>307308</v>
      </c>
      <c r="E53" s="207">
        <v>129400</v>
      </c>
      <c r="F53" s="207">
        <v>0</v>
      </c>
      <c r="G53" s="207">
        <v>147751</v>
      </c>
      <c r="H53" s="207">
        <v>3891</v>
      </c>
      <c r="I53" s="207">
        <v>0</v>
      </c>
      <c r="J53" s="207">
        <v>345406</v>
      </c>
      <c r="K53" s="207">
        <v>10453</v>
      </c>
      <c r="L53" s="207">
        <v>0</v>
      </c>
      <c r="M53" s="277">
        <v>40794</v>
      </c>
    </row>
    <row r="54" spans="1:15" ht="18" customHeight="1">
      <c r="A54" s="164">
        <v>443</v>
      </c>
      <c r="B54" s="148" t="s">
        <v>143</v>
      </c>
      <c r="C54" s="210">
        <v>10776985</v>
      </c>
      <c r="D54" s="207">
        <v>1421333</v>
      </c>
      <c r="E54" s="207">
        <v>181900</v>
      </c>
      <c r="F54" s="207">
        <v>228955</v>
      </c>
      <c r="G54" s="207">
        <v>7427</v>
      </c>
      <c r="H54" s="207">
        <v>0</v>
      </c>
      <c r="I54" s="207">
        <v>31645</v>
      </c>
      <c r="J54" s="207">
        <v>812430</v>
      </c>
      <c r="K54" s="207">
        <v>245963</v>
      </c>
      <c r="L54" s="207">
        <v>81100</v>
      </c>
      <c r="M54" s="277">
        <v>33015</v>
      </c>
    </row>
    <row r="55" spans="1:15" ht="18" customHeight="1">
      <c r="A55" s="164">
        <v>446</v>
      </c>
      <c r="B55" s="148" t="s">
        <v>141</v>
      </c>
      <c r="C55" s="210">
        <v>12615999</v>
      </c>
      <c r="D55" s="207">
        <v>226608</v>
      </c>
      <c r="E55" s="207">
        <v>0</v>
      </c>
      <c r="F55" s="207">
        <v>482435</v>
      </c>
      <c r="G55" s="207">
        <v>94950</v>
      </c>
      <c r="H55" s="207">
        <v>558</v>
      </c>
      <c r="I55" s="207">
        <v>52513</v>
      </c>
      <c r="J55" s="207">
        <v>59777</v>
      </c>
      <c r="K55" s="207">
        <v>0</v>
      </c>
      <c r="L55" s="207">
        <v>0</v>
      </c>
      <c r="M55" s="277">
        <v>121196</v>
      </c>
    </row>
    <row r="56" spans="1:15" ht="18" customHeight="1">
      <c r="A56" s="164">
        <v>464</v>
      </c>
      <c r="B56" s="148" t="s">
        <v>144</v>
      </c>
      <c r="C56" s="210">
        <v>11853667</v>
      </c>
      <c r="D56" s="207">
        <v>762157</v>
      </c>
      <c r="E56" s="207">
        <v>295937</v>
      </c>
      <c r="F56" s="207">
        <v>0</v>
      </c>
      <c r="G56" s="207">
        <v>0</v>
      </c>
      <c r="H56" s="207">
        <v>56867</v>
      </c>
      <c r="I56" s="207">
        <v>6056</v>
      </c>
      <c r="J56" s="207">
        <v>1604616</v>
      </c>
      <c r="K56" s="207">
        <v>0</v>
      </c>
      <c r="L56" s="207">
        <v>220672</v>
      </c>
      <c r="M56" s="277">
        <v>50222</v>
      </c>
    </row>
    <row r="57" spans="1:15" ht="18" customHeight="1">
      <c r="A57" s="164">
        <v>481</v>
      </c>
      <c r="B57" s="148" t="s">
        <v>145</v>
      </c>
      <c r="C57" s="210">
        <v>9220103</v>
      </c>
      <c r="D57" s="207">
        <v>330577</v>
      </c>
      <c r="E57" s="207">
        <v>134275</v>
      </c>
      <c r="F57" s="207">
        <v>541211</v>
      </c>
      <c r="G57" s="207">
        <v>28706</v>
      </c>
      <c r="H57" s="207">
        <v>2814</v>
      </c>
      <c r="I57" s="207">
        <v>6736</v>
      </c>
      <c r="J57" s="207">
        <v>404663</v>
      </c>
      <c r="K57" s="207">
        <v>55675</v>
      </c>
      <c r="L57" s="207">
        <v>15600</v>
      </c>
      <c r="M57" s="277">
        <v>35352</v>
      </c>
    </row>
    <row r="58" spans="1:15" ht="18" customHeight="1">
      <c r="A58" s="164">
        <v>501</v>
      </c>
      <c r="B58" s="148" t="s">
        <v>146</v>
      </c>
      <c r="C58" s="210">
        <v>9420562</v>
      </c>
      <c r="D58" s="207">
        <v>207529</v>
      </c>
      <c r="E58" s="207">
        <v>0</v>
      </c>
      <c r="F58" s="207">
        <v>50232</v>
      </c>
      <c r="G58" s="207">
        <v>105679</v>
      </c>
      <c r="H58" s="207">
        <v>0</v>
      </c>
      <c r="I58" s="207">
        <v>0</v>
      </c>
      <c r="J58" s="207">
        <v>404378</v>
      </c>
      <c r="K58" s="207">
        <v>0</v>
      </c>
      <c r="L58" s="207">
        <v>0</v>
      </c>
      <c r="M58" s="277">
        <v>0</v>
      </c>
    </row>
    <row r="59" spans="1:15" ht="18" customHeight="1">
      <c r="A59" s="164">
        <v>585</v>
      </c>
      <c r="B59" s="148" t="s">
        <v>147</v>
      </c>
      <c r="C59" s="210">
        <v>18328863</v>
      </c>
      <c r="D59" s="207">
        <v>234831</v>
      </c>
      <c r="E59" s="207">
        <v>6500</v>
      </c>
      <c r="F59" s="207">
        <v>27761</v>
      </c>
      <c r="G59" s="207">
        <v>220966</v>
      </c>
      <c r="H59" s="207">
        <v>45502</v>
      </c>
      <c r="I59" s="207">
        <v>219174</v>
      </c>
      <c r="J59" s="207">
        <v>190591</v>
      </c>
      <c r="K59" s="207">
        <v>0</v>
      </c>
      <c r="L59" s="207">
        <v>0</v>
      </c>
      <c r="M59" s="277">
        <v>5763</v>
      </c>
    </row>
    <row r="60" spans="1:15" ht="18" customHeight="1">
      <c r="A60" s="164">
        <v>586</v>
      </c>
      <c r="B60" s="148" t="s">
        <v>148</v>
      </c>
      <c r="C60" s="210">
        <v>14173220</v>
      </c>
      <c r="D60" s="207">
        <v>133327</v>
      </c>
      <c r="E60" s="207">
        <v>0</v>
      </c>
      <c r="F60" s="207">
        <v>91845</v>
      </c>
      <c r="G60" s="207">
        <v>53597</v>
      </c>
      <c r="H60" s="207">
        <v>0</v>
      </c>
      <c r="I60" s="207">
        <v>131221</v>
      </c>
      <c r="J60" s="207">
        <v>214284</v>
      </c>
      <c r="K60" s="207">
        <v>0</v>
      </c>
      <c r="L60" s="207">
        <v>0</v>
      </c>
      <c r="M60" s="277">
        <v>3042</v>
      </c>
    </row>
    <row r="61" spans="1:15" ht="3.75" customHeight="1">
      <c r="A61" s="164"/>
      <c r="B61" s="208"/>
      <c r="C61" s="182"/>
      <c r="D61" s="182"/>
      <c r="E61" s="182"/>
      <c r="F61" s="182"/>
      <c r="G61" s="182"/>
      <c r="H61" s="182"/>
      <c r="I61" s="182"/>
      <c r="J61" s="182"/>
      <c r="K61" s="182"/>
      <c r="L61" s="182"/>
    </row>
    <row r="62" spans="1:15">
      <c r="A62" s="170" t="s">
        <v>159</v>
      </c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209"/>
    </row>
    <row r="63" spans="1:15">
      <c r="M63" s="151"/>
      <c r="N63" s="151"/>
      <c r="O63" s="151"/>
    </row>
    <row r="64" spans="1:15">
      <c r="M64" s="151"/>
      <c r="N64" s="151"/>
      <c r="O64" s="151"/>
    </row>
    <row r="65" s="151" customFormat="1"/>
    <row r="66" s="151" customFormat="1"/>
    <row r="67" s="151" customFormat="1"/>
    <row r="68" s="151" customFormat="1"/>
    <row r="69" s="151" customFormat="1"/>
    <row r="70" s="151" customFormat="1"/>
    <row r="71" s="151" customFormat="1"/>
    <row r="72" s="151" customFormat="1"/>
    <row r="73" s="151" customFormat="1"/>
    <row r="74" s="151" customFormat="1"/>
    <row r="75" s="151" customFormat="1"/>
    <row r="76" s="151" customFormat="1"/>
    <row r="77" s="151" customFormat="1"/>
    <row r="78" s="151" customFormat="1"/>
    <row r="79" s="151" customFormat="1"/>
    <row r="80" s="151" customFormat="1"/>
    <row r="81" s="151" customFormat="1"/>
    <row r="82" s="151" customFormat="1"/>
    <row r="83" s="151" customFormat="1"/>
    <row r="84" s="151" customFormat="1"/>
    <row r="85" s="151" customFormat="1"/>
    <row r="86" s="151" customFormat="1"/>
    <row r="87" s="151" customFormat="1"/>
    <row r="88" s="151" customFormat="1"/>
    <row r="89" s="151" customFormat="1"/>
    <row r="90" s="151" customFormat="1"/>
    <row r="91" s="151" customFormat="1"/>
    <row r="92" s="151" customFormat="1"/>
    <row r="93" s="151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7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/>
  </sheetViews>
  <sheetFormatPr defaultColWidth="8.88671875" defaultRowHeight="10.8"/>
  <cols>
    <col min="1" max="1" width="3.5546875" style="151" customWidth="1"/>
    <col min="2" max="3" width="11.44140625" style="151" customWidth="1"/>
    <col min="4" max="4" width="12.5546875" style="151" customWidth="1"/>
    <col min="5" max="5" width="11" style="151" customWidth="1"/>
    <col min="6" max="6" width="11.44140625" style="151" customWidth="1"/>
    <col min="7" max="7" width="12.88671875" style="151" customWidth="1"/>
    <col min="8" max="8" width="11" style="151" customWidth="1"/>
    <col min="9" max="9" width="12.33203125" style="151" customWidth="1"/>
    <col min="10" max="10" width="9.33203125" style="151" customWidth="1"/>
    <col min="11" max="11" width="10.6640625" style="151" customWidth="1"/>
    <col min="12" max="12" width="13.44140625" style="151" customWidth="1"/>
    <col min="13" max="13" width="11.6640625" style="151" customWidth="1"/>
    <col min="14" max="14" width="11.109375" style="151" customWidth="1"/>
    <col min="15" max="15" width="12" style="151" customWidth="1"/>
    <col min="16" max="16" width="10.88671875" style="151" customWidth="1"/>
    <col min="17" max="17" width="12" style="151" customWidth="1"/>
    <col min="18" max="18" width="11.5546875" style="151" customWidth="1"/>
    <col min="19" max="19" width="11.44140625" style="151" customWidth="1"/>
    <col min="20" max="20" width="12.88671875" style="151" customWidth="1"/>
    <col min="21" max="21" width="10.44140625" style="151" customWidth="1"/>
    <col min="22" max="22" width="10.5546875" style="151" customWidth="1"/>
    <col min="23" max="23" width="11.109375" style="151" customWidth="1"/>
    <col min="24" max="24" width="12.88671875" style="151" customWidth="1"/>
    <col min="25" max="16384" width="8.88671875" style="151"/>
  </cols>
  <sheetData>
    <row r="1" spans="1:24" s="143" customFormat="1" ht="16.2">
      <c r="A1" s="142" t="s">
        <v>212</v>
      </c>
      <c r="W1" s="211"/>
      <c r="X1" s="191"/>
    </row>
    <row r="2" spans="1:24">
      <c r="A2" s="148"/>
      <c r="B2" s="148"/>
      <c r="C2" s="150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50"/>
      <c r="P2" s="148"/>
      <c r="Q2" s="148"/>
      <c r="R2" s="148"/>
      <c r="S2" s="148"/>
      <c r="T2" s="148"/>
      <c r="U2" s="148"/>
      <c r="V2" s="148"/>
      <c r="W2" s="150" t="s">
        <v>157</v>
      </c>
      <c r="X2" s="150"/>
    </row>
    <row r="3" spans="1:24" ht="33.75" customHeight="1">
      <c r="A3" s="345" t="s">
        <v>444</v>
      </c>
      <c r="B3" s="346"/>
      <c r="C3" s="212" t="s">
        <v>456</v>
      </c>
      <c r="D3" s="179" t="s">
        <v>457</v>
      </c>
      <c r="E3" s="179" t="s">
        <v>458</v>
      </c>
      <c r="F3" s="179" t="s">
        <v>459</v>
      </c>
      <c r="G3" s="179" t="s">
        <v>460</v>
      </c>
      <c r="H3" s="180" t="s">
        <v>461</v>
      </c>
      <c r="I3" s="180" t="s">
        <v>462</v>
      </c>
      <c r="J3" s="213" t="s">
        <v>463</v>
      </c>
      <c r="K3" s="214" t="s">
        <v>464</v>
      </c>
      <c r="L3" s="213" t="s">
        <v>465</v>
      </c>
      <c r="M3" s="179" t="s">
        <v>466</v>
      </c>
      <c r="N3" s="214" t="s">
        <v>467</v>
      </c>
      <c r="O3" s="179" t="s">
        <v>468</v>
      </c>
      <c r="P3" s="179" t="s">
        <v>469</v>
      </c>
      <c r="Q3" s="179" t="s">
        <v>470</v>
      </c>
      <c r="R3" s="214" t="s">
        <v>471</v>
      </c>
      <c r="S3" s="179" t="s">
        <v>472</v>
      </c>
      <c r="T3" s="179" t="s">
        <v>473</v>
      </c>
      <c r="U3" s="214" t="s">
        <v>474</v>
      </c>
      <c r="V3" s="214" t="s">
        <v>475</v>
      </c>
      <c r="W3" s="180" t="s">
        <v>476</v>
      </c>
      <c r="X3" s="215"/>
    </row>
    <row r="4" spans="1:24" ht="19.5" customHeight="1">
      <c r="B4" s="181" t="s">
        <v>516</v>
      </c>
      <c r="C4" s="216">
        <v>13267212</v>
      </c>
      <c r="D4" s="196">
        <v>574025897</v>
      </c>
      <c r="E4" s="196">
        <v>3557625</v>
      </c>
      <c r="F4" s="196">
        <v>30805209</v>
      </c>
      <c r="G4" s="196">
        <v>25822649</v>
      </c>
      <c r="H4" s="196">
        <v>6634756</v>
      </c>
      <c r="I4" s="196">
        <v>1851999</v>
      </c>
      <c r="J4" s="196">
        <v>0</v>
      </c>
      <c r="K4" s="196">
        <v>12574687</v>
      </c>
      <c r="L4" s="196">
        <v>14917337</v>
      </c>
      <c r="M4" s="196">
        <v>10298</v>
      </c>
      <c r="N4" s="196">
        <v>86824868</v>
      </c>
      <c r="O4" s="196">
        <v>9222656</v>
      </c>
      <c r="P4" s="196">
        <v>122673</v>
      </c>
      <c r="Q4" s="196">
        <v>241997</v>
      </c>
      <c r="R4" s="196">
        <v>43178225</v>
      </c>
      <c r="S4" s="196">
        <v>366400</v>
      </c>
      <c r="T4" s="196">
        <v>1133415944</v>
      </c>
      <c r="U4" s="196">
        <v>0</v>
      </c>
      <c r="V4" s="196">
        <v>11706000</v>
      </c>
      <c r="W4" s="196">
        <v>122234724</v>
      </c>
      <c r="X4" s="166"/>
    </row>
    <row r="5" spans="1:24" ht="15.75" customHeight="1">
      <c r="B5" s="181" t="s">
        <v>430</v>
      </c>
      <c r="C5" s="177">
        <v>14978530</v>
      </c>
      <c r="D5" s="196">
        <v>575021045</v>
      </c>
      <c r="E5" s="196">
        <v>3481784</v>
      </c>
      <c r="F5" s="196">
        <v>33192935</v>
      </c>
      <c r="G5" s="196">
        <v>22719618</v>
      </c>
      <c r="H5" s="196">
        <v>6636834</v>
      </c>
      <c r="I5" s="196">
        <v>1691381</v>
      </c>
      <c r="J5" s="196">
        <v>0</v>
      </c>
      <c r="K5" s="196">
        <v>7570527</v>
      </c>
      <c r="L5" s="196">
        <v>15123031</v>
      </c>
      <c r="M5" s="196">
        <v>0</v>
      </c>
      <c r="N5" s="196">
        <v>90678258</v>
      </c>
      <c r="O5" s="196">
        <v>8649452</v>
      </c>
      <c r="P5" s="196">
        <v>122442</v>
      </c>
      <c r="Q5" s="196">
        <v>214504</v>
      </c>
      <c r="R5" s="196">
        <v>37500194</v>
      </c>
      <c r="S5" s="196">
        <v>325200</v>
      </c>
      <c r="T5" s="196">
        <v>1152185813</v>
      </c>
      <c r="U5" s="196">
        <v>0</v>
      </c>
      <c r="V5" s="196">
        <v>10822017</v>
      </c>
      <c r="W5" s="196">
        <v>113260935</v>
      </c>
      <c r="X5" s="166"/>
    </row>
    <row r="6" spans="1:24" ht="15.75" customHeight="1">
      <c r="B6" s="181" t="s">
        <v>491</v>
      </c>
      <c r="C6" s="210">
        <v>16255964</v>
      </c>
      <c r="D6" s="196">
        <v>595591301</v>
      </c>
      <c r="E6" s="196">
        <v>3843296</v>
      </c>
      <c r="F6" s="196">
        <v>36134455</v>
      </c>
      <c r="G6" s="196">
        <v>21002230</v>
      </c>
      <c r="H6" s="196">
        <v>6673340</v>
      </c>
      <c r="I6" s="196">
        <v>1668099</v>
      </c>
      <c r="J6" s="196">
        <v>0</v>
      </c>
      <c r="K6" s="196">
        <v>6588585</v>
      </c>
      <c r="L6" s="196">
        <v>16136606</v>
      </c>
      <c r="M6" s="196">
        <v>0</v>
      </c>
      <c r="N6" s="196">
        <v>93061824</v>
      </c>
      <c r="O6" s="196">
        <v>15652272</v>
      </c>
      <c r="P6" s="196">
        <v>122442</v>
      </c>
      <c r="Q6" s="196">
        <v>187011</v>
      </c>
      <c r="R6" s="196">
        <v>32240993</v>
      </c>
      <c r="S6" s="196">
        <v>284000</v>
      </c>
      <c r="T6" s="196">
        <v>1159353492</v>
      </c>
      <c r="U6" s="196">
        <v>0</v>
      </c>
      <c r="V6" s="196">
        <v>9666601</v>
      </c>
      <c r="W6" s="196">
        <v>109528166</v>
      </c>
      <c r="X6" s="166"/>
    </row>
    <row r="7" spans="1:24" ht="15.75" customHeight="1">
      <c r="B7" s="184" t="s">
        <v>506</v>
      </c>
      <c r="C7" s="210">
        <v>16625058</v>
      </c>
      <c r="D7" s="196">
        <v>598926250</v>
      </c>
      <c r="E7" s="196">
        <v>3998841</v>
      </c>
      <c r="F7" s="196">
        <v>38599897</v>
      </c>
      <c r="G7" s="196">
        <v>20928984</v>
      </c>
      <c r="H7" s="196">
        <v>5019230</v>
      </c>
      <c r="I7" s="196">
        <v>1668099</v>
      </c>
      <c r="J7" s="196">
        <v>0</v>
      </c>
      <c r="K7" s="196">
        <v>4881512</v>
      </c>
      <c r="L7" s="196">
        <v>15232892</v>
      </c>
      <c r="M7" s="196">
        <v>0</v>
      </c>
      <c r="N7" s="196">
        <v>96071295</v>
      </c>
      <c r="O7" s="196">
        <v>20670495</v>
      </c>
      <c r="P7" s="196">
        <v>122442</v>
      </c>
      <c r="Q7" s="196">
        <v>164579</v>
      </c>
      <c r="R7" s="196">
        <v>27662054</v>
      </c>
      <c r="S7" s="196">
        <v>242800</v>
      </c>
      <c r="T7" s="196">
        <v>1175774992</v>
      </c>
      <c r="U7" s="196">
        <v>0</v>
      </c>
      <c r="V7" s="196">
        <v>29330</v>
      </c>
      <c r="W7" s="196">
        <v>100638381</v>
      </c>
      <c r="X7" s="166"/>
    </row>
    <row r="8" spans="1:24" ht="15.75" customHeight="1">
      <c r="B8" s="184" t="s">
        <v>524</v>
      </c>
      <c r="C8" s="210">
        <v>17508280</v>
      </c>
      <c r="D8" s="207">
        <v>606057897</v>
      </c>
      <c r="E8" s="207">
        <v>3991972</v>
      </c>
      <c r="F8" s="207">
        <v>43935865</v>
      </c>
      <c r="G8" s="207">
        <v>17161902</v>
      </c>
      <c r="H8" s="207">
        <v>4039456</v>
      </c>
      <c r="I8" s="207">
        <v>1668099</v>
      </c>
      <c r="J8" s="207">
        <v>0</v>
      </c>
      <c r="K8" s="207">
        <v>4468200</v>
      </c>
      <c r="L8" s="207">
        <v>14273271</v>
      </c>
      <c r="M8" s="207">
        <v>0</v>
      </c>
      <c r="N8" s="207">
        <v>99421460</v>
      </c>
      <c r="O8" s="207">
        <v>19346666</v>
      </c>
      <c r="P8" s="207">
        <v>122442</v>
      </c>
      <c r="Q8" s="207">
        <v>142000</v>
      </c>
      <c r="R8" s="207">
        <v>23679986</v>
      </c>
      <c r="S8" s="207">
        <v>201600</v>
      </c>
      <c r="T8" s="207">
        <v>1139829892</v>
      </c>
      <c r="U8" s="207">
        <v>0</v>
      </c>
      <c r="V8" s="207">
        <v>7054042</v>
      </c>
      <c r="W8" s="207">
        <v>92053147</v>
      </c>
      <c r="X8" s="166"/>
    </row>
    <row r="9" spans="1:24" ht="4.95" customHeight="1">
      <c r="B9" s="148"/>
      <c r="C9" s="210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166"/>
    </row>
    <row r="10" spans="1:24" ht="15.75" customHeight="1">
      <c r="A10" s="164"/>
      <c r="B10" s="148" t="s">
        <v>149</v>
      </c>
      <c r="C10" s="210">
        <v>3529159</v>
      </c>
      <c r="D10" s="207">
        <v>73835118</v>
      </c>
      <c r="E10" s="207">
        <v>0</v>
      </c>
      <c r="F10" s="207">
        <v>0</v>
      </c>
      <c r="G10" s="207">
        <v>1978300</v>
      </c>
      <c r="H10" s="207">
        <v>958942</v>
      </c>
      <c r="I10" s="207">
        <v>0</v>
      </c>
      <c r="J10" s="207">
        <v>0</v>
      </c>
      <c r="K10" s="207">
        <v>0</v>
      </c>
      <c r="L10" s="207">
        <v>6500</v>
      </c>
      <c r="M10" s="207">
        <v>0</v>
      </c>
      <c r="N10" s="207">
        <v>11421195</v>
      </c>
      <c r="O10" s="207">
        <v>2639061</v>
      </c>
      <c r="P10" s="207">
        <v>0</v>
      </c>
      <c r="Q10" s="207">
        <v>0</v>
      </c>
      <c r="R10" s="207">
        <v>1311748</v>
      </c>
      <c r="S10" s="207">
        <v>0</v>
      </c>
      <c r="T10" s="207">
        <v>150964702</v>
      </c>
      <c r="U10" s="207">
        <v>0</v>
      </c>
      <c r="V10" s="207">
        <v>1491430</v>
      </c>
      <c r="W10" s="207">
        <v>5313298</v>
      </c>
      <c r="X10" s="166"/>
    </row>
    <row r="11" spans="1:24" ht="15.75" customHeight="1">
      <c r="A11" s="164"/>
      <c r="B11" s="148" t="s">
        <v>150</v>
      </c>
      <c r="C11" s="210">
        <v>1400013</v>
      </c>
      <c r="D11" s="207">
        <v>61290480</v>
      </c>
      <c r="E11" s="207">
        <v>20102</v>
      </c>
      <c r="F11" s="207">
        <v>0</v>
      </c>
      <c r="G11" s="207">
        <v>3221316</v>
      </c>
      <c r="H11" s="207">
        <v>43840</v>
      </c>
      <c r="I11" s="207">
        <v>0</v>
      </c>
      <c r="J11" s="207">
        <v>0</v>
      </c>
      <c r="K11" s="207">
        <v>0</v>
      </c>
      <c r="L11" s="207">
        <v>67654</v>
      </c>
      <c r="M11" s="207">
        <v>0</v>
      </c>
      <c r="N11" s="207">
        <v>6656088</v>
      </c>
      <c r="O11" s="207">
        <v>1683348</v>
      </c>
      <c r="P11" s="207">
        <v>0</v>
      </c>
      <c r="Q11" s="207">
        <v>0</v>
      </c>
      <c r="R11" s="207">
        <v>718319</v>
      </c>
      <c r="S11" s="207">
        <v>0</v>
      </c>
      <c r="T11" s="207">
        <v>113579137</v>
      </c>
      <c r="U11" s="207">
        <v>0</v>
      </c>
      <c r="V11" s="207">
        <v>1874969</v>
      </c>
      <c r="W11" s="207">
        <v>4983439</v>
      </c>
      <c r="X11" s="166"/>
    </row>
    <row r="12" spans="1:24" ht="15.75" customHeight="1">
      <c r="A12" s="164"/>
      <c r="B12" s="148" t="s">
        <v>151</v>
      </c>
      <c r="C12" s="210">
        <v>1074869</v>
      </c>
      <c r="D12" s="207">
        <v>47920203</v>
      </c>
      <c r="E12" s="207">
        <v>0</v>
      </c>
      <c r="F12" s="207">
        <v>0</v>
      </c>
      <c r="G12" s="207">
        <v>895013</v>
      </c>
      <c r="H12" s="207">
        <v>3036674</v>
      </c>
      <c r="I12" s="207">
        <v>0</v>
      </c>
      <c r="J12" s="207">
        <v>0</v>
      </c>
      <c r="K12" s="207">
        <v>0</v>
      </c>
      <c r="L12" s="207">
        <v>263206</v>
      </c>
      <c r="M12" s="207">
        <v>0</v>
      </c>
      <c r="N12" s="207">
        <v>7009211</v>
      </c>
      <c r="O12" s="207">
        <v>2570624</v>
      </c>
      <c r="P12" s="207">
        <v>0</v>
      </c>
      <c r="Q12" s="207">
        <v>0</v>
      </c>
      <c r="R12" s="207">
        <v>647610</v>
      </c>
      <c r="S12" s="207">
        <v>0</v>
      </c>
      <c r="T12" s="207">
        <v>116750857</v>
      </c>
      <c r="U12" s="207">
        <v>0</v>
      </c>
      <c r="V12" s="207">
        <v>558680</v>
      </c>
      <c r="W12" s="207">
        <v>1462857</v>
      </c>
      <c r="X12" s="166"/>
    </row>
    <row r="13" spans="1:24" ht="15.75" customHeight="1">
      <c r="A13" s="164"/>
      <c r="B13" s="148" t="s">
        <v>152</v>
      </c>
      <c r="C13" s="210">
        <v>478639</v>
      </c>
      <c r="D13" s="207">
        <v>54558618</v>
      </c>
      <c r="E13" s="207">
        <v>185761</v>
      </c>
      <c r="F13" s="207">
        <v>434900</v>
      </c>
      <c r="G13" s="207">
        <v>84000</v>
      </c>
      <c r="H13" s="207">
        <v>0</v>
      </c>
      <c r="I13" s="207">
        <v>0</v>
      </c>
      <c r="J13" s="207">
        <v>0</v>
      </c>
      <c r="K13" s="207">
        <v>0</v>
      </c>
      <c r="L13" s="207">
        <v>0</v>
      </c>
      <c r="M13" s="207">
        <v>0</v>
      </c>
      <c r="N13" s="207">
        <v>2637730</v>
      </c>
      <c r="O13" s="207">
        <v>502056</v>
      </c>
      <c r="P13" s="207">
        <v>0</v>
      </c>
      <c r="Q13" s="207">
        <v>0</v>
      </c>
      <c r="R13" s="207">
        <v>227585</v>
      </c>
      <c r="S13" s="207">
        <v>0</v>
      </c>
      <c r="T13" s="207">
        <v>51176086</v>
      </c>
      <c r="U13" s="207">
        <v>0</v>
      </c>
      <c r="V13" s="207">
        <v>453070</v>
      </c>
      <c r="W13" s="207">
        <v>4409140</v>
      </c>
      <c r="X13" s="166"/>
    </row>
    <row r="14" spans="1:24" ht="15.75" customHeight="1">
      <c r="A14" s="164"/>
      <c r="B14" s="148" t="s">
        <v>153</v>
      </c>
      <c r="C14" s="210">
        <v>1469313</v>
      </c>
      <c r="D14" s="207">
        <v>55905155</v>
      </c>
      <c r="E14" s="207">
        <v>785942</v>
      </c>
      <c r="F14" s="207">
        <v>3470262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8654234</v>
      </c>
      <c r="O14" s="207">
        <v>946820</v>
      </c>
      <c r="P14" s="207">
        <v>0</v>
      </c>
      <c r="Q14" s="207">
        <v>0</v>
      </c>
      <c r="R14" s="207">
        <v>590915</v>
      </c>
      <c r="S14" s="207">
        <v>0</v>
      </c>
      <c r="T14" s="207">
        <v>99587788</v>
      </c>
      <c r="U14" s="207">
        <v>0</v>
      </c>
      <c r="V14" s="207">
        <v>230630</v>
      </c>
      <c r="W14" s="207">
        <v>3152432</v>
      </c>
      <c r="X14" s="166"/>
    </row>
    <row r="15" spans="1:24" ht="15.75" customHeight="1">
      <c r="A15" s="164"/>
      <c r="B15" s="148" t="s">
        <v>154</v>
      </c>
      <c r="C15" s="210">
        <v>0</v>
      </c>
      <c r="D15" s="207">
        <v>45793153</v>
      </c>
      <c r="E15" s="207">
        <v>461376</v>
      </c>
      <c r="F15" s="207">
        <v>12545500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105468</v>
      </c>
      <c r="M15" s="207">
        <v>0</v>
      </c>
      <c r="N15" s="207">
        <v>3787734</v>
      </c>
      <c r="O15" s="207">
        <v>458389</v>
      </c>
      <c r="P15" s="207">
        <v>0</v>
      </c>
      <c r="Q15" s="207">
        <v>0</v>
      </c>
      <c r="R15" s="207">
        <v>205760</v>
      </c>
      <c r="S15" s="207">
        <v>0</v>
      </c>
      <c r="T15" s="207">
        <v>50458346</v>
      </c>
      <c r="U15" s="207">
        <v>0</v>
      </c>
      <c r="V15" s="207">
        <v>1367930</v>
      </c>
      <c r="W15" s="207">
        <v>3745126</v>
      </c>
      <c r="X15" s="166"/>
    </row>
    <row r="16" spans="1:24" ht="15.75" customHeight="1">
      <c r="A16" s="164"/>
      <c r="B16" s="148" t="s">
        <v>372</v>
      </c>
      <c r="C16" s="210">
        <v>66300</v>
      </c>
      <c r="D16" s="207">
        <v>46767949</v>
      </c>
      <c r="E16" s="207">
        <v>1415800</v>
      </c>
      <c r="F16" s="207">
        <v>17872552</v>
      </c>
      <c r="G16" s="207">
        <v>0</v>
      </c>
      <c r="H16" s="207">
        <v>0</v>
      </c>
      <c r="I16" s="207">
        <v>0</v>
      </c>
      <c r="J16" s="207">
        <v>0</v>
      </c>
      <c r="K16" s="207">
        <v>0</v>
      </c>
      <c r="L16" s="207">
        <v>944328</v>
      </c>
      <c r="M16" s="207">
        <v>0</v>
      </c>
      <c r="N16" s="207">
        <v>592292</v>
      </c>
      <c r="O16" s="207">
        <v>279143</v>
      </c>
      <c r="P16" s="207">
        <v>0</v>
      </c>
      <c r="Q16" s="207">
        <v>0</v>
      </c>
      <c r="R16" s="207">
        <v>112378</v>
      </c>
      <c r="S16" s="207">
        <v>0</v>
      </c>
      <c r="T16" s="207">
        <v>30432967</v>
      </c>
      <c r="U16" s="207">
        <v>0</v>
      </c>
      <c r="V16" s="207">
        <v>0</v>
      </c>
      <c r="W16" s="207">
        <v>808762</v>
      </c>
      <c r="X16" s="166"/>
    </row>
    <row r="17" spans="1:24" ht="15.75" customHeight="1">
      <c r="A17" s="164"/>
      <c r="B17" s="148" t="s">
        <v>373</v>
      </c>
      <c r="C17" s="210">
        <v>300762</v>
      </c>
      <c r="D17" s="207">
        <v>20861793</v>
      </c>
      <c r="E17" s="207">
        <v>508952</v>
      </c>
      <c r="F17" s="207">
        <v>594190</v>
      </c>
      <c r="G17" s="207">
        <v>0</v>
      </c>
      <c r="H17" s="207">
        <v>0</v>
      </c>
      <c r="I17" s="207">
        <v>0</v>
      </c>
      <c r="J17" s="207">
        <v>0</v>
      </c>
      <c r="K17" s="207">
        <v>0</v>
      </c>
      <c r="L17" s="207">
        <v>2167</v>
      </c>
      <c r="M17" s="207">
        <v>0</v>
      </c>
      <c r="N17" s="207">
        <v>1180384</v>
      </c>
      <c r="O17" s="207">
        <v>165443</v>
      </c>
      <c r="P17" s="207">
        <v>0</v>
      </c>
      <c r="Q17" s="207">
        <v>0</v>
      </c>
      <c r="R17" s="207">
        <v>88698</v>
      </c>
      <c r="S17" s="207">
        <v>0</v>
      </c>
      <c r="T17" s="207">
        <v>17418919</v>
      </c>
      <c r="U17" s="207">
        <v>0</v>
      </c>
      <c r="V17" s="207">
        <v>42400</v>
      </c>
      <c r="W17" s="207">
        <v>787530</v>
      </c>
      <c r="X17" s="166"/>
    </row>
    <row r="18" spans="1:24" s="148" customFormat="1" ht="15.75" customHeight="1">
      <c r="A18" s="200"/>
      <c r="B18" s="148" t="s">
        <v>374</v>
      </c>
      <c r="C18" s="210">
        <v>306505</v>
      </c>
      <c r="D18" s="207">
        <v>42447745</v>
      </c>
      <c r="E18" s="207">
        <v>614039</v>
      </c>
      <c r="F18" s="207">
        <v>9018461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18143</v>
      </c>
      <c r="M18" s="207">
        <v>0</v>
      </c>
      <c r="N18" s="207">
        <v>1599639</v>
      </c>
      <c r="O18" s="207">
        <v>247072</v>
      </c>
      <c r="P18" s="207">
        <v>0</v>
      </c>
      <c r="Q18" s="207">
        <v>0</v>
      </c>
      <c r="R18" s="207">
        <v>101873</v>
      </c>
      <c r="S18" s="207">
        <v>0</v>
      </c>
      <c r="T18" s="207">
        <v>26664773</v>
      </c>
      <c r="U18" s="207">
        <v>0</v>
      </c>
      <c r="V18" s="207">
        <v>46000</v>
      </c>
      <c r="W18" s="207">
        <v>2474893</v>
      </c>
      <c r="X18" s="166"/>
    </row>
    <row r="19" spans="1:24" s="148" customFormat="1" ht="4.5" customHeight="1">
      <c r="A19" s="200"/>
      <c r="C19" s="210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166"/>
    </row>
    <row r="20" spans="1:24" ht="15.75" customHeight="1">
      <c r="A20" s="148">
        <v>100</v>
      </c>
      <c r="B20" s="148" t="s">
        <v>110</v>
      </c>
      <c r="C20" s="210">
        <v>8882720</v>
      </c>
      <c r="D20" s="207">
        <v>156677683</v>
      </c>
      <c r="E20" s="207">
        <v>0</v>
      </c>
      <c r="F20" s="207">
        <v>0</v>
      </c>
      <c r="G20" s="207">
        <v>10983273</v>
      </c>
      <c r="H20" s="207">
        <v>0</v>
      </c>
      <c r="I20" s="207">
        <v>1668099</v>
      </c>
      <c r="J20" s="207">
        <v>0</v>
      </c>
      <c r="K20" s="207">
        <v>4468200</v>
      </c>
      <c r="L20" s="207">
        <v>12865805</v>
      </c>
      <c r="M20" s="207">
        <v>0</v>
      </c>
      <c r="N20" s="207">
        <v>55882953</v>
      </c>
      <c r="O20" s="207">
        <v>9854710</v>
      </c>
      <c r="P20" s="207">
        <v>122442</v>
      </c>
      <c r="Q20" s="207">
        <v>142000</v>
      </c>
      <c r="R20" s="207">
        <v>19675100</v>
      </c>
      <c r="S20" s="207">
        <v>201600</v>
      </c>
      <c r="T20" s="207">
        <v>482796317</v>
      </c>
      <c r="U20" s="207">
        <v>0</v>
      </c>
      <c r="V20" s="207">
        <v>988933</v>
      </c>
      <c r="W20" s="207">
        <v>64915670</v>
      </c>
      <c r="X20" s="166"/>
    </row>
    <row r="21" spans="1:24" ht="15.75" customHeight="1">
      <c r="A21" s="164">
        <v>201</v>
      </c>
      <c r="B21" s="148" t="s">
        <v>111</v>
      </c>
      <c r="C21" s="210">
        <v>1215971</v>
      </c>
      <c r="D21" s="207">
        <v>47508802</v>
      </c>
      <c r="E21" s="207">
        <v>47325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7663259</v>
      </c>
      <c r="O21" s="207">
        <v>777318</v>
      </c>
      <c r="P21" s="207">
        <v>0</v>
      </c>
      <c r="Q21" s="207">
        <v>0</v>
      </c>
      <c r="R21" s="207">
        <v>553645</v>
      </c>
      <c r="S21" s="207">
        <v>0</v>
      </c>
      <c r="T21" s="207">
        <v>89427497</v>
      </c>
      <c r="U21" s="207">
        <v>0</v>
      </c>
      <c r="V21" s="207">
        <v>0</v>
      </c>
      <c r="W21" s="207">
        <v>2760859</v>
      </c>
      <c r="X21" s="166"/>
    </row>
    <row r="22" spans="1:24" ht="15.75" customHeight="1">
      <c r="A22" s="164">
        <v>202</v>
      </c>
      <c r="B22" s="148" t="s">
        <v>112</v>
      </c>
      <c r="C22" s="210">
        <v>1422394</v>
      </c>
      <c r="D22" s="207">
        <v>42860399</v>
      </c>
      <c r="E22" s="207">
        <v>0</v>
      </c>
      <c r="F22" s="207">
        <v>0</v>
      </c>
      <c r="G22" s="207">
        <v>0</v>
      </c>
      <c r="H22" s="207">
        <v>958942</v>
      </c>
      <c r="I22" s="207">
        <v>0</v>
      </c>
      <c r="J22" s="207">
        <v>0</v>
      </c>
      <c r="K22" s="207">
        <v>0</v>
      </c>
      <c r="L22" s="207">
        <v>0</v>
      </c>
      <c r="M22" s="207">
        <v>0</v>
      </c>
      <c r="N22" s="207">
        <v>6566341</v>
      </c>
      <c r="O22" s="207">
        <v>2156944</v>
      </c>
      <c r="P22" s="207">
        <v>0</v>
      </c>
      <c r="Q22" s="207">
        <v>0</v>
      </c>
      <c r="R22" s="207">
        <v>402449</v>
      </c>
      <c r="S22" s="207">
        <v>0</v>
      </c>
      <c r="T22" s="207">
        <v>84715034</v>
      </c>
      <c r="U22" s="207">
        <v>0</v>
      </c>
      <c r="V22" s="207">
        <v>244550</v>
      </c>
      <c r="W22" s="207">
        <v>2082809</v>
      </c>
      <c r="X22" s="166"/>
    </row>
    <row r="23" spans="1:24" ht="15.75" customHeight="1">
      <c r="A23" s="164">
        <v>203</v>
      </c>
      <c r="B23" s="148" t="s">
        <v>113</v>
      </c>
      <c r="C23" s="210">
        <v>438288</v>
      </c>
      <c r="D23" s="207">
        <v>15218927</v>
      </c>
      <c r="E23" s="207">
        <v>0</v>
      </c>
      <c r="F23" s="207">
        <v>0</v>
      </c>
      <c r="G23" s="207">
        <v>895013</v>
      </c>
      <c r="H23" s="207">
        <v>3016368</v>
      </c>
      <c r="I23" s="207">
        <v>0</v>
      </c>
      <c r="J23" s="207">
        <v>0</v>
      </c>
      <c r="K23" s="207">
        <v>0</v>
      </c>
      <c r="L23" s="207">
        <v>263206</v>
      </c>
      <c r="M23" s="207">
        <v>0</v>
      </c>
      <c r="N23" s="207">
        <v>1282137</v>
      </c>
      <c r="O23" s="207">
        <v>1654704</v>
      </c>
      <c r="P23" s="207">
        <v>0</v>
      </c>
      <c r="Q23" s="207">
        <v>0</v>
      </c>
      <c r="R23" s="207">
        <v>270304</v>
      </c>
      <c r="S23" s="207">
        <v>0</v>
      </c>
      <c r="T23" s="207">
        <v>50991120</v>
      </c>
      <c r="U23" s="207">
        <v>0</v>
      </c>
      <c r="V23" s="207">
        <v>52290</v>
      </c>
      <c r="W23" s="207">
        <v>514146</v>
      </c>
      <c r="X23" s="166"/>
    </row>
    <row r="24" spans="1:24" ht="15.75" customHeight="1">
      <c r="A24" s="164">
        <v>204</v>
      </c>
      <c r="B24" s="148" t="s">
        <v>114</v>
      </c>
      <c r="C24" s="210">
        <v>2053706</v>
      </c>
      <c r="D24" s="207">
        <v>21048883</v>
      </c>
      <c r="E24" s="207">
        <v>0</v>
      </c>
      <c r="F24" s="207">
        <v>0</v>
      </c>
      <c r="G24" s="207">
        <v>0</v>
      </c>
      <c r="H24" s="207">
        <v>0</v>
      </c>
      <c r="I24" s="207">
        <v>0</v>
      </c>
      <c r="J24" s="207">
        <v>0</v>
      </c>
      <c r="K24" s="207">
        <v>0</v>
      </c>
      <c r="L24" s="207">
        <v>0</v>
      </c>
      <c r="M24" s="207">
        <v>0</v>
      </c>
      <c r="N24" s="207">
        <v>3405651</v>
      </c>
      <c r="O24" s="207">
        <v>394200</v>
      </c>
      <c r="P24" s="207">
        <v>0</v>
      </c>
      <c r="Q24" s="207">
        <v>0</v>
      </c>
      <c r="R24" s="207">
        <v>667009</v>
      </c>
      <c r="S24" s="207">
        <v>0</v>
      </c>
      <c r="T24" s="207">
        <v>58554400</v>
      </c>
      <c r="U24" s="207">
        <v>0</v>
      </c>
      <c r="V24" s="207">
        <v>1200880</v>
      </c>
      <c r="W24" s="207">
        <v>1701552</v>
      </c>
      <c r="X24" s="166"/>
    </row>
    <row r="25" spans="1:24" ht="15.75" customHeight="1">
      <c r="A25" s="164">
        <v>205</v>
      </c>
      <c r="B25" s="148" t="s">
        <v>115</v>
      </c>
      <c r="C25" s="210">
        <v>0</v>
      </c>
      <c r="D25" s="207">
        <v>10382730</v>
      </c>
      <c r="E25" s="207">
        <v>0</v>
      </c>
      <c r="F25" s="207">
        <v>3685154</v>
      </c>
      <c r="G25" s="207">
        <v>0</v>
      </c>
      <c r="H25" s="207">
        <v>0</v>
      </c>
      <c r="I25" s="207">
        <v>0</v>
      </c>
      <c r="J25" s="207">
        <v>0</v>
      </c>
      <c r="K25" s="207">
        <v>0</v>
      </c>
      <c r="L25" s="207">
        <v>18143</v>
      </c>
      <c r="M25" s="207">
        <v>0</v>
      </c>
      <c r="N25" s="207">
        <v>665474</v>
      </c>
      <c r="O25" s="207">
        <v>127872</v>
      </c>
      <c r="P25" s="207">
        <v>0</v>
      </c>
      <c r="Q25" s="207">
        <v>0</v>
      </c>
      <c r="R25" s="207">
        <v>37437</v>
      </c>
      <c r="S25" s="207">
        <v>0</v>
      </c>
      <c r="T25" s="207">
        <v>8419529</v>
      </c>
      <c r="U25" s="207">
        <v>0</v>
      </c>
      <c r="V25" s="207">
        <v>0</v>
      </c>
      <c r="W25" s="207">
        <v>361611</v>
      </c>
      <c r="X25" s="166"/>
    </row>
    <row r="26" spans="1:24" ht="15.75" customHeight="1">
      <c r="A26" s="164">
        <v>206</v>
      </c>
      <c r="B26" s="148" t="s">
        <v>116</v>
      </c>
      <c r="C26" s="210">
        <v>53059</v>
      </c>
      <c r="D26" s="207">
        <v>9925836</v>
      </c>
      <c r="E26" s="207">
        <v>0</v>
      </c>
      <c r="F26" s="207">
        <v>0</v>
      </c>
      <c r="G26" s="207">
        <v>1978300</v>
      </c>
      <c r="H26" s="207">
        <v>0</v>
      </c>
      <c r="I26" s="207">
        <v>0</v>
      </c>
      <c r="J26" s="207">
        <v>0</v>
      </c>
      <c r="K26" s="207">
        <v>0</v>
      </c>
      <c r="L26" s="207">
        <v>6500</v>
      </c>
      <c r="M26" s="207">
        <v>0</v>
      </c>
      <c r="N26" s="207">
        <v>1449203</v>
      </c>
      <c r="O26" s="207">
        <v>87917</v>
      </c>
      <c r="P26" s="207">
        <v>0</v>
      </c>
      <c r="Q26" s="207">
        <v>0</v>
      </c>
      <c r="R26" s="207">
        <v>242290</v>
      </c>
      <c r="S26" s="207">
        <v>0</v>
      </c>
      <c r="T26" s="207">
        <v>7695268</v>
      </c>
      <c r="U26" s="207">
        <v>0</v>
      </c>
      <c r="V26" s="207">
        <v>46000</v>
      </c>
      <c r="W26" s="207">
        <v>1528937</v>
      </c>
      <c r="X26" s="166"/>
    </row>
    <row r="27" spans="1:24" ht="15.75" customHeight="1">
      <c r="A27" s="164">
        <v>207</v>
      </c>
      <c r="B27" s="148" t="s">
        <v>117</v>
      </c>
      <c r="C27" s="210">
        <v>877967</v>
      </c>
      <c r="D27" s="207">
        <v>21224323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0</v>
      </c>
      <c r="K27" s="207">
        <v>0</v>
      </c>
      <c r="L27" s="207">
        <v>2824</v>
      </c>
      <c r="M27" s="207">
        <v>0</v>
      </c>
      <c r="N27" s="207">
        <v>1047533</v>
      </c>
      <c r="O27" s="207">
        <v>536833</v>
      </c>
      <c r="P27" s="207">
        <v>0</v>
      </c>
      <c r="Q27" s="207">
        <v>0</v>
      </c>
      <c r="R27" s="207">
        <v>168371</v>
      </c>
      <c r="S27" s="207">
        <v>0</v>
      </c>
      <c r="T27" s="207">
        <v>28871452</v>
      </c>
      <c r="U27" s="207">
        <v>0</v>
      </c>
      <c r="V27" s="207">
        <v>0</v>
      </c>
      <c r="W27" s="207">
        <v>1858497</v>
      </c>
      <c r="X27" s="166"/>
    </row>
    <row r="28" spans="1:24" ht="15.75" customHeight="1">
      <c r="A28" s="164">
        <v>208</v>
      </c>
      <c r="B28" s="148" t="s">
        <v>118</v>
      </c>
      <c r="C28" s="210">
        <v>0</v>
      </c>
      <c r="D28" s="207">
        <v>2432954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615218</v>
      </c>
      <c r="O28" s="207">
        <v>30300</v>
      </c>
      <c r="P28" s="207">
        <v>0</v>
      </c>
      <c r="Q28" s="207">
        <v>0</v>
      </c>
      <c r="R28" s="207">
        <v>26208</v>
      </c>
      <c r="S28" s="207">
        <v>0</v>
      </c>
      <c r="T28" s="207">
        <v>5819716</v>
      </c>
      <c r="U28" s="207">
        <v>0</v>
      </c>
      <c r="V28" s="207">
        <v>0</v>
      </c>
      <c r="W28" s="207">
        <v>363261</v>
      </c>
      <c r="X28" s="166"/>
    </row>
    <row r="29" spans="1:24" ht="15.75" customHeight="1">
      <c r="A29" s="164">
        <v>209</v>
      </c>
      <c r="B29" s="148" t="s">
        <v>119</v>
      </c>
      <c r="C29" s="210">
        <v>66300</v>
      </c>
      <c r="D29" s="207">
        <v>22136839</v>
      </c>
      <c r="E29" s="207">
        <v>552050</v>
      </c>
      <c r="F29" s="207">
        <v>2777608</v>
      </c>
      <c r="G29" s="207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132099</v>
      </c>
      <c r="M29" s="207">
        <v>0</v>
      </c>
      <c r="N29" s="207">
        <v>368142</v>
      </c>
      <c r="O29" s="207">
        <v>163200</v>
      </c>
      <c r="P29" s="207">
        <v>0</v>
      </c>
      <c r="Q29" s="207">
        <v>0</v>
      </c>
      <c r="R29" s="207">
        <v>57664</v>
      </c>
      <c r="S29" s="207">
        <v>0</v>
      </c>
      <c r="T29" s="207">
        <v>13921064</v>
      </c>
      <c r="U29" s="207">
        <v>0</v>
      </c>
      <c r="V29" s="207">
        <v>0</v>
      </c>
      <c r="W29" s="207">
        <v>432641</v>
      </c>
      <c r="X29" s="166"/>
    </row>
    <row r="30" spans="1:24" ht="15.75" customHeight="1">
      <c r="A30" s="164">
        <v>210</v>
      </c>
      <c r="B30" s="148" t="s">
        <v>84</v>
      </c>
      <c r="C30" s="210">
        <v>236256</v>
      </c>
      <c r="D30" s="207">
        <v>13983114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4219263</v>
      </c>
      <c r="O30" s="207">
        <v>343179</v>
      </c>
      <c r="P30" s="207">
        <v>0</v>
      </c>
      <c r="Q30" s="207">
        <v>0</v>
      </c>
      <c r="R30" s="207">
        <v>221210</v>
      </c>
      <c r="S30" s="207">
        <v>0</v>
      </c>
      <c r="T30" s="207">
        <v>38547939</v>
      </c>
      <c r="U30" s="207">
        <v>0</v>
      </c>
      <c r="V30" s="207">
        <v>149230</v>
      </c>
      <c r="W30" s="207">
        <v>948711</v>
      </c>
      <c r="X30" s="166"/>
    </row>
    <row r="31" spans="1:24" ht="15.75" customHeight="1">
      <c r="A31" s="164">
        <v>212</v>
      </c>
      <c r="B31" s="148" t="s">
        <v>121</v>
      </c>
      <c r="C31" s="210">
        <v>0</v>
      </c>
      <c r="D31" s="207">
        <v>6209339</v>
      </c>
      <c r="E31" s="207">
        <v>0</v>
      </c>
      <c r="F31" s="207">
        <v>0</v>
      </c>
      <c r="G31" s="207">
        <v>0</v>
      </c>
      <c r="H31" s="207">
        <v>0</v>
      </c>
      <c r="I31" s="207">
        <v>0</v>
      </c>
      <c r="J31" s="207">
        <v>0</v>
      </c>
      <c r="K31" s="207">
        <v>0</v>
      </c>
      <c r="L31" s="207">
        <v>19980</v>
      </c>
      <c r="M31" s="207">
        <v>0</v>
      </c>
      <c r="N31" s="207">
        <v>1946446</v>
      </c>
      <c r="O31" s="207">
        <v>56814</v>
      </c>
      <c r="P31" s="207">
        <v>0</v>
      </c>
      <c r="Q31" s="207">
        <v>0</v>
      </c>
      <c r="R31" s="207">
        <v>45134</v>
      </c>
      <c r="S31" s="207">
        <v>0</v>
      </c>
      <c r="T31" s="207">
        <v>9991036</v>
      </c>
      <c r="U31" s="207">
        <v>0</v>
      </c>
      <c r="V31" s="207">
        <v>38230</v>
      </c>
      <c r="W31" s="207">
        <v>1609338</v>
      </c>
      <c r="X31" s="166"/>
    </row>
    <row r="32" spans="1:24" ht="15.75" customHeight="1">
      <c r="A32" s="164">
        <v>213</v>
      </c>
      <c r="B32" s="148" t="s">
        <v>122</v>
      </c>
      <c r="C32" s="210">
        <v>0</v>
      </c>
      <c r="D32" s="207">
        <v>11650948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  <c r="K32" s="207">
        <v>0</v>
      </c>
      <c r="L32" s="207">
        <v>0</v>
      </c>
      <c r="M32" s="207">
        <v>0</v>
      </c>
      <c r="N32" s="207">
        <v>224553</v>
      </c>
      <c r="O32" s="207">
        <v>52740</v>
      </c>
      <c r="P32" s="207">
        <v>0</v>
      </c>
      <c r="Q32" s="207">
        <v>0</v>
      </c>
      <c r="R32" s="207">
        <v>31457</v>
      </c>
      <c r="S32" s="207">
        <v>0</v>
      </c>
      <c r="T32" s="207">
        <v>7896754</v>
      </c>
      <c r="U32" s="207">
        <v>0</v>
      </c>
      <c r="V32" s="207">
        <v>0</v>
      </c>
      <c r="W32" s="207">
        <v>1489417</v>
      </c>
      <c r="X32" s="166"/>
    </row>
    <row r="33" spans="1:24" ht="15.75" customHeight="1">
      <c r="A33" s="164">
        <v>214</v>
      </c>
      <c r="B33" s="148" t="s">
        <v>123</v>
      </c>
      <c r="C33" s="210">
        <v>0</v>
      </c>
      <c r="D33" s="207">
        <v>13162282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  <c r="L33" s="207">
        <v>2680</v>
      </c>
      <c r="M33" s="207">
        <v>0</v>
      </c>
      <c r="N33" s="207">
        <v>3080717</v>
      </c>
      <c r="O33" s="207">
        <v>184626</v>
      </c>
      <c r="P33" s="207">
        <v>0</v>
      </c>
      <c r="Q33" s="207">
        <v>0</v>
      </c>
      <c r="R33" s="207">
        <v>282519</v>
      </c>
      <c r="S33" s="207">
        <v>0</v>
      </c>
      <c r="T33" s="207">
        <v>36689726</v>
      </c>
      <c r="U33" s="207">
        <v>0</v>
      </c>
      <c r="V33" s="207">
        <v>660760</v>
      </c>
      <c r="W33" s="207">
        <v>1740874</v>
      </c>
      <c r="X33" s="166"/>
    </row>
    <row r="34" spans="1:24" ht="15.75" customHeight="1">
      <c r="A34" s="164">
        <v>215</v>
      </c>
      <c r="B34" s="148" t="s">
        <v>124</v>
      </c>
      <c r="C34" s="210">
        <v>173928</v>
      </c>
      <c r="D34" s="207">
        <v>14523384</v>
      </c>
      <c r="E34" s="207">
        <v>0</v>
      </c>
      <c r="F34" s="207">
        <v>0</v>
      </c>
      <c r="G34" s="207">
        <v>84000</v>
      </c>
      <c r="H34" s="207">
        <v>0</v>
      </c>
      <c r="I34" s="207">
        <v>0</v>
      </c>
      <c r="J34" s="207">
        <v>0</v>
      </c>
      <c r="K34" s="207">
        <v>0</v>
      </c>
      <c r="L34" s="207">
        <v>0</v>
      </c>
      <c r="M34" s="207">
        <v>0</v>
      </c>
      <c r="N34" s="207">
        <v>665482</v>
      </c>
      <c r="O34" s="207">
        <v>134400</v>
      </c>
      <c r="P34" s="207">
        <v>0</v>
      </c>
      <c r="Q34" s="207">
        <v>0</v>
      </c>
      <c r="R34" s="207">
        <v>70958</v>
      </c>
      <c r="S34" s="207">
        <v>0</v>
      </c>
      <c r="T34" s="207">
        <v>13626966</v>
      </c>
      <c r="U34" s="207">
        <v>0</v>
      </c>
      <c r="V34" s="207">
        <v>98620</v>
      </c>
      <c r="W34" s="207">
        <v>758761</v>
      </c>
      <c r="X34" s="166"/>
    </row>
    <row r="35" spans="1:24" ht="15.75" customHeight="1">
      <c r="A35" s="164">
        <v>216</v>
      </c>
      <c r="B35" s="148" t="s">
        <v>125</v>
      </c>
      <c r="C35" s="210">
        <v>400325</v>
      </c>
      <c r="D35" s="207">
        <v>17370485</v>
      </c>
      <c r="E35" s="207">
        <v>0</v>
      </c>
      <c r="F35" s="207">
        <v>0</v>
      </c>
      <c r="G35" s="207">
        <v>0</v>
      </c>
      <c r="H35" s="207">
        <v>20306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1046042</v>
      </c>
      <c r="O35" s="207">
        <v>510960</v>
      </c>
      <c r="P35" s="207">
        <v>0</v>
      </c>
      <c r="Q35" s="207">
        <v>0</v>
      </c>
      <c r="R35" s="207">
        <v>99841</v>
      </c>
      <c r="S35" s="207">
        <v>0</v>
      </c>
      <c r="T35" s="207">
        <v>15962802</v>
      </c>
      <c r="U35" s="207">
        <v>0</v>
      </c>
      <c r="V35" s="207">
        <v>357160</v>
      </c>
      <c r="W35" s="207">
        <v>0</v>
      </c>
      <c r="X35" s="166"/>
    </row>
    <row r="36" spans="1:24" ht="15.75" customHeight="1">
      <c r="A36" s="164">
        <v>217</v>
      </c>
      <c r="B36" s="148" t="s">
        <v>126</v>
      </c>
      <c r="C36" s="210">
        <v>425077</v>
      </c>
      <c r="D36" s="207">
        <v>21424608</v>
      </c>
      <c r="E36" s="207">
        <v>0</v>
      </c>
      <c r="F36" s="207">
        <v>0</v>
      </c>
      <c r="G36" s="207">
        <v>3221316</v>
      </c>
      <c r="H36" s="207">
        <v>0</v>
      </c>
      <c r="I36" s="207">
        <v>0</v>
      </c>
      <c r="J36" s="207">
        <v>0</v>
      </c>
      <c r="K36" s="207">
        <v>0</v>
      </c>
      <c r="L36" s="207">
        <v>36950</v>
      </c>
      <c r="M36" s="207">
        <v>0</v>
      </c>
      <c r="N36" s="207">
        <v>1279792</v>
      </c>
      <c r="O36" s="207">
        <v>478452</v>
      </c>
      <c r="P36" s="207">
        <v>0</v>
      </c>
      <c r="Q36" s="207">
        <v>0</v>
      </c>
      <c r="R36" s="207">
        <v>133782</v>
      </c>
      <c r="S36" s="207">
        <v>0</v>
      </c>
      <c r="T36" s="207">
        <v>25491841</v>
      </c>
      <c r="U36" s="207">
        <v>0</v>
      </c>
      <c r="V36" s="207">
        <v>1003839</v>
      </c>
      <c r="W36" s="207">
        <v>1092547</v>
      </c>
      <c r="X36" s="166"/>
    </row>
    <row r="37" spans="1:24" ht="15.75" customHeight="1">
      <c r="A37" s="164">
        <v>218</v>
      </c>
      <c r="B37" s="148" t="s">
        <v>127</v>
      </c>
      <c r="C37" s="210">
        <v>13600</v>
      </c>
      <c r="D37" s="207">
        <v>6414358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7">
        <v>0</v>
      </c>
      <c r="N37" s="207">
        <v>628580</v>
      </c>
      <c r="O37" s="207">
        <v>113459</v>
      </c>
      <c r="P37" s="207">
        <v>0</v>
      </c>
      <c r="Q37" s="207">
        <v>0</v>
      </c>
      <c r="R37" s="207">
        <v>38796</v>
      </c>
      <c r="S37" s="207">
        <v>0</v>
      </c>
      <c r="T37" s="207">
        <v>8208224</v>
      </c>
      <c r="U37" s="207">
        <v>0</v>
      </c>
      <c r="V37" s="207">
        <v>63000</v>
      </c>
      <c r="W37" s="207">
        <v>1745414</v>
      </c>
      <c r="X37" s="166"/>
    </row>
    <row r="38" spans="1:24" ht="15.75" customHeight="1">
      <c r="A38" s="164">
        <v>219</v>
      </c>
      <c r="B38" s="148" t="s">
        <v>128</v>
      </c>
      <c r="C38" s="210">
        <v>64209</v>
      </c>
      <c r="D38" s="207">
        <v>4269244</v>
      </c>
      <c r="E38" s="207">
        <v>20102</v>
      </c>
      <c r="F38" s="207">
        <v>0</v>
      </c>
      <c r="G38" s="207">
        <v>0</v>
      </c>
      <c r="H38" s="207">
        <v>43840</v>
      </c>
      <c r="I38" s="207">
        <v>0</v>
      </c>
      <c r="J38" s="207">
        <v>0</v>
      </c>
      <c r="K38" s="207">
        <v>0</v>
      </c>
      <c r="L38" s="207">
        <v>25200</v>
      </c>
      <c r="M38" s="207">
        <v>0</v>
      </c>
      <c r="N38" s="207">
        <v>1146238</v>
      </c>
      <c r="O38" s="207">
        <v>456950</v>
      </c>
      <c r="P38" s="207">
        <v>0</v>
      </c>
      <c r="Q38" s="207">
        <v>0</v>
      </c>
      <c r="R38" s="207">
        <v>111122</v>
      </c>
      <c r="S38" s="207">
        <v>0</v>
      </c>
      <c r="T38" s="207">
        <v>17400673</v>
      </c>
      <c r="U38" s="207">
        <v>0</v>
      </c>
      <c r="V38" s="207">
        <v>116140</v>
      </c>
      <c r="W38" s="207">
        <v>291521</v>
      </c>
      <c r="X38" s="166"/>
    </row>
    <row r="39" spans="1:24" ht="15.75" customHeight="1">
      <c r="A39" s="164">
        <v>220</v>
      </c>
      <c r="B39" s="148" t="s">
        <v>129</v>
      </c>
      <c r="C39" s="210">
        <v>291111</v>
      </c>
      <c r="D39" s="207">
        <v>3665493</v>
      </c>
      <c r="E39" s="207">
        <v>0</v>
      </c>
      <c r="F39" s="207">
        <v>0</v>
      </c>
      <c r="G39" s="207">
        <v>0</v>
      </c>
      <c r="H39" s="207">
        <v>0</v>
      </c>
      <c r="I39" s="207">
        <v>0</v>
      </c>
      <c r="J39" s="207">
        <v>0</v>
      </c>
      <c r="K39" s="207">
        <v>0</v>
      </c>
      <c r="L39" s="207">
        <v>0</v>
      </c>
      <c r="M39" s="207">
        <v>0</v>
      </c>
      <c r="N39" s="207">
        <v>581326</v>
      </c>
      <c r="O39" s="207">
        <v>105492</v>
      </c>
      <c r="P39" s="207">
        <v>0</v>
      </c>
      <c r="Q39" s="207">
        <v>0</v>
      </c>
      <c r="R39" s="207">
        <v>37129</v>
      </c>
      <c r="S39" s="207">
        <v>0</v>
      </c>
      <c r="T39" s="207">
        <v>8362263</v>
      </c>
      <c r="U39" s="207">
        <v>0</v>
      </c>
      <c r="V39" s="207">
        <v>291250</v>
      </c>
      <c r="W39" s="207">
        <v>45557</v>
      </c>
      <c r="X39" s="166"/>
    </row>
    <row r="40" spans="1:24" ht="15.75" customHeight="1">
      <c r="A40" s="164">
        <v>221</v>
      </c>
      <c r="B40" s="148" t="s">
        <v>486</v>
      </c>
      <c r="C40" s="210">
        <v>300762</v>
      </c>
      <c r="D40" s="207">
        <v>3899539</v>
      </c>
      <c r="E40" s="207">
        <v>2175</v>
      </c>
      <c r="F40" s="207">
        <v>385600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539924</v>
      </c>
      <c r="O40" s="207">
        <v>102437</v>
      </c>
      <c r="P40" s="207">
        <v>0</v>
      </c>
      <c r="Q40" s="207">
        <v>0</v>
      </c>
      <c r="R40" s="207">
        <v>36820</v>
      </c>
      <c r="S40" s="207">
        <v>0</v>
      </c>
      <c r="T40" s="207">
        <v>8762799</v>
      </c>
      <c r="U40" s="207">
        <v>0</v>
      </c>
      <c r="V40" s="207">
        <v>42400</v>
      </c>
      <c r="W40" s="207">
        <v>20753</v>
      </c>
      <c r="X40" s="166"/>
    </row>
    <row r="41" spans="1:24" ht="15.75" customHeight="1">
      <c r="A41" s="164">
        <v>222</v>
      </c>
      <c r="B41" s="148" t="s">
        <v>130</v>
      </c>
      <c r="C41" s="210">
        <v>0</v>
      </c>
      <c r="D41" s="207">
        <v>5292341</v>
      </c>
      <c r="E41" s="207">
        <v>522822</v>
      </c>
      <c r="F41" s="207">
        <v>3606593</v>
      </c>
      <c r="G41" s="207">
        <v>0</v>
      </c>
      <c r="H41" s="207">
        <v>0</v>
      </c>
      <c r="I41" s="207">
        <v>0</v>
      </c>
      <c r="J41" s="207">
        <v>0</v>
      </c>
      <c r="K41" s="207">
        <v>0</v>
      </c>
      <c r="L41" s="207">
        <v>173529</v>
      </c>
      <c r="M41" s="207">
        <v>0</v>
      </c>
      <c r="N41" s="207">
        <v>13737</v>
      </c>
      <c r="O41" s="207">
        <v>17513</v>
      </c>
      <c r="P41" s="207">
        <v>0</v>
      </c>
      <c r="Q41" s="207">
        <v>0</v>
      </c>
      <c r="R41" s="207">
        <v>5963</v>
      </c>
      <c r="S41" s="207">
        <v>0</v>
      </c>
      <c r="T41" s="207">
        <v>4231038</v>
      </c>
      <c r="U41" s="207">
        <v>0</v>
      </c>
      <c r="V41" s="207">
        <v>0</v>
      </c>
      <c r="W41" s="207">
        <v>3282</v>
      </c>
      <c r="X41" s="166"/>
    </row>
    <row r="42" spans="1:24" ht="15.75" customHeight="1">
      <c r="A42" s="164">
        <v>223</v>
      </c>
      <c r="B42" s="148" t="s">
        <v>131</v>
      </c>
      <c r="C42" s="210">
        <v>0</v>
      </c>
      <c r="D42" s="207">
        <v>16962254</v>
      </c>
      <c r="E42" s="207">
        <v>506777</v>
      </c>
      <c r="F42" s="207">
        <v>208590</v>
      </c>
      <c r="G42" s="207">
        <v>0</v>
      </c>
      <c r="H42" s="207">
        <v>0</v>
      </c>
      <c r="I42" s="207">
        <v>0</v>
      </c>
      <c r="J42" s="207">
        <v>0</v>
      </c>
      <c r="K42" s="207">
        <v>0</v>
      </c>
      <c r="L42" s="207">
        <v>2167</v>
      </c>
      <c r="M42" s="207">
        <v>0</v>
      </c>
      <c r="N42" s="207">
        <v>640460</v>
      </c>
      <c r="O42" s="207">
        <v>63006</v>
      </c>
      <c r="P42" s="207">
        <v>0</v>
      </c>
      <c r="Q42" s="207">
        <v>0</v>
      </c>
      <c r="R42" s="207">
        <v>51878</v>
      </c>
      <c r="S42" s="207">
        <v>0</v>
      </c>
      <c r="T42" s="207">
        <v>8656120</v>
      </c>
      <c r="U42" s="207">
        <v>0</v>
      </c>
      <c r="V42" s="207">
        <v>0</v>
      </c>
      <c r="W42" s="207">
        <v>766777</v>
      </c>
      <c r="X42" s="166"/>
    </row>
    <row r="43" spans="1:24" ht="15.75" customHeight="1">
      <c r="A43" s="164">
        <v>224</v>
      </c>
      <c r="B43" s="148" t="s">
        <v>132</v>
      </c>
      <c r="C43" s="210">
        <v>306505</v>
      </c>
      <c r="D43" s="207">
        <v>14528658</v>
      </c>
      <c r="E43" s="207">
        <v>241107</v>
      </c>
      <c r="F43" s="207">
        <v>2167860</v>
      </c>
      <c r="G43" s="207">
        <v>0</v>
      </c>
      <c r="H43" s="207">
        <v>0</v>
      </c>
      <c r="I43" s="207">
        <v>0</v>
      </c>
      <c r="J43" s="207">
        <v>0</v>
      </c>
      <c r="K43" s="207">
        <v>0</v>
      </c>
      <c r="L43" s="207">
        <v>0</v>
      </c>
      <c r="M43" s="207">
        <v>0</v>
      </c>
      <c r="N43" s="207">
        <v>761123</v>
      </c>
      <c r="O43" s="207">
        <v>46300</v>
      </c>
      <c r="P43" s="207">
        <v>0</v>
      </c>
      <c r="Q43" s="207">
        <v>0</v>
      </c>
      <c r="R43" s="207">
        <v>35590</v>
      </c>
      <c r="S43" s="207">
        <v>0</v>
      </c>
      <c r="T43" s="207">
        <v>9256474</v>
      </c>
      <c r="U43" s="207">
        <v>0</v>
      </c>
      <c r="V43" s="207">
        <v>0</v>
      </c>
      <c r="W43" s="207">
        <v>894448</v>
      </c>
      <c r="X43" s="166"/>
    </row>
    <row r="44" spans="1:24" ht="15.75" customHeight="1">
      <c r="A44" s="164">
        <v>225</v>
      </c>
      <c r="B44" s="148" t="s">
        <v>133</v>
      </c>
      <c r="C44" s="210">
        <v>0</v>
      </c>
      <c r="D44" s="207">
        <v>6643329</v>
      </c>
      <c r="E44" s="207">
        <v>262406</v>
      </c>
      <c r="F44" s="207">
        <v>1658488</v>
      </c>
      <c r="G44" s="207">
        <v>0</v>
      </c>
      <c r="H44" s="207">
        <v>0</v>
      </c>
      <c r="I44" s="207">
        <v>0</v>
      </c>
      <c r="J44" s="207">
        <v>0</v>
      </c>
      <c r="K44" s="207">
        <v>0</v>
      </c>
      <c r="L44" s="207">
        <v>320091</v>
      </c>
      <c r="M44" s="207">
        <v>0</v>
      </c>
      <c r="N44" s="207">
        <v>86542</v>
      </c>
      <c r="O44" s="207">
        <v>62534</v>
      </c>
      <c r="P44" s="207">
        <v>0</v>
      </c>
      <c r="Q44" s="207">
        <v>0</v>
      </c>
      <c r="R44" s="207">
        <v>26279</v>
      </c>
      <c r="S44" s="207">
        <v>0</v>
      </c>
      <c r="T44" s="207">
        <v>4685100</v>
      </c>
      <c r="U44" s="207">
        <v>0</v>
      </c>
      <c r="V44" s="207">
        <v>0</v>
      </c>
      <c r="W44" s="207">
        <v>149598</v>
      </c>
      <c r="X44" s="166"/>
    </row>
    <row r="45" spans="1:24" ht="15.75" customHeight="1">
      <c r="A45" s="164">
        <v>226</v>
      </c>
      <c r="B45" s="148" t="s">
        <v>134</v>
      </c>
      <c r="C45" s="210">
        <v>0</v>
      </c>
      <c r="D45" s="207">
        <v>17536357</v>
      </c>
      <c r="E45" s="207">
        <v>372932</v>
      </c>
      <c r="F45" s="207">
        <v>3165447</v>
      </c>
      <c r="G45" s="207">
        <v>0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173042</v>
      </c>
      <c r="O45" s="207">
        <v>72900</v>
      </c>
      <c r="P45" s="207">
        <v>0</v>
      </c>
      <c r="Q45" s="207">
        <v>0</v>
      </c>
      <c r="R45" s="207">
        <v>28846</v>
      </c>
      <c r="S45" s="207">
        <v>0</v>
      </c>
      <c r="T45" s="207">
        <v>8988770</v>
      </c>
      <c r="U45" s="207">
        <v>0</v>
      </c>
      <c r="V45" s="207">
        <v>46000</v>
      </c>
      <c r="W45" s="207">
        <v>1218834</v>
      </c>
      <c r="X45" s="166"/>
    </row>
    <row r="46" spans="1:24" ht="15.75" customHeight="1">
      <c r="A46" s="164">
        <v>227</v>
      </c>
      <c r="B46" s="148" t="s">
        <v>135</v>
      </c>
      <c r="C46" s="210">
        <v>0</v>
      </c>
      <c r="D46" s="207">
        <v>8860674</v>
      </c>
      <c r="E46" s="207">
        <v>237333</v>
      </c>
      <c r="F46" s="207">
        <v>8269347</v>
      </c>
      <c r="G46" s="207">
        <v>0</v>
      </c>
      <c r="H46" s="207">
        <v>0</v>
      </c>
      <c r="I46" s="207">
        <v>0</v>
      </c>
      <c r="J46" s="207">
        <v>0</v>
      </c>
      <c r="K46" s="207">
        <v>0</v>
      </c>
      <c r="L46" s="207">
        <v>51928</v>
      </c>
      <c r="M46" s="207">
        <v>0</v>
      </c>
      <c r="N46" s="207">
        <v>58142</v>
      </c>
      <c r="O46" s="207">
        <v>72868</v>
      </c>
      <c r="P46" s="207">
        <v>0</v>
      </c>
      <c r="Q46" s="207">
        <v>0</v>
      </c>
      <c r="R46" s="207">
        <v>26042</v>
      </c>
      <c r="S46" s="207">
        <v>0</v>
      </c>
      <c r="T46" s="207">
        <v>7972453</v>
      </c>
      <c r="U46" s="207">
        <v>0</v>
      </c>
      <c r="V46" s="207">
        <v>0</v>
      </c>
      <c r="W46" s="207">
        <v>219898</v>
      </c>
      <c r="X46" s="166"/>
    </row>
    <row r="47" spans="1:24" ht="15.75" customHeight="1">
      <c r="A47" s="164">
        <v>228</v>
      </c>
      <c r="B47" s="148" t="s">
        <v>136</v>
      </c>
      <c r="C47" s="210">
        <v>0</v>
      </c>
      <c r="D47" s="207">
        <v>12067577</v>
      </c>
      <c r="E47" s="207">
        <v>0</v>
      </c>
      <c r="F47" s="207">
        <v>0</v>
      </c>
      <c r="G47" s="207">
        <v>0</v>
      </c>
      <c r="H47" s="207">
        <v>0</v>
      </c>
      <c r="I47" s="207">
        <v>0</v>
      </c>
      <c r="J47" s="207">
        <v>0</v>
      </c>
      <c r="K47" s="207">
        <v>0</v>
      </c>
      <c r="L47" s="207">
        <v>0</v>
      </c>
      <c r="M47" s="207">
        <v>0</v>
      </c>
      <c r="N47" s="207">
        <v>422721</v>
      </c>
      <c r="O47" s="207">
        <v>57900</v>
      </c>
      <c r="P47" s="207">
        <v>0</v>
      </c>
      <c r="Q47" s="207">
        <v>0</v>
      </c>
      <c r="R47" s="207">
        <v>35739</v>
      </c>
      <c r="S47" s="207">
        <v>0</v>
      </c>
      <c r="T47" s="207">
        <v>8610678</v>
      </c>
      <c r="U47" s="207">
        <v>0</v>
      </c>
      <c r="V47" s="207">
        <v>0</v>
      </c>
      <c r="W47" s="207">
        <v>216014</v>
      </c>
      <c r="X47" s="166"/>
    </row>
    <row r="48" spans="1:24" ht="15.75" customHeight="1">
      <c r="A48" s="164">
        <v>229</v>
      </c>
      <c r="B48" s="148" t="s">
        <v>120</v>
      </c>
      <c r="C48" s="210">
        <v>0</v>
      </c>
      <c r="D48" s="207">
        <v>21224509</v>
      </c>
      <c r="E48" s="207">
        <v>0</v>
      </c>
      <c r="F48" s="207">
        <v>385400</v>
      </c>
      <c r="G48" s="207">
        <v>0</v>
      </c>
      <c r="H48" s="207">
        <v>0</v>
      </c>
      <c r="I48" s="207">
        <v>0</v>
      </c>
      <c r="J48" s="207">
        <v>0</v>
      </c>
      <c r="K48" s="207">
        <v>0</v>
      </c>
      <c r="L48" s="207">
        <v>8750</v>
      </c>
      <c r="M48" s="207">
        <v>0</v>
      </c>
      <c r="N48" s="207">
        <v>270809</v>
      </c>
      <c r="O48" s="207">
        <v>185594</v>
      </c>
      <c r="P48" s="207">
        <v>0</v>
      </c>
      <c r="Q48" s="207">
        <v>0</v>
      </c>
      <c r="R48" s="207">
        <v>60150</v>
      </c>
      <c r="S48" s="207">
        <v>0</v>
      </c>
      <c r="T48" s="207">
        <v>14854860</v>
      </c>
      <c r="U48" s="207">
        <v>0</v>
      </c>
      <c r="V48" s="207">
        <v>1128650</v>
      </c>
      <c r="W48" s="207">
        <v>663023</v>
      </c>
      <c r="X48" s="166"/>
    </row>
    <row r="49" spans="1:24" ht="15.75" customHeight="1">
      <c r="A49" s="164">
        <v>301</v>
      </c>
      <c r="B49" s="148" t="s">
        <v>137</v>
      </c>
      <c r="C49" s="210">
        <v>32760</v>
      </c>
      <c r="D49" s="207">
        <v>1210023</v>
      </c>
      <c r="E49" s="207">
        <v>0</v>
      </c>
      <c r="F49" s="207">
        <v>0</v>
      </c>
      <c r="G49" s="207">
        <v>0</v>
      </c>
      <c r="H49" s="207">
        <v>0</v>
      </c>
      <c r="I49" s="207">
        <v>0</v>
      </c>
      <c r="J49" s="207">
        <v>0</v>
      </c>
      <c r="K49" s="207">
        <v>0</v>
      </c>
      <c r="L49" s="207">
        <v>0</v>
      </c>
      <c r="M49" s="207">
        <v>0</v>
      </c>
      <c r="N49" s="207">
        <v>101808</v>
      </c>
      <c r="O49" s="207">
        <v>26487</v>
      </c>
      <c r="P49" s="207">
        <v>0</v>
      </c>
      <c r="Q49" s="207">
        <v>0</v>
      </c>
      <c r="R49" s="207">
        <v>22525</v>
      </c>
      <c r="S49" s="207">
        <v>0</v>
      </c>
      <c r="T49" s="207">
        <v>5125445</v>
      </c>
      <c r="U49" s="207">
        <v>0</v>
      </c>
      <c r="V49" s="207">
        <v>94230</v>
      </c>
      <c r="W49" s="207">
        <v>0</v>
      </c>
      <c r="X49" s="166"/>
    </row>
    <row r="50" spans="1:24" ht="15.75" customHeight="1">
      <c r="A50" s="164">
        <v>365</v>
      </c>
      <c r="B50" s="148" t="s">
        <v>138</v>
      </c>
      <c r="C50" s="210">
        <v>0</v>
      </c>
      <c r="D50" s="207">
        <v>6236858</v>
      </c>
      <c r="E50" s="207">
        <v>185761</v>
      </c>
      <c r="F50" s="207">
        <v>434900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115068</v>
      </c>
      <c r="O50" s="207">
        <v>38065</v>
      </c>
      <c r="P50" s="207">
        <v>0</v>
      </c>
      <c r="Q50" s="207">
        <v>0</v>
      </c>
      <c r="R50" s="207">
        <v>13506</v>
      </c>
      <c r="S50" s="207">
        <v>0</v>
      </c>
      <c r="T50" s="207">
        <v>4471201</v>
      </c>
      <c r="U50" s="207">
        <v>0</v>
      </c>
      <c r="V50" s="207">
        <v>200</v>
      </c>
      <c r="W50" s="207">
        <v>153977</v>
      </c>
      <c r="X50" s="166"/>
    </row>
    <row r="51" spans="1:24" ht="15.75" customHeight="1">
      <c r="A51" s="164">
        <v>381</v>
      </c>
      <c r="B51" s="148" t="s">
        <v>139</v>
      </c>
      <c r="C51" s="210">
        <v>0</v>
      </c>
      <c r="D51" s="207">
        <v>1009264</v>
      </c>
      <c r="E51" s="207">
        <v>0</v>
      </c>
      <c r="F51" s="207">
        <v>0</v>
      </c>
      <c r="G51" s="207">
        <v>0</v>
      </c>
      <c r="H51" s="207">
        <v>0</v>
      </c>
      <c r="I51" s="207">
        <v>0</v>
      </c>
      <c r="J51" s="207">
        <v>0</v>
      </c>
      <c r="K51" s="207">
        <v>0</v>
      </c>
      <c r="L51" s="207">
        <v>0</v>
      </c>
      <c r="M51" s="207">
        <v>0</v>
      </c>
      <c r="N51" s="207">
        <v>158881</v>
      </c>
      <c r="O51" s="207">
        <v>32733</v>
      </c>
      <c r="P51" s="207">
        <v>0</v>
      </c>
      <c r="Q51" s="207">
        <v>0</v>
      </c>
      <c r="R51" s="207">
        <v>28303</v>
      </c>
      <c r="S51" s="207">
        <v>0</v>
      </c>
      <c r="T51" s="207">
        <v>5539045</v>
      </c>
      <c r="U51" s="207">
        <v>0</v>
      </c>
      <c r="V51" s="207">
        <v>0</v>
      </c>
      <c r="W51" s="207">
        <v>0</v>
      </c>
      <c r="X51" s="166"/>
    </row>
    <row r="52" spans="1:24" ht="15.75" customHeight="1">
      <c r="A52" s="164">
        <v>382</v>
      </c>
      <c r="B52" s="148" t="s">
        <v>140</v>
      </c>
      <c r="C52" s="210">
        <v>0</v>
      </c>
      <c r="D52" s="207">
        <v>338413</v>
      </c>
      <c r="E52" s="207">
        <v>0</v>
      </c>
      <c r="F52" s="207">
        <v>0</v>
      </c>
      <c r="G52" s="207">
        <v>0</v>
      </c>
      <c r="H52" s="207">
        <v>0</v>
      </c>
      <c r="I52" s="207">
        <v>0</v>
      </c>
      <c r="J52" s="207">
        <v>0</v>
      </c>
      <c r="K52" s="207">
        <v>0</v>
      </c>
      <c r="L52" s="207">
        <v>0</v>
      </c>
      <c r="M52" s="207">
        <v>0</v>
      </c>
      <c r="N52" s="207">
        <v>302888</v>
      </c>
      <c r="O52" s="207">
        <v>29048</v>
      </c>
      <c r="P52" s="207">
        <v>0</v>
      </c>
      <c r="Q52" s="207">
        <v>0</v>
      </c>
      <c r="R52" s="207">
        <v>27952</v>
      </c>
      <c r="S52" s="207">
        <v>0</v>
      </c>
      <c r="T52" s="207">
        <v>5709951</v>
      </c>
      <c r="U52" s="207">
        <v>0</v>
      </c>
      <c r="V52" s="207">
        <v>0</v>
      </c>
      <c r="W52" s="207">
        <v>0</v>
      </c>
      <c r="X52" s="166"/>
    </row>
    <row r="53" spans="1:24" ht="15.75" customHeight="1">
      <c r="A53" s="164">
        <v>442</v>
      </c>
      <c r="B53" s="148" t="s">
        <v>142</v>
      </c>
      <c r="C53" s="210">
        <v>23570</v>
      </c>
      <c r="D53" s="207">
        <v>2270366</v>
      </c>
      <c r="E53" s="207">
        <v>0</v>
      </c>
      <c r="F53" s="207">
        <v>364600</v>
      </c>
      <c r="G53" s="207">
        <v>0</v>
      </c>
      <c r="H53" s="207">
        <v>0</v>
      </c>
      <c r="I53" s="207">
        <v>0</v>
      </c>
      <c r="J53" s="207">
        <v>0</v>
      </c>
      <c r="K53" s="207">
        <v>0</v>
      </c>
      <c r="L53" s="207">
        <v>0</v>
      </c>
      <c r="M53" s="207">
        <v>0</v>
      </c>
      <c r="N53" s="207">
        <v>170850</v>
      </c>
      <c r="O53" s="207">
        <v>21900</v>
      </c>
      <c r="P53" s="207">
        <v>0</v>
      </c>
      <c r="Q53" s="207">
        <v>0</v>
      </c>
      <c r="R53" s="207">
        <v>8991</v>
      </c>
      <c r="S53" s="207">
        <v>0</v>
      </c>
      <c r="T53" s="207">
        <v>2473659</v>
      </c>
      <c r="U53" s="207">
        <v>0</v>
      </c>
      <c r="V53" s="207">
        <v>193700</v>
      </c>
      <c r="W53" s="207">
        <v>0</v>
      </c>
      <c r="X53" s="166"/>
    </row>
    <row r="54" spans="1:24" ht="15.75" customHeight="1">
      <c r="A54" s="164">
        <v>443</v>
      </c>
      <c r="B54" s="148" t="s">
        <v>143</v>
      </c>
      <c r="C54" s="210">
        <v>217422</v>
      </c>
      <c r="D54" s="207">
        <v>1989506</v>
      </c>
      <c r="E54" s="207">
        <v>0</v>
      </c>
      <c r="F54" s="207">
        <v>0</v>
      </c>
      <c r="G54" s="207">
        <v>0</v>
      </c>
      <c r="H54" s="207">
        <v>0</v>
      </c>
      <c r="I54" s="207">
        <v>0</v>
      </c>
      <c r="J54" s="207">
        <v>0</v>
      </c>
      <c r="K54" s="207">
        <v>0</v>
      </c>
      <c r="L54" s="207">
        <v>0</v>
      </c>
      <c r="M54" s="207">
        <v>0</v>
      </c>
      <c r="N54" s="207">
        <v>722493</v>
      </c>
      <c r="O54" s="207">
        <v>137069</v>
      </c>
      <c r="P54" s="207">
        <v>0</v>
      </c>
      <c r="Q54" s="207">
        <v>0</v>
      </c>
      <c r="R54" s="207">
        <v>20328</v>
      </c>
      <c r="S54" s="207">
        <v>0</v>
      </c>
      <c r="T54" s="207">
        <v>4254826</v>
      </c>
      <c r="U54" s="207">
        <v>0</v>
      </c>
      <c r="V54" s="207">
        <v>0</v>
      </c>
      <c r="W54" s="207">
        <v>391573</v>
      </c>
      <c r="X54" s="166"/>
    </row>
    <row r="55" spans="1:24" ht="15.75" customHeight="1">
      <c r="A55" s="164">
        <v>446</v>
      </c>
      <c r="B55" s="148" t="s">
        <v>141</v>
      </c>
      <c r="C55" s="210">
        <v>12350</v>
      </c>
      <c r="D55" s="207">
        <v>4136481</v>
      </c>
      <c r="E55" s="207">
        <v>738617</v>
      </c>
      <c r="F55" s="207">
        <v>3105662</v>
      </c>
      <c r="G55" s="207">
        <v>0</v>
      </c>
      <c r="H55" s="207">
        <v>0</v>
      </c>
      <c r="I55" s="207">
        <v>0</v>
      </c>
      <c r="J55" s="207">
        <v>0</v>
      </c>
      <c r="K55" s="207">
        <v>0</v>
      </c>
      <c r="L55" s="207">
        <v>0</v>
      </c>
      <c r="M55" s="207">
        <v>0</v>
      </c>
      <c r="N55" s="207">
        <v>97632</v>
      </c>
      <c r="O55" s="207">
        <v>10533</v>
      </c>
      <c r="P55" s="207">
        <v>0</v>
      </c>
      <c r="Q55" s="207">
        <v>0</v>
      </c>
      <c r="R55" s="207">
        <v>7951</v>
      </c>
      <c r="S55" s="207">
        <v>0</v>
      </c>
      <c r="T55" s="207">
        <v>3431806</v>
      </c>
      <c r="U55" s="207">
        <v>0</v>
      </c>
      <c r="V55" s="207">
        <v>36930</v>
      </c>
      <c r="W55" s="207">
        <v>0</v>
      </c>
      <c r="X55" s="166"/>
    </row>
    <row r="56" spans="1:24" ht="15.75" customHeight="1">
      <c r="A56" s="164">
        <v>464</v>
      </c>
      <c r="B56" s="148" t="s">
        <v>144</v>
      </c>
      <c r="C56" s="210">
        <v>0</v>
      </c>
      <c r="D56" s="207">
        <v>2316208</v>
      </c>
      <c r="E56" s="207">
        <v>0</v>
      </c>
      <c r="F56" s="207">
        <v>0</v>
      </c>
      <c r="G56" s="207">
        <v>0</v>
      </c>
      <c r="H56" s="207">
        <v>0</v>
      </c>
      <c r="I56" s="207">
        <v>0</v>
      </c>
      <c r="J56" s="207">
        <v>0</v>
      </c>
      <c r="K56" s="207">
        <v>0</v>
      </c>
      <c r="L56" s="207">
        <v>0</v>
      </c>
      <c r="M56" s="207">
        <v>0</v>
      </c>
      <c r="N56" s="207">
        <v>622422</v>
      </c>
      <c r="O56" s="207">
        <v>74529</v>
      </c>
      <c r="P56" s="207">
        <v>0</v>
      </c>
      <c r="Q56" s="207">
        <v>0</v>
      </c>
      <c r="R56" s="207">
        <v>24591</v>
      </c>
      <c r="S56" s="207">
        <v>0</v>
      </c>
      <c r="T56" s="207">
        <v>5550662</v>
      </c>
      <c r="U56" s="207">
        <v>0</v>
      </c>
      <c r="V56" s="207">
        <v>0</v>
      </c>
      <c r="W56" s="207">
        <v>268728</v>
      </c>
      <c r="X56" s="166"/>
    </row>
    <row r="57" spans="1:24" ht="15.75" customHeight="1">
      <c r="A57" s="164">
        <v>481</v>
      </c>
      <c r="B57" s="148" t="s">
        <v>145</v>
      </c>
      <c r="C57" s="210">
        <v>0</v>
      </c>
      <c r="D57" s="207">
        <v>2868485</v>
      </c>
      <c r="E57" s="207">
        <v>206096</v>
      </c>
      <c r="F57" s="207">
        <v>0</v>
      </c>
      <c r="G57" s="207">
        <v>0</v>
      </c>
      <c r="H57" s="207">
        <v>0</v>
      </c>
      <c r="I57" s="207">
        <v>0</v>
      </c>
      <c r="J57" s="207">
        <v>0</v>
      </c>
      <c r="K57" s="207">
        <v>0</v>
      </c>
      <c r="L57" s="207">
        <v>0</v>
      </c>
      <c r="M57" s="207">
        <v>0</v>
      </c>
      <c r="N57" s="207">
        <v>212364</v>
      </c>
      <c r="O57" s="207">
        <v>18665</v>
      </c>
      <c r="P57" s="207">
        <v>0</v>
      </c>
      <c r="Q57" s="207">
        <v>0</v>
      </c>
      <c r="R57" s="207">
        <v>11952</v>
      </c>
      <c r="S57" s="207">
        <v>0</v>
      </c>
      <c r="T57" s="207">
        <v>3525004</v>
      </c>
      <c r="U57" s="207">
        <v>0</v>
      </c>
      <c r="V57" s="207">
        <v>201050</v>
      </c>
      <c r="W57" s="207">
        <v>620878</v>
      </c>
      <c r="X57" s="166"/>
    </row>
    <row r="58" spans="1:24" ht="15.75" customHeight="1">
      <c r="A58" s="164">
        <v>501</v>
      </c>
      <c r="B58" s="148" t="s">
        <v>146</v>
      </c>
      <c r="C58" s="210">
        <v>0</v>
      </c>
      <c r="D58" s="207">
        <v>1880984</v>
      </c>
      <c r="E58" s="207">
        <v>17947</v>
      </c>
      <c r="F58" s="207">
        <v>3890753</v>
      </c>
      <c r="G58" s="207">
        <v>0</v>
      </c>
      <c r="H58" s="207">
        <v>0</v>
      </c>
      <c r="I58" s="207">
        <v>0</v>
      </c>
      <c r="J58" s="207">
        <v>0</v>
      </c>
      <c r="K58" s="207">
        <v>0</v>
      </c>
      <c r="L58" s="207">
        <v>24810</v>
      </c>
      <c r="M58" s="207">
        <v>0</v>
      </c>
      <c r="N58" s="207">
        <v>62333</v>
      </c>
      <c r="O58" s="207">
        <v>19619</v>
      </c>
      <c r="P58" s="207">
        <v>0</v>
      </c>
      <c r="Q58" s="207">
        <v>0</v>
      </c>
      <c r="R58" s="207">
        <v>11683</v>
      </c>
      <c r="S58" s="207">
        <v>0</v>
      </c>
      <c r="T58" s="207">
        <v>2744615</v>
      </c>
      <c r="U58" s="207">
        <v>0</v>
      </c>
      <c r="V58" s="207">
        <v>0</v>
      </c>
      <c r="W58" s="207">
        <v>0</v>
      </c>
      <c r="X58" s="166"/>
    </row>
    <row r="59" spans="1:24" ht="15.75" customHeight="1">
      <c r="A59" s="164">
        <v>585</v>
      </c>
      <c r="B59" s="148" t="s">
        <v>147</v>
      </c>
      <c r="C59" s="210">
        <v>0</v>
      </c>
      <c r="D59" s="207">
        <v>6097814</v>
      </c>
      <c r="E59" s="207">
        <v>22956</v>
      </c>
      <c r="F59" s="207">
        <v>6482205</v>
      </c>
      <c r="G59" s="207">
        <v>0</v>
      </c>
      <c r="H59" s="207">
        <v>0</v>
      </c>
      <c r="I59" s="207">
        <v>0</v>
      </c>
      <c r="J59" s="207">
        <v>0</v>
      </c>
      <c r="K59" s="207">
        <v>0</v>
      </c>
      <c r="L59" s="207">
        <v>257502</v>
      </c>
      <c r="M59" s="207">
        <v>0</v>
      </c>
      <c r="N59" s="207">
        <v>115400</v>
      </c>
      <c r="O59" s="207">
        <v>17563</v>
      </c>
      <c r="P59" s="207">
        <v>0</v>
      </c>
      <c r="Q59" s="207">
        <v>0</v>
      </c>
      <c r="R59" s="207">
        <v>12427</v>
      </c>
      <c r="S59" s="207">
        <v>0</v>
      </c>
      <c r="T59" s="207">
        <v>4319722</v>
      </c>
      <c r="U59" s="207">
        <v>0</v>
      </c>
      <c r="V59" s="207">
        <v>0</v>
      </c>
      <c r="W59" s="207">
        <v>52186</v>
      </c>
      <c r="X59" s="166"/>
    </row>
    <row r="60" spans="1:24" ht="15.75" customHeight="1">
      <c r="A60" s="200">
        <v>586</v>
      </c>
      <c r="B60" s="148" t="s">
        <v>148</v>
      </c>
      <c r="C60" s="210">
        <v>0</v>
      </c>
      <c r="D60" s="207">
        <v>6597626</v>
      </c>
      <c r="E60" s="207">
        <v>55566</v>
      </c>
      <c r="F60" s="207">
        <v>3347658</v>
      </c>
      <c r="G60" s="207">
        <v>0</v>
      </c>
      <c r="H60" s="207">
        <v>0</v>
      </c>
      <c r="I60" s="207">
        <v>0</v>
      </c>
      <c r="J60" s="207">
        <v>0</v>
      </c>
      <c r="K60" s="207">
        <v>0</v>
      </c>
      <c r="L60" s="207">
        <v>61107</v>
      </c>
      <c r="M60" s="207">
        <v>0</v>
      </c>
      <c r="N60" s="207">
        <v>8471</v>
      </c>
      <c r="O60" s="207">
        <v>18333</v>
      </c>
      <c r="P60" s="207">
        <v>0</v>
      </c>
      <c r="Q60" s="207">
        <v>0</v>
      </c>
      <c r="R60" s="207">
        <v>10045</v>
      </c>
      <c r="S60" s="207">
        <v>0</v>
      </c>
      <c r="T60" s="207">
        <v>3276043</v>
      </c>
      <c r="U60" s="207">
        <v>0</v>
      </c>
      <c r="V60" s="207">
        <v>0</v>
      </c>
      <c r="W60" s="207">
        <v>171055</v>
      </c>
      <c r="X60" s="166"/>
    </row>
    <row r="61" spans="1:24" ht="3.75" customHeight="1">
      <c r="A61" s="217"/>
      <c r="B61" s="168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66"/>
    </row>
    <row r="62" spans="1:24">
      <c r="B62" s="148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48"/>
    </row>
    <row r="63" spans="1:24" s="171" customFormat="1">
      <c r="C63" s="151"/>
    </row>
    <row r="64" spans="1:24" s="171" customFormat="1" ht="10.199999999999999" customHeight="1">
      <c r="C64" s="151"/>
    </row>
    <row r="65" spans="3:3" s="171" customFormat="1">
      <c r="C65" s="151"/>
    </row>
    <row r="66" spans="3:3" s="171" customFormat="1">
      <c r="C66" s="151"/>
    </row>
    <row r="67" spans="3:3" s="171" customFormat="1">
      <c r="C67" s="151"/>
    </row>
    <row r="68" spans="3:3" s="171" customFormat="1">
      <c r="C68" s="151"/>
    </row>
    <row r="69" spans="3:3" s="171" customFormat="1">
      <c r="C69" s="151"/>
    </row>
    <row r="70" spans="3:3" s="171" customFormat="1">
      <c r="C70" s="151"/>
    </row>
    <row r="71" spans="3:3" s="171" customFormat="1">
      <c r="C71" s="151"/>
    </row>
    <row r="72" spans="3:3" s="171" customFormat="1">
      <c r="C72" s="151"/>
    </row>
    <row r="73" spans="3:3" s="171" customFormat="1">
      <c r="C73" s="151"/>
    </row>
    <row r="74" spans="3:3" s="171" customFormat="1">
      <c r="C74" s="151"/>
    </row>
    <row r="75" spans="3:3" s="171" customFormat="1">
      <c r="C75" s="151"/>
    </row>
    <row r="76" spans="3:3" s="171" customFormat="1">
      <c r="C76" s="151"/>
    </row>
    <row r="77" spans="3:3" s="171" customFormat="1">
      <c r="C77" s="151"/>
    </row>
    <row r="78" spans="3:3" s="171" customFormat="1">
      <c r="C78" s="151"/>
    </row>
    <row r="79" spans="3:3" s="171" customFormat="1">
      <c r="C79" s="151"/>
    </row>
    <row r="80" spans="3:3" s="171" customFormat="1">
      <c r="C80" s="151"/>
    </row>
    <row r="81" spans="3:3" s="171" customFormat="1">
      <c r="C81" s="151"/>
    </row>
    <row r="82" spans="3:3" s="171" customFormat="1">
      <c r="C82" s="151"/>
    </row>
    <row r="83" spans="3:3" s="171" customFormat="1">
      <c r="C83" s="151"/>
    </row>
    <row r="84" spans="3:3" s="171" customFormat="1">
      <c r="C84" s="151"/>
    </row>
    <row r="85" spans="3:3" s="171" customFormat="1">
      <c r="C85" s="151"/>
    </row>
    <row r="86" spans="3:3" s="171" customFormat="1">
      <c r="C86" s="151"/>
    </row>
    <row r="87" spans="3:3" s="171" customFormat="1">
      <c r="C87" s="151"/>
    </row>
    <row r="88" spans="3:3" s="171" customFormat="1">
      <c r="C88" s="151"/>
    </row>
    <row r="89" spans="3:3" s="171" customFormat="1">
      <c r="C89" s="151"/>
    </row>
    <row r="90" spans="3:3" s="171" customFormat="1">
      <c r="C90" s="151"/>
    </row>
    <row r="91" spans="3:3" s="171" customFormat="1">
      <c r="C91" s="151"/>
    </row>
    <row r="92" spans="3:3" s="171" customFormat="1">
      <c r="C92" s="151"/>
    </row>
    <row r="93" spans="3:3" s="171" customFormat="1">
      <c r="C93" s="151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/>
  </sheetViews>
  <sheetFormatPr defaultColWidth="8.88671875" defaultRowHeight="10.8"/>
  <cols>
    <col min="1" max="1" width="14.33203125" style="69" customWidth="1"/>
    <col min="2" max="8" width="11.44140625" style="69" customWidth="1"/>
    <col min="9" max="16384" width="8.88671875" style="69"/>
  </cols>
  <sheetData>
    <row r="1" spans="1:8" s="68" customFormat="1" ht="16.2">
      <c r="A1" s="67" t="s">
        <v>331</v>
      </c>
    </row>
    <row r="2" spans="1:8" ht="12" customHeight="1">
      <c r="A2" s="384" t="s">
        <v>162</v>
      </c>
      <c r="B2" s="386" t="s">
        <v>332</v>
      </c>
      <c r="C2" s="386" t="s">
        <v>333</v>
      </c>
      <c r="D2" s="386" t="s">
        <v>262</v>
      </c>
      <c r="E2" s="386" t="s">
        <v>334</v>
      </c>
      <c r="F2" s="380" t="s">
        <v>335</v>
      </c>
      <c r="G2" s="382" t="s">
        <v>336</v>
      </c>
      <c r="H2" s="378" t="s">
        <v>71</v>
      </c>
    </row>
    <row r="3" spans="1:8" ht="12" customHeight="1">
      <c r="A3" s="385"/>
      <c r="B3" s="387"/>
      <c r="C3" s="387"/>
      <c r="D3" s="387"/>
      <c r="E3" s="387"/>
      <c r="F3" s="381"/>
      <c r="G3" s="383"/>
      <c r="H3" s="379"/>
    </row>
    <row r="4" spans="1:8">
      <c r="A4" s="141"/>
      <c r="B4" s="72" t="s">
        <v>196</v>
      </c>
      <c r="C4" s="43" t="s">
        <v>197</v>
      </c>
      <c r="D4" s="43" t="s">
        <v>198</v>
      </c>
      <c r="E4" s="43" t="s">
        <v>198</v>
      </c>
      <c r="F4" s="43" t="s">
        <v>199</v>
      </c>
      <c r="G4" s="43" t="s">
        <v>198</v>
      </c>
      <c r="H4" s="251"/>
    </row>
    <row r="5" spans="1:8" ht="15" customHeight="1">
      <c r="A5" s="141" t="s">
        <v>516</v>
      </c>
      <c r="B5" s="84">
        <v>160</v>
      </c>
      <c r="C5" s="84">
        <v>355546</v>
      </c>
      <c r="D5" s="84">
        <v>65355400</v>
      </c>
      <c r="E5" s="84">
        <v>48501958</v>
      </c>
      <c r="F5" s="84">
        <v>15241</v>
      </c>
      <c r="G5" s="84">
        <v>0</v>
      </c>
      <c r="H5" s="251" t="s">
        <v>328</v>
      </c>
    </row>
    <row r="6" spans="1:8" ht="15" customHeight="1">
      <c r="A6" s="141" t="s">
        <v>430</v>
      </c>
      <c r="B6" s="84">
        <v>162</v>
      </c>
      <c r="C6" s="84">
        <v>337705</v>
      </c>
      <c r="D6" s="84">
        <v>76650075</v>
      </c>
      <c r="E6" s="84">
        <v>56673019</v>
      </c>
      <c r="F6" s="84">
        <v>15245</v>
      </c>
      <c r="G6" s="84">
        <v>0</v>
      </c>
      <c r="H6" s="251" t="s">
        <v>483</v>
      </c>
    </row>
    <row r="7" spans="1:8" ht="15" customHeight="1">
      <c r="A7" s="141" t="s">
        <v>491</v>
      </c>
      <c r="B7" s="84">
        <v>161</v>
      </c>
      <c r="C7" s="84">
        <v>121679</v>
      </c>
      <c r="D7" s="84">
        <v>112528429</v>
      </c>
      <c r="E7" s="84">
        <v>83339703</v>
      </c>
      <c r="F7" s="84">
        <v>15703</v>
      </c>
      <c r="G7" s="84">
        <v>1700000</v>
      </c>
      <c r="H7" s="251" t="s">
        <v>483</v>
      </c>
    </row>
    <row r="8" spans="1:8" ht="15" customHeight="1">
      <c r="A8" s="141" t="s">
        <v>504</v>
      </c>
      <c r="B8" s="87">
        <v>161</v>
      </c>
      <c r="C8" s="87">
        <v>230389</v>
      </c>
      <c r="D8" s="87">
        <v>124009515</v>
      </c>
      <c r="E8" s="87">
        <v>91825614</v>
      </c>
      <c r="F8" s="87">
        <v>16363</v>
      </c>
      <c r="G8" s="87">
        <v>600000</v>
      </c>
      <c r="H8" s="254" t="s">
        <v>483</v>
      </c>
    </row>
    <row r="9" spans="1:8" ht="15" customHeight="1">
      <c r="A9" s="141" t="s">
        <v>519</v>
      </c>
      <c r="B9" s="87">
        <v>161</v>
      </c>
      <c r="C9" s="87">
        <v>283049</v>
      </c>
      <c r="D9" s="87">
        <v>122447402</v>
      </c>
      <c r="E9" s="87">
        <v>90698284</v>
      </c>
      <c r="F9" s="87">
        <v>15915</v>
      </c>
      <c r="G9" s="87">
        <v>900000</v>
      </c>
      <c r="H9" s="254" t="s">
        <v>483</v>
      </c>
    </row>
    <row r="10" spans="1:8" ht="3.75" customHeight="1">
      <c r="A10" s="252"/>
      <c r="B10" s="74"/>
      <c r="C10" s="47"/>
      <c r="D10" s="47"/>
      <c r="E10" s="47"/>
      <c r="F10" s="47"/>
      <c r="G10" s="47"/>
      <c r="H10" s="253"/>
    </row>
    <row r="11" spans="1:8">
      <c r="A11" s="69" t="s">
        <v>510</v>
      </c>
    </row>
    <row r="12" spans="1:8">
      <c r="A12" s="88" t="s">
        <v>329</v>
      </c>
    </row>
    <row r="13" spans="1:8">
      <c r="A13" s="71" t="s">
        <v>337</v>
      </c>
    </row>
    <row r="14" spans="1:8">
      <c r="A14" s="71" t="s">
        <v>211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5"/>
  <sheetViews>
    <sheetView zoomScaleNormal="100" workbookViewId="0"/>
  </sheetViews>
  <sheetFormatPr defaultColWidth="8.88671875" defaultRowHeight="10.8"/>
  <cols>
    <col min="1" max="6" width="17.109375" style="6" customWidth="1"/>
    <col min="7" max="7" width="12.6640625" style="6" customWidth="1"/>
    <col min="8" max="16384" width="8.88671875" style="6"/>
  </cols>
  <sheetData>
    <row r="1" spans="1:6" s="7" customFormat="1" ht="16.2">
      <c r="A1" s="9" t="s">
        <v>415</v>
      </c>
    </row>
    <row r="2" spans="1:6" s="33" customFormat="1" ht="14.4">
      <c r="A2" s="34" t="s">
        <v>192</v>
      </c>
      <c r="B2" s="35"/>
      <c r="C2" s="31"/>
      <c r="D2" s="31"/>
      <c r="E2" s="31"/>
      <c r="F2" s="32"/>
    </row>
    <row r="3" spans="1:6">
      <c r="A3" s="30"/>
      <c r="B3" s="10"/>
      <c r="C3" s="5"/>
      <c r="D3" s="5"/>
      <c r="E3" s="5"/>
      <c r="F3" s="11" t="s">
        <v>157</v>
      </c>
    </row>
    <row r="4" spans="1:6" ht="13.95" customHeight="1">
      <c r="A4" s="310" t="s">
        <v>416</v>
      </c>
      <c r="B4" s="310"/>
      <c r="C4" s="309"/>
      <c r="D4" s="308" t="s">
        <v>417</v>
      </c>
      <c r="E4" s="310"/>
      <c r="F4" s="310"/>
    </row>
    <row r="5" spans="1:6" ht="13.95" customHeight="1">
      <c r="A5" s="259" t="s">
        <v>162</v>
      </c>
      <c r="B5" s="259" t="s">
        <v>213</v>
      </c>
      <c r="C5" s="260" t="s">
        <v>418</v>
      </c>
      <c r="D5" s="14" t="s">
        <v>162</v>
      </c>
      <c r="E5" s="258" t="s">
        <v>213</v>
      </c>
      <c r="F5" s="28" t="s">
        <v>418</v>
      </c>
    </row>
    <row r="6" spans="1:6" ht="18.75" customHeight="1">
      <c r="A6" s="36" t="s">
        <v>516</v>
      </c>
      <c r="B6" s="261">
        <v>1888050000</v>
      </c>
      <c r="C6" s="262">
        <v>1792583768</v>
      </c>
      <c r="D6" s="36" t="s">
        <v>516</v>
      </c>
      <c r="E6" s="261">
        <v>1888050000</v>
      </c>
      <c r="F6" s="2">
        <v>1786136265</v>
      </c>
    </row>
    <row r="7" spans="1:6" ht="15" customHeight="1">
      <c r="A7" s="36" t="s">
        <v>430</v>
      </c>
      <c r="B7" s="263">
        <v>1935450000</v>
      </c>
      <c r="C7" s="264">
        <v>1793858039</v>
      </c>
      <c r="D7" s="36" t="s">
        <v>430</v>
      </c>
      <c r="E7" s="263">
        <v>1935450000</v>
      </c>
      <c r="F7" s="25">
        <v>1788628840</v>
      </c>
    </row>
    <row r="8" spans="1:6" ht="15" customHeight="1">
      <c r="A8" s="26" t="s">
        <v>494</v>
      </c>
      <c r="B8" s="263">
        <v>1995624000</v>
      </c>
      <c r="C8" s="264">
        <v>2573608408</v>
      </c>
      <c r="D8" s="26" t="s">
        <v>494</v>
      </c>
      <c r="E8" s="263">
        <v>1995624000</v>
      </c>
      <c r="F8" s="25">
        <v>2563595088</v>
      </c>
    </row>
    <row r="9" spans="1:6" ht="15" customHeight="1">
      <c r="A9" s="26" t="s">
        <v>513</v>
      </c>
      <c r="B9" s="265">
        <v>2730407000</v>
      </c>
      <c r="C9" s="272">
        <v>3170011416433</v>
      </c>
      <c r="D9" s="26" t="s">
        <v>513</v>
      </c>
      <c r="E9" s="265">
        <v>2730407000</v>
      </c>
      <c r="F9" s="271">
        <v>3137285937723</v>
      </c>
    </row>
    <row r="10" spans="1:6" ht="15" customHeight="1">
      <c r="A10" s="26" t="s">
        <v>517</v>
      </c>
      <c r="B10" s="265">
        <v>2329625000</v>
      </c>
      <c r="C10" s="266">
        <v>2608646984</v>
      </c>
      <c r="D10" s="26" t="s">
        <v>517</v>
      </c>
      <c r="E10" s="265">
        <v>2383305100</v>
      </c>
      <c r="F10" s="267">
        <v>2577598611</v>
      </c>
    </row>
    <row r="11" spans="1:6" ht="12" customHeight="1">
      <c r="A11" s="37"/>
      <c r="B11" s="265"/>
      <c r="C11" s="266"/>
      <c r="D11" s="11"/>
      <c r="E11" s="265"/>
      <c r="F11" s="267"/>
    </row>
    <row r="12" spans="1:6" ht="15" customHeight="1">
      <c r="A12" s="38" t="s">
        <v>1</v>
      </c>
      <c r="B12" s="265">
        <v>778800000</v>
      </c>
      <c r="C12" s="266">
        <v>805042506</v>
      </c>
      <c r="D12" s="268" t="s">
        <v>2</v>
      </c>
      <c r="E12" s="265">
        <v>2542595</v>
      </c>
      <c r="F12" s="267">
        <v>2267456</v>
      </c>
    </row>
    <row r="13" spans="1:6" ht="15" customHeight="1">
      <c r="A13" s="38" t="s">
        <v>4</v>
      </c>
      <c r="B13" s="265">
        <v>99378000</v>
      </c>
      <c r="C13" s="266">
        <v>107220052</v>
      </c>
      <c r="D13" s="268" t="s">
        <v>3</v>
      </c>
      <c r="E13" s="265">
        <v>237698398</v>
      </c>
      <c r="F13" s="267">
        <v>396658349</v>
      </c>
    </row>
    <row r="14" spans="1:6" ht="15" customHeight="1">
      <c r="A14" s="38" t="s">
        <v>6</v>
      </c>
      <c r="B14" s="265">
        <v>3266000</v>
      </c>
      <c r="C14" s="266">
        <v>3291887</v>
      </c>
      <c r="D14" s="268" t="s">
        <v>5</v>
      </c>
      <c r="E14" s="265">
        <v>360684186</v>
      </c>
      <c r="F14" s="267">
        <v>370368344</v>
      </c>
    </row>
    <row r="15" spans="1:6" ht="15" customHeight="1">
      <c r="A15" s="38" t="s">
        <v>8</v>
      </c>
      <c r="B15" s="265">
        <v>341000000</v>
      </c>
      <c r="C15" s="266">
        <v>350362720</v>
      </c>
      <c r="D15" s="268" t="s">
        <v>7</v>
      </c>
      <c r="E15" s="265">
        <v>137953083</v>
      </c>
      <c r="F15" s="267">
        <v>198613838</v>
      </c>
    </row>
    <row r="16" spans="1:6" ht="25.5" customHeight="1">
      <c r="A16" s="39" t="s">
        <v>514</v>
      </c>
      <c r="B16" s="265">
        <v>1469000</v>
      </c>
      <c r="C16" s="266">
        <v>1223589</v>
      </c>
      <c r="D16" s="268" t="s">
        <v>9</v>
      </c>
      <c r="E16" s="265">
        <v>6683051</v>
      </c>
      <c r="F16" s="267">
        <v>4979632</v>
      </c>
    </row>
    <row r="17" spans="1:6" ht="15" customHeight="1">
      <c r="A17" s="38" t="s">
        <v>10</v>
      </c>
      <c r="B17" s="265">
        <v>4596397</v>
      </c>
      <c r="C17" s="266">
        <v>4512519</v>
      </c>
      <c r="D17" s="268" t="s">
        <v>258</v>
      </c>
      <c r="E17" s="265">
        <v>78718773</v>
      </c>
      <c r="F17" s="267">
        <v>91434157</v>
      </c>
    </row>
    <row r="18" spans="1:6" ht="15" customHeight="1">
      <c r="A18" s="38" t="s">
        <v>12</v>
      </c>
      <c r="B18" s="265">
        <v>20720003</v>
      </c>
      <c r="C18" s="266">
        <v>19220938</v>
      </c>
      <c r="D18" s="268" t="s">
        <v>11</v>
      </c>
      <c r="E18" s="265">
        <v>644551849</v>
      </c>
      <c r="F18" s="267">
        <v>552652899</v>
      </c>
    </row>
    <row r="19" spans="1:6" ht="15" customHeight="1">
      <c r="A19" s="38" t="s">
        <v>14</v>
      </c>
      <c r="B19" s="265">
        <v>255253561</v>
      </c>
      <c r="C19" s="266">
        <v>431987706</v>
      </c>
      <c r="D19" s="268" t="s">
        <v>13</v>
      </c>
      <c r="E19" s="265">
        <v>133541936</v>
      </c>
      <c r="F19" s="267">
        <v>186605896</v>
      </c>
    </row>
    <row r="20" spans="1:6" ht="15" customHeight="1">
      <c r="A20" s="38" t="s">
        <v>15</v>
      </c>
      <c r="B20" s="265">
        <v>2235208</v>
      </c>
      <c r="C20" s="266">
        <v>2039261</v>
      </c>
      <c r="D20" s="268" t="s">
        <v>259</v>
      </c>
      <c r="E20" s="265">
        <v>136275828</v>
      </c>
      <c r="F20" s="267">
        <v>139249253</v>
      </c>
    </row>
    <row r="21" spans="1:6" ht="15" customHeight="1">
      <c r="A21" s="38" t="s">
        <v>17</v>
      </c>
      <c r="B21" s="265">
        <v>194045</v>
      </c>
      <c r="C21" s="266">
        <v>565878</v>
      </c>
      <c r="D21" s="268" t="s">
        <v>16</v>
      </c>
      <c r="E21" s="265">
        <v>365424843</v>
      </c>
      <c r="F21" s="267">
        <v>368068548</v>
      </c>
    </row>
    <row r="22" spans="1:6" ht="15" customHeight="1">
      <c r="A22" s="38" t="s">
        <v>18</v>
      </c>
      <c r="B22" s="265">
        <v>44251977</v>
      </c>
      <c r="C22" s="266">
        <v>159476969</v>
      </c>
      <c r="D22" s="268" t="s">
        <v>260</v>
      </c>
      <c r="E22" s="265">
        <v>10234774</v>
      </c>
      <c r="F22" s="267">
        <v>712807</v>
      </c>
    </row>
    <row r="23" spans="1:6" ht="15" customHeight="1">
      <c r="A23" s="38" t="s">
        <v>20</v>
      </c>
      <c r="B23" s="265">
        <v>1000</v>
      </c>
      <c r="C23" s="266">
        <v>32725479</v>
      </c>
      <c r="D23" s="268" t="s">
        <v>19</v>
      </c>
      <c r="E23" s="265">
        <v>268495784</v>
      </c>
      <c r="F23" s="267">
        <v>265987432</v>
      </c>
    </row>
    <row r="24" spans="1:6" ht="15" customHeight="1">
      <c r="A24" s="38" t="s">
        <v>21</v>
      </c>
      <c r="B24" s="265">
        <v>680656409</v>
      </c>
      <c r="C24" s="266">
        <v>512314480</v>
      </c>
      <c r="D24" s="268" t="s">
        <v>261</v>
      </c>
      <c r="E24" s="265">
        <v>500000</v>
      </c>
      <c r="F24" s="25">
        <v>0</v>
      </c>
    </row>
    <row r="25" spans="1:6" ht="15" customHeight="1">
      <c r="A25" s="38" t="s">
        <v>22</v>
      </c>
      <c r="B25" s="265">
        <v>97803400</v>
      </c>
      <c r="C25" s="266">
        <v>178663000</v>
      </c>
      <c r="D25" s="5"/>
      <c r="E25" s="52"/>
      <c r="F25" s="2"/>
    </row>
    <row r="26" spans="1:6" ht="3.75" customHeight="1">
      <c r="A26" s="12"/>
      <c r="B26" s="4"/>
      <c r="C26" s="273"/>
      <c r="D26" s="12"/>
      <c r="E26" s="4"/>
      <c r="F26" s="3"/>
    </row>
    <row r="27" spans="1:6">
      <c r="A27" s="6" t="s">
        <v>273</v>
      </c>
    </row>
    <row r="28" spans="1:6">
      <c r="A28" s="6" t="s">
        <v>419</v>
      </c>
    </row>
    <row r="30" spans="1:6" s="33" customFormat="1" ht="14.4">
      <c r="A30" s="34" t="s">
        <v>193</v>
      </c>
      <c r="B30" s="35"/>
      <c r="C30" s="31"/>
      <c r="D30" s="31"/>
      <c r="E30" s="32"/>
    </row>
    <row r="31" spans="1:6">
      <c r="A31" s="30"/>
      <c r="B31" s="10"/>
      <c r="C31" s="5"/>
      <c r="D31" s="5"/>
      <c r="E31" s="11" t="s">
        <v>157</v>
      </c>
    </row>
    <row r="32" spans="1:6" ht="13.95" customHeight="1">
      <c r="A32" s="306" t="s">
        <v>162</v>
      </c>
      <c r="B32" s="308" t="s">
        <v>420</v>
      </c>
      <c r="C32" s="309"/>
      <c r="D32" s="308" t="s">
        <v>421</v>
      </c>
      <c r="E32" s="310"/>
    </row>
    <row r="33" spans="1:5" ht="13.95" customHeight="1">
      <c r="A33" s="307"/>
      <c r="B33" s="258" t="s">
        <v>213</v>
      </c>
      <c r="C33" s="29" t="s">
        <v>418</v>
      </c>
      <c r="D33" s="258" t="s">
        <v>213</v>
      </c>
      <c r="E33" s="28" t="s">
        <v>418</v>
      </c>
    </row>
    <row r="34" spans="1:5" ht="18.75" customHeight="1">
      <c r="A34" s="36" t="s">
        <v>516</v>
      </c>
      <c r="B34" s="261">
        <v>1547624238</v>
      </c>
      <c r="C34" s="262">
        <v>1574752577</v>
      </c>
      <c r="D34" s="261">
        <v>1547624238</v>
      </c>
      <c r="E34" s="2">
        <v>1560735012</v>
      </c>
    </row>
    <row r="35" spans="1:5" ht="15" customHeight="1">
      <c r="A35" s="36" t="s">
        <v>430</v>
      </c>
      <c r="B35" s="263">
        <v>1570805120</v>
      </c>
      <c r="C35" s="264">
        <v>1605239305</v>
      </c>
      <c r="D35" s="263">
        <v>1570805120</v>
      </c>
      <c r="E35" s="25">
        <v>1592192497</v>
      </c>
    </row>
    <row r="36" spans="1:5" ht="15" customHeight="1">
      <c r="A36" s="26" t="s">
        <v>494</v>
      </c>
      <c r="B36" s="263">
        <v>1686662342</v>
      </c>
      <c r="C36" s="264">
        <v>1687932961</v>
      </c>
      <c r="D36" s="263">
        <v>1686662342</v>
      </c>
      <c r="E36" s="25">
        <v>1664623147</v>
      </c>
    </row>
    <row r="37" spans="1:5" ht="15" customHeight="1">
      <c r="A37" s="26" t="s">
        <v>513</v>
      </c>
      <c r="B37" s="265">
        <v>1112735295</v>
      </c>
      <c r="C37" s="272">
        <v>1247661780283</v>
      </c>
      <c r="D37" s="265">
        <v>1112735295</v>
      </c>
      <c r="E37" s="271">
        <v>1244490533238</v>
      </c>
    </row>
    <row r="38" spans="1:5" ht="15" customHeight="1">
      <c r="A38" s="26" t="s">
        <v>517</v>
      </c>
      <c r="B38" s="265">
        <v>1102551869</v>
      </c>
      <c r="C38" s="267">
        <v>1269416126</v>
      </c>
      <c r="D38" s="265">
        <v>1102551869</v>
      </c>
      <c r="E38" s="267">
        <v>1265305503</v>
      </c>
    </row>
    <row r="39" spans="1:5" ht="15" customHeight="1">
      <c r="A39" s="5"/>
      <c r="B39" s="265"/>
      <c r="C39" s="267"/>
      <c r="D39" s="265"/>
      <c r="E39" s="267"/>
    </row>
    <row r="40" spans="1:5" ht="15" customHeight="1">
      <c r="A40" s="268" t="s">
        <v>216</v>
      </c>
      <c r="B40" s="265">
        <v>7286185</v>
      </c>
      <c r="C40" s="267">
        <v>14437048</v>
      </c>
      <c r="D40" s="265">
        <v>7286185</v>
      </c>
      <c r="E40" s="267">
        <v>14437048</v>
      </c>
    </row>
    <row r="41" spans="1:5" ht="15" customHeight="1">
      <c r="A41" s="268" t="s">
        <v>23</v>
      </c>
      <c r="B41" s="265">
        <v>5457537</v>
      </c>
      <c r="C41" s="267">
        <v>4805635</v>
      </c>
      <c r="D41" s="265">
        <v>5457537</v>
      </c>
      <c r="E41" s="267">
        <v>4655928</v>
      </c>
    </row>
    <row r="42" spans="1:5" ht="26.25" customHeight="1">
      <c r="A42" s="269" t="s">
        <v>217</v>
      </c>
      <c r="B42" s="265">
        <v>3021457</v>
      </c>
      <c r="C42" s="267">
        <v>7509817</v>
      </c>
      <c r="D42" s="265">
        <v>3021457</v>
      </c>
      <c r="E42" s="267">
        <v>7509817</v>
      </c>
    </row>
    <row r="43" spans="1:5" ht="15" customHeight="1">
      <c r="A43" s="268" t="s">
        <v>24</v>
      </c>
      <c r="B43" s="265">
        <v>31013959</v>
      </c>
      <c r="C43" s="267">
        <v>29783384</v>
      </c>
      <c r="D43" s="265">
        <v>31013959</v>
      </c>
      <c r="E43" s="267">
        <v>28603837</v>
      </c>
    </row>
    <row r="44" spans="1:5" ht="26.25" customHeight="1">
      <c r="A44" s="269" t="s">
        <v>218</v>
      </c>
      <c r="B44" s="265">
        <v>2101499</v>
      </c>
      <c r="C44" s="267">
        <v>2960293</v>
      </c>
      <c r="D44" s="265">
        <v>2101499</v>
      </c>
      <c r="E44" s="267">
        <v>2960293</v>
      </c>
    </row>
    <row r="45" spans="1:5" ht="15" customHeight="1">
      <c r="A45" s="268" t="s">
        <v>25</v>
      </c>
      <c r="B45" s="265">
        <v>186989</v>
      </c>
      <c r="C45" s="267">
        <v>164043</v>
      </c>
      <c r="D45" s="265">
        <v>186989</v>
      </c>
      <c r="E45" s="267">
        <v>164043</v>
      </c>
    </row>
    <row r="46" spans="1:5" ht="15" customHeight="1">
      <c r="A46" s="268" t="s">
        <v>19</v>
      </c>
      <c r="B46" s="265">
        <v>547793165</v>
      </c>
      <c r="C46" s="267">
        <v>552629816</v>
      </c>
      <c r="D46" s="265">
        <v>547793165</v>
      </c>
      <c r="E46" s="267">
        <v>552629816</v>
      </c>
    </row>
    <row r="47" spans="1:5" ht="15" customHeight="1">
      <c r="A47" s="268" t="s">
        <v>26</v>
      </c>
      <c r="B47" s="265">
        <v>1345830</v>
      </c>
      <c r="C47" s="267">
        <v>1262012</v>
      </c>
      <c r="D47" s="265">
        <v>1345830</v>
      </c>
      <c r="E47" s="267">
        <v>797750</v>
      </c>
    </row>
    <row r="48" spans="1:5" ht="15" customHeight="1">
      <c r="A48" s="268" t="s">
        <v>422</v>
      </c>
      <c r="B48" s="265">
        <v>319556</v>
      </c>
      <c r="C48" s="267">
        <v>318996</v>
      </c>
      <c r="D48" s="265">
        <v>319556</v>
      </c>
      <c r="E48" s="267">
        <v>188206</v>
      </c>
    </row>
    <row r="49" spans="1:5" ht="24" customHeight="1">
      <c r="A49" s="269" t="s">
        <v>242</v>
      </c>
      <c r="B49" s="265">
        <v>2925366</v>
      </c>
      <c r="C49" s="267">
        <v>3639021</v>
      </c>
      <c r="D49" s="265">
        <v>2925366</v>
      </c>
      <c r="E49" s="267">
        <v>2117774</v>
      </c>
    </row>
    <row r="50" spans="1:5" ht="15" customHeight="1">
      <c r="A50" s="268" t="s">
        <v>219</v>
      </c>
      <c r="B50" s="265">
        <v>1477135</v>
      </c>
      <c r="C50" s="267">
        <v>1827550</v>
      </c>
      <c r="D50" s="265">
        <v>1477135</v>
      </c>
      <c r="E50" s="267">
        <v>1162480</v>
      </c>
    </row>
    <row r="51" spans="1:5" ht="15" customHeight="1">
      <c r="A51" s="268" t="s">
        <v>220</v>
      </c>
      <c r="B51" s="265">
        <v>5903191</v>
      </c>
      <c r="C51" s="267">
        <v>117395632</v>
      </c>
      <c r="D51" s="265">
        <v>5903191</v>
      </c>
      <c r="E51" s="267">
        <v>117395632</v>
      </c>
    </row>
    <row r="52" spans="1:5" ht="15" customHeight="1">
      <c r="A52" s="268" t="s">
        <v>243</v>
      </c>
      <c r="B52" s="265">
        <v>493720000</v>
      </c>
      <c r="C52" s="267">
        <v>532682879</v>
      </c>
      <c r="D52" s="265">
        <v>493720000</v>
      </c>
      <c r="E52" s="267">
        <v>532682879</v>
      </c>
    </row>
    <row r="53" spans="1:5" ht="3.75" customHeight="1">
      <c r="A53" s="270"/>
      <c r="B53" s="4"/>
      <c r="C53" s="3"/>
      <c r="D53" s="4"/>
      <c r="E53" s="3"/>
    </row>
    <row r="54" spans="1:5">
      <c r="A54" s="6" t="s">
        <v>273</v>
      </c>
    </row>
    <row r="55" spans="1:5">
      <c r="A55" s="6" t="s">
        <v>419</v>
      </c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90"/>
  <sheetViews>
    <sheetView zoomScaleNormal="100" zoomScaleSheetLayoutView="100" workbookViewId="0"/>
  </sheetViews>
  <sheetFormatPr defaultColWidth="7.88671875" defaultRowHeight="10.8"/>
  <cols>
    <col min="1" max="2" width="2.109375" style="77" customWidth="1"/>
    <col min="3" max="3" width="15.6640625" style="77" customWidth="1"/>
    <col min="4" max="4" width="12.44140625" style="77" customWidth="1"/>
    <col min="5" max="5" width="12" style="77" customWidth="1"/>
    <col min="6" max="6" width="12.44140625" style="77" customWidth="1"/>
    <col min="7" max="7" width="13.88671875" style="77" customWidth="1"/>
    <col min="8" max="8" width="11.44140625" style="115" customWidth="1"/>
    <col min="9" max="9" width="12" style="115" customWidth="1"/>
    <col min="10" max="10" width="13.109375" style="116" customWidth="1"/>
    <col min="11" max="11" width="12" style="115" customWidth="1"/>
    <col min="12" max="16384" width="7.88671875" style="6"/>
  </cols>
  <sheetData>
    <row r="1" spans="1:12" s="7" customFormat="1" ht="16.2">
      <c r="A1" s="76" t="s">
        <v>274</v>
      </c>
      <c r="B1" s="76"/>
      <c r="C1" s="76"/>
      <c r="D1" s="76"/>
      <c r="E1" s="76"/>
      <c r="F1" s="76"/>
      <c r="G1" s="76"/>
      <c r="H1" s="113"/>
      <c r="I1" s="113"/>
      <c r="J1" s="114"/>
      <c r="K1" s="113"/>
    </row>
    <row r="2" spans="1:12">
      <c r="K2" s="116" t="s">
        <v>157</v>
      </c>
    </row>
    <row r="3" spans="1:12" ht="12" customHeight="1">
      <c r="A3" s="311" t="s">
        <v>275</v>
      </c>
      <c r="B3" s="311"/>
      <c r="C3" s="312"/>
      <c r="D3" s="317" t="s">
        <v>511</v>
      </c>
      <c r="E3" s="317"/>
      <c r="F3" s="317"/>
      <c r="G3" s="318"/>
      <c r="H3" s="317" t="s">
        <v>518</v>
      </c>
      <c r="I3" s="317"/>
      <c r="J3" s="317"/>
      <c r="K3" s="318"/>
      <c r="L3" s="5"/>
    </row>
    <row r="4" spans="1:12" ht="12" customHeight="1">
      <c r="A4" s="313"/>
      <c r="B4" s="313"/>
      <c r="C4" s="314"/>
      <c r="D4" s="322" t="s">
        <v>276</v>
      </c>
      <c r="E4" s="322" t="s">
        <v>0</v>
      </c>
      <c r="F4" s="321" t="s">
        <v>277</v>
      </c>
      <c r="G4" s="321" t="s">
        <v>496</v>
      </c>
      <c r="H4" s="317" t="s">
        <v>276</v>
      </c>
      <c r="I4" s="317" t="s">
        <v>0</v>
      </c>
      <c r="J4" s="319" t="s">
        <v>277</v>
      </c>
      <c r="K4" s="320" t="s">
        <v>496</v>
      </c>
      <c r="L4" s="5"/>
    </row>
    <row r="5" spans="1:12" ht="22.5" customHeight="1">
      <c r="A5" s="313"/>
      <c r="B5" s="313"/>
      <c r="C5" s="314"/>
      <c r="D5" s="322"/>
      <c r="E5" s="322"/>
      <c r="F5" s="321"/>
      <c r="G5" s="321"/>
      <c r="H5" s="317"/>
      <c r="I5" s="317"/>
      <c r="J5" s="319"/>
      <c r="K5" s="320"/>
      <c r="L5" s="5"/>
    </row>
    <row r="6" spans="1:12" ht="15.75" customHeight="1">
      <c r="A6" s="315"/>
      <c r="B6" s="315"/>
      <c r="C6" s="316"/>
      <c r="D6" s="117" t="s">
        <v>497</v>
      </c>
      <c r="E6" s="117" t="s">
        <v>498</v>
      </c>
      <c r="F6" s="118" t="s">
        <v>499</v>
      </c>
      <c r="G6" s="139" t="s">
        <v>500</v>
      </c>
      <c r="H6" s="119" t="s">
        <v>497</v>
      </c>
      <c r="I6" s="119" t="s">
        <v>498</v>
      </c>
      <c r="J6" s="120" t="s">
        <v>499</v>
      </c>
      <c r="K6" s="140" t="s">
        <v>500</v>
      </c>
      <c r="L6" s="5"/>
    </row>
    <row r="7" spans="1:12" ht="13.5" customHeight="1">
      <c r="A7" s="121" t="s">
        <v>30</v>
      </c>
      <c r="B7" s="121"/>
      <c r="C7" s="122"/>
      <c r="D7" s="135"/>
      <c r="E7" s="131"/>
      <c r="F7" s="132"/>
      <c r="G7" s="131"/>
      <c r="H7" s="137"/>
      <c r="I7" s="133"/>
      <c r="J7" s="134"/>
      <c r="K7" s="133"/>
    </row>
    <row r="8" spans="1:12" ht="13.5" customHeight="1">
      <c r="A8" s="121"/>
      <c r="B8" s="121" t="s">
        <v>155</v>
      </c>
      <c r="C8" s="121"/>
      <c r="D8" s="136"/>
      <c r="E8" s="123"/>
      <c r="F8" s="25"/>
      <c r="G8" s="123"/>
      <c r="H8" s="138"/>
      <c r="I8" s="124"/>
      <c r="J8" s="125"/>
      <c r="K8" s="124"/>
    </row>
    <row r="9" spans="1:12" ht="13.5" customHeight="1">
      <c r="A9" s="121"/>
      <c r="B9" s="121"/>
      <c r="C9" s="121" t="s">
        <v>278</v>
      </c>
      <c r="D9" s="138">
        <v>15746123000</v>
      </c>
      <c r="E9" s="124">
        <v>15918051924</v>
      </c>
      <c r="F9" s="25">
        <v>0</v>
      </c>
      <c r="G9" s="124">
        <f>E9-D9</f>
        <v>171928924</v>
      </c>
      <c r="H9" s="138">
        <v>15749432000</v>
      </c>
      <c r="I9" s="124">
        <v>15882306352</v>
      </c>
      <c r="J9" s="25">
        <v>0</v>
      </c>
      <c r="K9" s="124">
        <f>I9-H9</f>
        <v>132874352</v>
      </c>
    </row>
    <row r="10" spans="1:12" ht="13.5" customHeight="1">
      <c r="A10" s="121"/>
      <c r="B10" s="121"/>
      <c r="C10" s="121" t="s">
        <v>279</v>
      </c>
      <c r="D10" s="138">
        <v>13748454000</v>
      </c>
      <c r="E10" s="124">
        <v>12678305687</v>
      </c>
      <c r="F10" s="125">
        <v>217988000</v>
      </c>
      <c r="G10" s="124">
        <f>D10-E10-F10</f>
        <v>852160313</v>
      </c>
      <c r="H10" s="138">
        <v>14562277000</v>
      </c>
      <c r="I10" s="124">
        <v>13005414913</v>
      </c>
      <c r="J10" s="125">
        <v>94627000</v>
      </c>
      <c r="K10" s="124">
        <f>H10-I10-J10</f>
        <v>1462235087</v>
      </c>
    </row>
    <row r="11" spans="1:12" ht="13.5" customHeight="1">
      <c r="A11" s="121"/>
      <c r="B11" s="121" t="s">
        <v>156</v>
      </c>
      <c r="C11" s="121"/>
      <c r="D11" s="138"/>
      <c r="E11" s="124"/>
      <c r="F11" s="125"/>
      <c r="G11" s="124"/>
      <c r="H11" s="138"/>
      <c r="I11" s="124"/>
      <c r="J11" s="125"/>
      <c r="K11" s="124"/>
    </row>
    <row r="12" spans="1:12" ht="13.5" customHeight="1">
      <c r="A12" s="121"/>
      <c r="B12" s="121"/>
      <c r="C12" s="121" t="s">
        <v>278</v>
      </c>
      <c r="D12" s="138">
        <v>10309017000</v>
      </c>
      <c r="E12" s="124">
        <v>9301959083</v>
      </c>
      <c r="F12" s="25">
        <v>0</v>
      </c>
      <c r="G12" s="124">
        <f>E12-D12</f>
        <v>-1007057917</v>
      </c>
      <c r="H12" s="138">
        <v>1389920000</v>
      </c>
      <c r="I12" s="124">
        <v>1387103320</v>
      </c>
      <c r="J12" s="25">
        <v>0</v>
      </c>
      <c r="K12" s="124">
        <f>I12-H12</f>
        <v>-2816680</v>
      </c>
    </row>
    <row r="13" spans="1:12" ht="13.5" customHeight="1">
      <c r="A13" s="121"/>
      <c r="B13" s="121"/>
      <c r="C13" s="121" t="s">
        <v>279</v>
      </c>
      <c r="D13" s="138">
        <v>15686627000</v>
      </c>
      <c r="E13" s="124">
        <v>12087294440</v>
      </c>
      <c r="F13" s="125">
        <v>3357126000</v>
      </c>
      <c r="G13" s="124">
        <f>D13-E13-F13</f>
        <v>242206560</v>
      </c>
      <c r="H13" s="138">
        <v>8357031000</v>
      </c>
      <c r="I13" s="124">
        <v>7775172716</v>
      </c>
      <c r="J13" s="125">
        <v>399500000</v>
      </c>
      <c r="K13" s="124">
        <f>H13-I13-J13</f>
        <v>182358284</v>
      </c>
    </row>
    <row r="14" spans="1:12" ht="13.5" customHeight="1">
      <c r="A14" s="121"/>
      <c r="B14" s="126" t="s">
        <v>158</v>
      </c>
      <c r="C14" s="121"/>
      <c r="D14" s="138"/>
      <c r="E14" s="124"/>
      <c r="F14" s="125"/>
      <c r="G14" s="124"/>
      <c r="H14" s="138"/>
      <c r="I14" s="124"/>
      <c r="J14" s="125"/>
      <c r="K14" s="124"/>
    </row>
    <row r="15" spans="1:12" ht="13.5" customHeight="1">
      <c r="A15" s="121"/>
      <c r="B15" s="121"/>
      <c r="C15" s="121" t="s">
        <v>278</v>
      </c>
      <c r="D15" s="138">
        <f>D9+D12</f>
        <v>26055140000</v>
      </c>
      <c r="E15" s="124">
        <f t="shared" ref="E15:G16" si="0">E9+E12</f>
        <v>25220011007</v>
      </c>
      <c r="F15" s="25">
        <f t="shared" si="0"/>
        <v>0</v>
      </c>
      <c r="G15" s="124">
        <f t="shared" si="0"/>
        <v>-835128993</v>
      </c>
      <c r="H15" s="138">
        <f>H9+H12</f>
        <v>17139352000</v>
      </c>
      <c r="I15" s="124">
        <f t="shared" ref="I15:K15" si="1">I9+I12</f>
        <v>17269409672</v>
      </c>
      <c r="J15" s="25">
        <f t="shared" si="1"/>
        <v>0</v>
      </c>
      <c r="K15" s="124">
        <f t="shared" si="1"/>
        <v>130057672</v>
      </c>
    </row>
    <row r="16" spans="1:12" ht="13.5" customHeight="1">
      <c r="A16" s="121"/>
      <c r="B16" s="121"/>
      <c r="C16" s="121" t="s">
        <v>279</v>
      </c>
      <c r="D16" s="138">
        <f>D10+D13</f>
        <v>29435081000</v>
      </c>
      <c r="E16" s="124">
        <f t="shared" si="0"/>
        <v>24765600127</v>
      </c>
      <c r="F16" s="124">
        <f>F10+F13</f>
        <v>3575114000</v>
      </c>
      <c r="G16" s="124">
        <f t="shared" si="0"/>
        <v>1094366873</v>
      </c>
      <c r="H16" s="138">
        <f>H10+H13</f>
        <v>22919308000</v>
      </c>
      <c r="I16" s="124">
        <f t="shared" ref="I16" si="2">I10+I13</f>
        <v>20780587629</v>
      </c>
      <c r="J16" s="124">
        <f>J10+J13</f>
        <v>494127000</v>
      </c>
      <c r="K16" s="124">
        <f t="shared" ref="K16" si="3">K10+K13</f>
        <v>1644593371</v>
      </c>
    </row>
    <row r="17" spans="1:11" ht="13.5" customHeight="1">
      <c r="A17" s="121"/>
      <c r="B17" s="121"/>
      <c r="C17" s="122"/>
      <c r="D17" s="138"/>
      <c r="E17" s="124"/>
      <c r="F17" s="125"/>
      <c r="G17" s="124"/>
      <c r="H17" s="138"/>
      <c r="I17" s="124"/>
      <c r="J17" s="125"/>
      <c r="K17" s="124"/>
    </row>
    <row r="18" spans="1:11" ht="13.5" customHeight="1">
      <c r="A18" s="121" t="s">
        <v>28</v>
      </c>
      <c r="B18" s="121"/>
      <c r="C18" s="45"/>
      <c r="D18" s="138"/>
      <c r="E18" s="124"/>
      <c r="F18" s="125"/>
      <c r="G18" s="124"/>
      <c r="H18" s="138"/>
      <c r="I18" s="124"/>
      <c r="J18" s="125"/>
      <c r="K18" s="124"/>
    </row>
    <row r="19" spans="1:11" ht="13.5" customHeight="1">
      <c r="A19" s="121"/>
      <c r="B19" s="121" t="s">
        <v>155</v>
      </c>
      <c r="C19" s="121"/>
      <c r="D19" s="138"/>
      <c r="E19" s="124"/>
      <c r="F19" s="125"/>
      <c r="G19" s="124"/>
      <c r="H19" s="138"/>
      <c r="I19" s="124"/>
      <c r="J19" s="125"/>
      <c r="K19" s="124"/>
    </row>
    <row r="20" spans="1:11" ht="13.5" customHeight="1">
      <c r="A20" s="121"/>
      <c r="B20" s="121"/>
      <c r="C20" s="121" t="s">
        <v>278</v>
      </c>
      <c r="D20" s="138">
        <v>4133695000</v>
      </c>
      <c r="E20" s="124">
        <v>4141905736</v>
      </c>
      <c r="F20" s="25">
        <v>0</v>
      </c>
      <c r="G20" s="124">
        <v>8210736</v>
      </c>
      <c r="H20" s="138">
        <v>4083767000</v>
      </c>
      <c r="I20" s="124">
        <v>4089377442</v>
      </c>
      <c r="J20" s="25">
        <v>0</v>
      </c>
      <c r="K20" s="124">
        <f>I20-H20</f>
        <v>5610442</v>
      </c>
    </row>
    <row r="21" spans="1:11" ht="13.5" customHeight="1">
      <c r="A21" s="121"/>
      <c r="B21" s="121"/>
      <c r="C21" s="121" t="s">
        <v>279</v>
      </c>
      <c r="D21" s="138">
        <v>3295329000</v>
      </c>
      <c r="E21" s="124">
        <v>3071961785</v>
      </c>
      <c r="F21" s="25">
        <v>0</v>
      </c>
      <c r="G21" s="124">
        <v>223367215</v>
      </c>
      <c r="H21" s="138">
        <v>3524768000</v>
      </c>
      <c r="I21" s="124">
        <v>3241003599</v>
      </c>
      <c r="J21" s="124">
        <v>58720000</v>
      </c>
      <c r="K21" s="124">
        <f>H21-I21-J21</f>
        <v>225044401</v>
      </c>
    </row>
    <row r="22" spans="1:11" ht="13.5" customHeight="1">
      <c r="A22" s="121"/>
      <c r="B22" s="121" t="s">
        <v>156</v>
      </c>
      <c r="C22" s="121"/>
      <c r="D22" s="138"/>
      <c r="E22" s="124"/>
      <c r="F22" s="125"/>
      <c r="G22" s="124"/>
      <c r="H22" s="138"/>
      <c r="I22" s="124"/>
      <c r="J22" s="125"/>
      <c r="K22" s="124"/>
    </row>
    <row r="23" spans="1:11" ht="13.5" customHeight="1">
      <c r="A23" s="121"/>
      <c r="B23" s="121"/>
      <c r="C23" s="121" t="s">
        <v>278</v>
      </c>
      <c r="D23" s="138">
        <v>1023420000</v>
      </c>
      <c r="E23" s="125">
        <v>1023400000</v>
      </c>
      <c r="F23" s="25">
        <v>0</v>
      </c>
      <c r="G23" s="124">
        <f>E23-D23</f>
        <v>-20000</v>
      </c>
      <c r="H23" s="138">
        <v>120000</v>
      </c>
      <c r="I23" s="125">
        <v>110000</v>
      </c>
      <c r="J23" s="25">
        <v>0</v>
      </c>
      <c r="K23" s="124">
        <f>I23-H23</f>
        <v>-10000</v>
      </c>
    </row>
    <row r="24" spans="1:11" ht="13.5" customHeight="1">
      <c r="A24" s="121"/>
      <c r="B24" s="121"/>
      <c r="C24" s="121" t="s">
        <v>279</v>
      </c>
      <c r="D24" s="138">
        <v>3110062000</v>
      </c>
      <c r="E24" s="124">
        <v>2704234448</v>
      </c>
      <c r="F24" s="125">
        <v>296121000</v>
      </c>
      <c r="G24" s="124">
        <f>D24-E24-F24</f>
        <v>109706552</v>
      </c>
      <c r="H24" s="138">
        <v>1690968000</v>
      </c>
      <c r="I24" s="124">
        <v>1473236349</v>
      </c>
      <c r="J24" s="125">
        <v>88000000</v>
      </c>
      <c r="K24" s="124">
        <f>H24-I24-J24</f>
        <v>129731651</v>
      </c>
    </row>
    <row r="25" spans="1:11" ht="13.5" customHeight="1">
      <c r="A25" s="121"/>
      <c r="B25" s="126" t="s">
        <v>158</v>
      </c>
      <c r="C25" s="121"/>
      <c r="D25" s="138"/>
      <c r="E25" s="124"/>
      <c r="F25" s="125"/>
      <c r="G25" s="124"/>
      <c r="H25" s="138"/>
      <c r="I25" s="124"/>
      <c r="J25" s="125"/>
      <c r="K25" s="124"/>
    </row>
    <row r="26" spans="1:11" ht="13.5" customHeight="1">
      <c r="A26" s="121"/>
      <c r="B26" s="121"/>
      <c r="C26" s="121" t="s">
        <v>278</v>
      </c>
      <c r="D26" s="138">
        <f>D20+D23</f>
        <v>5157115000</v>
      </c>
      <c r="E26" s="124">
        <f t="shared" ref="E26:G27" si="4">E20+E23</f>
        <v>5165305736</v>
      </c>
      <c r="F26" s="25">
        <f t="shared" si="4"/>
        <v>0</v>
      </c>
      <c r="G26" s="124">
        <f t="shared" si="4"/>
        <v>8190736</v>
      </c>
      <c r="H26" s="138">
        <f>H20+H23</f>
        <v>4083887000</v>
      </c>
      <c r="I26" s="124">
        <f t="shared" ref="I26:K26" si="5">I20+I23</f>
        <v>4089487442</v>
      </c>
      <c r="J26" s="25">
        <f t="shared" si="5"/>
        <v>0</v>
      </c>
      <c r="K26" s="124">
        <f t="shared" si="5"/>
        <v>5600442</v>
      </c>
    </row>
    <row r="27" spans="1:11" ht="13.5" customHeight="1">
      <c r="A27" s="121"/>
      <c r="B27" s="121"/>
      <c r="C27" s="121" t="s">
        <v>279</v>
      </c>
      <c r="D27" s="138">
        <f>D21+D24</f>
        <v>6405391000</v>
      </c>
      <c r="E27" s="124">
        <f t="shared" si="4"/>
        <v>5776196233</v>
      </c>
      <c r="F27" s="124">
        <f>F21+F24</f>
        <v>296121000</v>
      </c>
      <c r="G27" s="124">
        <f t="shared" si="4"/>
        <v>333073767</v>
      </c>
      <c r="H27" s="138">
        <f>H21+H24</f>
        <v>5215736000</v>
      </c>
      <c r="I27" s="124">
        <f t="shared" ref="I27" si="6">I21+I24</f>
        <v>4714239948</v>
      </c>
      <c r="J27" s="124">
        <f>J21+J24</f>
        <v>146720000</v>
      </c>
      <c r="K27" s="124">
        <f t="shared" ref="K27" si="7">K21+K24</f>
        <v>354776052</v>
      </c>
    </row>
    <row r="28" spans="1:11" ht="13.5" customHeight="1">
      <c r="A28" s="121"/>
      <c r="B28" s="121"/>
      <c r="C28" s="122"/>
      <c r="D28" s="138"/>
      <c r="E28" s="124"/>
      <c r="F28" s="125"/>
      <c r="G28" s="124"/>
      <c r="H28" s="138"/>
      <c r="I28" s="124"/>
      <c r="J28" s="125"/>
      <c r="K28" s="124"/>
    </row>
    <row r="29" spans="1:11" ht="13.5" customHeight="1">
      <c r="A29" s="121" t="s">
        <v>31</v>
      </c>
      <c r="B29" s="121"/>
      <c r="C29" s="122"/>
      <c r="D29" s="138"/>
      <c r="E29" s="124"/>
      <c r="F29" s="125"/>
      <c r="G29" s="124"/>
      <c r="H29" s="138"/>
      <c r="I29" s="124"/>
      <c r="J29" s="125"/>
      <c r="K29" s="124"/>
    </row>
    <row r="30" spans="1:11" ht="13.5" customHeight="1">
      <c r="A30" s="121"/>
      <c r="B30" s="121" t="s">
        <v>156</v>
      </c>
      <c r="C30" s="121"/>
      <c r="D30" s="138"/>
      <c r="E30" s="124"/>
      <c r="F30" s="125"/>
      <c r="G30" s="124"/>
      <c r="H30" s="138"/>
      <c r="I30" s="124"/>
      <c r="J30" s="125"/>
      <c r="K30" s="124"/>
    </row>
    <row r="31" spans="1:11" ht="13.5" customHeight="1">
      <c r="A31" s="121"/>
      <c r="B31" s="121"/>
      <c r="C31" s="121" t="s">
        <v>278</v>
      </c>
      <c r="D31" s="138">
        <v>79884000</v>
      </c>
      <c r="E31" s="124">
        <v>79883993</v>
      </c>
      <c r="F31" s="25">
        <v>0</v>
      </c>
      <c r="G31" s="89">
        <f>E31-D31</f>
        <v>-7</v>
      </c>
      <c r="H31" s="138">
        <v>79369000</v>
      </c>
      <c r="I31" s="124">
        <v>79368110</v>
      </c>
      <c r="J31" s="25">
        <v>0</v>
      </c>
      <c r="K31" s="124">
        <f>I31-H31</f>
        <v>-890</v>
      </c>
    </row>
    <row r="32" spans="1:11" ht="13.5" customHeight="1">
      <c r="A32" s="121"/>
      <c r="B32" s="121"/>
      <c r="C32" s="121" t="s">
        <v>279</v>
      </c>
      <c r="D32" s="138">
        <v>79884000</v>
      </c>
      <c r="E32" s="124">
        <v>79883993</v>
      </c>
      <c r="F32" s="25">
        <v>0</v>
      </c>
      <c r="G32" s="89">
        <f>D32-E32-F32</f>
        <v>7</v>
      </c>
      <c r="H32" s="138">
        <v>79369000</v>
      </c>
      <c r="I32" s="124">
        <v>79368110</v>
      </c>
      <c r="J32" s="25">
        <v>0</v>
      </c>
      <c r="K32" s="124">
        <f>H32-I32-J32</f>
        <v>890</v>
      </c>
    </row>
    <row r="33" spans="1:11" ht="13.5" customHeight="1">
      <c r="A33" s="121"/>
      <c r="B33" s="121"/>
      <c r="C33" s="45"/>
      <c r="D33" s="138"/>
      <c r="E33" s="124"/>
      <c r="F33" s="125"/>
      <c r="G33" s="124"/>
      <c r="H33" s="138"/>
      <c r="I33" s="124"/>
      <c r="J33" s="125"/>
      <c r="K33" s="124"/>
    </row>
    <row r="34" spans="1:11" ht="13.5" customHeight="1">
      <c r="A34" s="121" t="s">
        <v>29</v>
      </c>
      <c r="B34" s="121"/>
      <c r="C34" s="122"/>
      <c r="D34" s="138"/>
      <c r="E34" s="124"/>
      <c r="F34" s="125"/>
      <c r="G34" s="124"/>
      <c r="H34" s="138"/>
      <c r="I34" s="124"/>
      <c r="J34" s="125"/>
      <c r="K34" s="124"/>
    </row>
    <row r="35" spans="1:11" ht="13.5" customHeight="1">
      <c r="A35" s="121"/>
      <c r="B35" s="121" t="s">
        <v>155</v>
      </c>
      <c r="C35" s="121"/>
      <c r="D35" s="138"/>
      <c r="E35" s="124"/>
      <c r="F35" s="125"/>
      <c r="G35" s="124"/>
      <c r="H35" s="138"/>
      <c r="I35" s="124"/>
      <c r="J35" s="125"/>
      <c r="K35" s="124"/>
    </row>
    <row r="36" spans="1:11" ht="13.5" customHeight="1">
      <c r="A36" s="121"/>
      <c r="B36" s="121"/>
      <c r="C36" s="121" t="s">
        <v>278</v>
      </c>
      <c r="D36" s="138">
        <v>3709728000</v>
      </c>
      <c r="E36" s="124">
        <v>3729801057</v>
      </c>
      <c r="F36" s="25">
        <v>0</v>
      </c>
      <c r="G36" s="124">
        <f>E36-D36</f>
        <v>20073057</v>
      </c>
      <c r="H36" s="138">
        <v>4993783000</v>
      </c>
      <c r="I36" s="124">
        <v>5779120175</v>
      </c>
      <c r="J36" s="25">
        <v>0</v>
      </c>
      <c r="K36" s="124">
        <f>I36-H36</f>
        <v>785337175</v>
      </c>
    </row>
    <row r="37" spans="1:11" ht="13.5" customHeight="1">
      <c r="A37" s="121"/>
      <c r="B37" s="121"/>
      <c r="C37" s="121" t="s">
        <v>279</v>
      </c>
      <c r="D37" s="138">
        <v>4027068000</v>
      </c>
      <c r="E37" s="124">
        <v>3570267874</v>
      </c>
      <c r="F37" s="25">
        <v>0</v>
      </c>
      <c r="G37" s="124">
        <f>D37-E37-F37</f>
        <v>456800126</v>
      </c>
      <c r="H37" s="138">
        <v>4782800000</v>
      </c>
      <c r="I37" s="124">
        <v>5176541745</v>
      </c>
      <c r="J37" s="25">
        <v>25000</v>
      </c>
      <c r="K37" s="124">
        <f>H37-I37-J37</f>
        <v>-393766745</v>
      </c>
    </row>
    <row r="38" spans="1:11" ht="13.5" customHeight="1">
      <c r="A38" s="121"/>
      <c r="B38" s="121" t="s">
        <v>156</v>
      </c>
      <c r="C38" s="121"/>
      <c r="D38" s="138"/>
      <c r="E38" s="124"/>
      <c r="F38" s="125"/>
      <c r="G38" s="124"/>
      <c r="H38" s="138"/>
      <c r="I38" s="124"/>
      <c r="J38" s="125"/>
      <c r="K38" s="124"/>
    </row>
    <row r="39" spans="1:11" ht="13.5" customHeight="1">
      <c r="A39" s="121"/>
      <c r="B39" s="121"/>
      <c r="C39" s="121" t="s">
        <v>278</v>
      </c>
      <c r="D39" s="138">
        <v>1675780000</v>
      </c>
      <c r="E39" s="124">
        <v>1692281615</v>
      </c>
      <c r="F39" s="25">
        <v>0</v>
      </c>
      <c r="G39" s="124">
        <f>E39-D39</f>
        <v>16501615</v>
      </c>
      <c r="H39" s="138">
        <v>2875946000</v>
      </c>
      <c r="I39" s="124">
        <v>2875879963</v>
      </c>
      <c r="J39" s="25">
        <v>0</v>
      </c>
      <c r="K39" s="124">
        <f>I39-H39</f>
        <v>-66037</v>
      </c>
    </row>
    <row r="40" spans="1:11" ht="13.5" customHeight="1">
      <c r="A40" s="121"/>
      <c r="B40" s="121"/>
      <c r="C40" s="121" t="s">
        <v>279</v>
      </c>
      <c r="D40" s="138">
        <v>2325592000</v>
      </c>
      <c r="E40" s="124">
        <v>1616640650</v>
      </c>
      <c r="F40" s="125">
        <v>134500000</v>
      </c>
      <c r="G40" s="124">
        <f>D40-E40-F40</f>
        <v>574451350</v>
      </c>
      <c r="H40" s="138">
        <v>13132491000</v>
      </c>
      <c r="I40" s="124">
        <v>12404651812</v>
      </c>
      <c r="J40" s="125">
        <v>188248000</v>
      </c>
      <c r="K40" s="124">
        <f>H40-I40-J40</f>
        <v>539591188</v>
      </c>
    </row>
    <row r="41" spans="1:11" ht="13.5" customHeight="1">
      <c r="A41" s="121"/>
      <c r="B41" s="126" t="s">
        <v>158</v>
      </c>
      <c r="C41" s="121"/>
      <c r="D41" s="138"/>
      <c r="E41" s="124"/>
      <c r="F41" s="125"/>
      <c r="G41" s="124"/>
      <c r="H41" s="138"/>
      <c r="I41" s="124"/>
      <c r="J41" s="125"/>
      <c r="K41" s="124"/>
    </row>
    <row r="42" spans="1:11" ht="13.5" customHeight="1">
      <c r="A42" s="121"/>
      <c r="B42" s="121"/>
      <c r="C42" s="121" t="s">
        <v>278</v>
      </c>
      <c r="D42" s="138">
        <f>D36+D39</f>
        <v>5385508000</v>
      </c>
      <c r="E42" s="124">
        <f t="shared" ref="E42:G43" si="8">E36+E39</f>
        <v>5422082672</v>
      </c>
      <c r="F42" s="25">
        <f t="shared" si="8"/>
        <v>0</v>
      </c>
      <c r="G42" s="124">
        <f t="shared" si="8"/>
        <v>36574672</v>
      </c>
      <c r="H42" s="138">
        <f>H36+H39</f>
        <v>7869729000</v>
      </c>
      <c r="I42" s="124">
        <f t="shared" ref="I42:K42" si="9">I36+I39</f>
        <v>8655000138</v>
      </c>
      <c r="J42" s="25">
        <f t="shared" si="9"/>
        <v>0</v>
      </c>
      <c r="K42" s="124">
        <f t="shared" si="9"/>
        <v>785271138</v>
      </c>
    </row>
    <row r="43" spans="1:11" ht="13.5" customHeight="1">
      <c r="A43" s="121"/>
      <c r="B43" s="121"/>
      <c r="C43" s="121" t="s">
        <v>279</v>
      </c>
      <c r="D43" s="138">
        <f>D37+D40</f>
        <v>6352660000</v>
      </c>
      <c r="E43" s="124">
        <f t="shared" si="8"/>
        <v>5186908524</v>
      </c>
      <c r="F43" s="124">
        <f>F37+F40</f>
        <v>134500000</v>
      </c>
      <c r="G43" s="124">
        <f t="shared" si="8"/>
        <v>1031251476</v>
      </c>
      <c r="H43" s="138">
        <f>H37+H40</f>
        <v>17915291000</v>
      </c>
      <c r="I43" s="124">
        <f t="shared" ref="I43" si="10">I37+I40</f>
        <v>17581193557</v>
      </c>
      <c r="J43" s="124">
        <f>J37+J40</f>
        <v>188273000</v>
      </c>
      <c r="K43" s="124">
        <f t="shared" ref="K43" si="11">K37+K40</f>
        <v>145824443</v>
      </c>
    </row>
    <row r="44" spans="1:11" ht="13.5" customHeight="1">
      <c r="A44" s="121"/>
      <c r="B44" s="121"/>
      <c r="C44" s="122"/>
      <c r="D44" s="138"/>
      <c r="E44" s="124"/>
      <c r="F44" s="125"/>
      <c r="G44" s="124"/>
      <c r="H44" s="138"/>
      <c r="I44" s="124"/>
      <c r="J44" s="125"/>
      <c r="K44" s="124"/>
    </row>
    <row r="45" spans="1:11" ht="13.5" customHeight="1">
      <c r="A45" s="121" t="s">
        <v>32</v>
      </c>
      <c r="B45" s="121"/>
      <c r="C45" s="45"/>
      <c r="D45" s="138"/>
      <c r="E45" s="124"/>
      <c r="F45" s="125"/>
      <c r="G45" s="124"/>
      <c r="H45" s="138"/>
      <c r="I45" s="124"/>
      <c r="J45" s="125"/>
      <c r="K45" s="124"/>
    </row>
    <row r="46" spans="1:11" ht="13.5" customHeight="1">
      <c r="A46" s="121"/>
      <c r="B46" s="121" t="s">
        <v>155</v>
      </c>
      <c r="C46" s="45"/>
      <c r="D46" s="138"/>
      <c r="E46" s="124"/>
      <c r="F46" s="125"/>
      <c r="G46" s="124"/>
      <c r="H46" s="138"/>
      <c r="I46" s="124"/>
      <c r="J46" s="125"/>
      <c r="K46" s="124"/>
    </row>
    <row r="47" spans="1:11" ht="13.5" customHeight="1">
      <c r="A47" s="121"/>
      <c r="B47" s="121"/>
      <c r="C47" s="45" t="s">
        <v>391</v>
      </c>
      <c r="D47" s="138">
        <v>1388964000</v>
      </c>
      <c r="E47" s="124">
        <v>1500280966</v>
      </c>
      <c r="F47" s="25">
        <v>0</v>
      </c>
      <c r="G47" s="124">
        <f>E47-D47</f>
        <v>111316966</v>
      </c>
      <c r="H47" s="138">
        <v>1452859000</v>
      </c>
      <c r="I47" s="124">
        <v>1560107176</v>
      </c>
      <c r="J47" s="25">
        <v>0</v>
      </c>
      <c r="K47" s="124">
        <f>I47-H47</f>
        <v>107248176</v>
      </c>
    </row>
    <row r="48" spans="1:11" ht="13.5" customHeight="1">
      <c r="A48" s="121"/>
      <c r="B48" s="121"/>
      <c r="C48" s="45" t="s">
        <v>392</v>
      </c>
      <c r="D48" s="138">
        <v>1244150000</v>
      </c>
      <c r="E48" s="124">
        <v>1195925536</v>
      </c>
      <c r="F48" s="25">
        <v>0</v>
      </c>
      <c r="G48" s="124">
        <f>D48-E48-F48</f>
        <v>48224464</v>
      </c>
      <c r="H48" s="138">
        <v>1259544000</v>
      </c>
      <c r="I48" s="124">
        <v>1192699612</v>
      </c>
      <c r="J48" s="25">
        <v>0</v>
      </c>
      <c r="K48" s="124">
        <f>H48-I48-J48</f>
        <v>66844388</v>
      </c>
    </row>
    <row r="49" spans="1:11" ht="13.5" customHeight="1">
      <c r="A49" s="121"/>
      <c r="B49" s="121" t="s">
        <v>156</v>
      </c>
      <c r="C49" s="45"/>
      <c r="D49" s="138"/>
      <c r="E49" s="124"/>
      <c r="F49" s="125"/>
      <c r="G49" s="124"/>
      <c r="H49" s="138"/>
      <c r="I49" s="124"/>
      <c r="J49" s="125"/>
      <c r="K49" s="124"/>
    </row>
    <row r="50" spans="1:11" ht="13.5" customHeight="1">
      <c r="A50" s="121"/>
      <c r="B50" s="121"/>
      <c r="C50" s="45" t="s">
        <v>391</v>
      </c>
      <c r="D50" s="138">
        <v>508975000</v>
      </c>
      <c r="E50" s="124">
        <v>508963851</v>
      </c>
      <c r="F50" s="25">
        <v>0</v>
      </c>
      <c r="G50" s="124">
        <f>E50-D50</f>
        <v>-11149</v>
      </c>
      <c r="H50" s="138">
        <v>205322000</v>
      </c>
      <c r="I50" s="124">
        <v>205301790</v>
      </c>
      <c r="J50" s="25">
        <v>0</v>
      </c>
      <c r="K50" s="124">
        <f>I50-H50</f>
        <v>-20210</v>
      </c>
    </row>
    <row r="51" spans="1:11" ht="13.5" customHeight="1">
      <c r="A51" s="121"/>
      <c r="B51" s="121"/>
      <c r="C51" s="45" t="s">
        <v>392</v>
      </c>
      <c r="D51" s="138">
        <v>50400000</v>
      </c>
      <c r="E51" s="124">
        <v>337000</v>
      </c>
      <c r="F51" s="25">
        <v>0</v>
      </c>
      <c r="G51" s="124">
        <f>D51-E51-F51</f>
        <v>50063000</v>
      </c>
      <c r="H51" s="138">
        <v>50336000</v>
      </c>
      <c r="I51" s="124">
        <v>295000</v>
      </c>
      <c r="J51" s="25">
        <v>0</v>
      </c>
      <c r="K51" s="124">
        <f>H51-I51-J51</f>
        <v>50041000</v>
      </c>
    </row>
    <row r="52" spans="1:11" ht="13.5" customHeight="1">
      <c r="A52" s="121"/>
      <c r="B52" s="121" t="s">
        <v>158</v>
      </c>
      <c r="C52" s="45"/>
      <c r="D52" s="138"/>
      <c r="E52" s="124"/>
      <c r="F52" s="125"/>
      <c r="G52" s="124"/>
      <c r="H52" s="138"/>
      <c r="I52" s="124"/>
      <c r="J52" s="125"/>
      <c r="K52" s="124"/>
    </row>
    <row r="53" spans="1:11" ht="13.5" customHeight="1">
      <c r="A53" s="121"/>
      <c r="B53" s="121"/>
      <c r="C53" s="45" t="s">
        <v>391</v>
      </c>
      <c r="D53" s="138">
        <f>D47+D50</f>
        <v>1897939000</v>
      </c>
      <c r="E53" s="124">
        <f t="shared" ref="E53:G54" si="12">E47+E50</f>
        <v>2009244817</v>
      </c>
      <c r="F53" s="25">
        <f t="shared" si="12"/>
        <v>0</v>
      </c>
      <c r="G53" s="124">
        <f t="shared" si="12"/>
        <v>111305817</v>
      </c>
      <c r="H53" s="138">
        <f>H47+H50</f>
        <v>1658181000</v>
      </c>
      <c r="I53" s="124">
        <f t="shared" ref="I53:K53" si="13">I47+I50</f>
        <v>1765408966</v>
      </c>
      <c r="J53" s="25">
        <f t="shared" si="13"/>
        <v>0</v>
      </c>
      <c r="K53" s="124">
        <f t="shared" si="13"/>
        <v>107227966</v>
      </c>
    </row>
    <row r="54" spans="1:11" ht="13.5" customHeight="1">
      <c r="A54" s="121"/>
      <c r="B54" s="121"/>
      <c r="C54" s="45" t="s">
        <v>392</v>
      </c>
      <c r="D54" s="138">
        <f>D48+D51</f>
        <v>1294550000</v>
      </c>
      <c r="E54" s="124">
        <f t="shared" si="12"/>
        <v>1196262536</v>
      </c>
      <c r="F54" s="25">
        <f>F48+F51</f>
        <v>0</v>
      </c>
      <c r="G54" s="124">
        <f t="shared" si="12"/>
        <v>98287464</v>
      </c>
      <c r="H54" s="138">
        <f>H48+H51</f>
        <v>1309880000</v>
      </c>
      <c r="I54" s="124">
        <f t="shared" ref="I54" si="14">I48+I51</f>
        <v>1192994612</v>
      </c>
      <c r="J54" s="25">
        <f>J48+J51</f>
        <v>0</v>
      </c>
      <c r="K54" s="124">
        <f t="shared" ref="K54" si="15">K48+K51</f>
        <v>116885388</v>
      </c>
    </row>
    <row r="55" spans="1:11" ht="13.5" customHeight="1">
      <c r="A55" s="121"/>
      <c r="B55" s="121"/>
      <c r="C55" s="45"/>
      <c r="D55" s="138"/>
      <c r="E55" s="124"/>
      <c r="F55" s="125"/>
      <c r="G55" s="124"/>
      <c r="H55" s="138"/>
      <c r="I55" s="124"/>
      <c r="J55" s="125"/>
      <c r="K55" s="124"/>
    </row>
    <row r="56" spans="1:11" ht="13.5" customHeight="1">
      <c r="A56" s="121" t="s">
        <v>393</v>
      </c>
      <c r="B56" s="121"/>
      <c r="C56" s="45"/>
      <c r="D56" s="138"/>
      <c r="E56" s="124"/>
      <c r="F56" s="125"/>
      <c r="G56" s="124"/>
      <c r="H56" s="138"/>
      <c r="I56" s="124"/>
      <c r="J56" s="125"/>
      <c r="K56" s="124"/>
    </row>
    <row r="57" spans="1:11" ht="13.5" customHeight="1">
      <c r="A57" s="121"/>
      <c r="B57" s="121" t="s">
        <v>155</v>
      </c>
      <c r="C57" s="45"/>
      <c r="D57" s="138"/>
      <c r="E57" s="124"/>
      <c r="F57" s="125"/>
      <c r="G57" s="124"/>
      <c r="H57" s="138"/>
      <c r="I57" s="124"/>
      <c r="J57" s="125"/>
      <c r="K57" s="124"/>
    </row>
    <row r="58" spans="1:11" ht="13.5" customHeight="1">
      <c r="A58" s="121"/>
      <c r="B58" s="121"/>
      <c r="C58" s="45" t="s">
        <v>391</v>
      </c>
      <c r="D58" s="138">
        <v>4273711000</v>
      </c>
      <c r="E58" s="124">
        <v>3093662183</v>
      </c>
      <c r="F58" s="25">
        <v>0</v>
      </c>
      <c r="G58" s="124">
        <f>E58-D58</f>
        <v>-1180048817</v>
      </c>
      <c r="H58" s="138">
        <v>2627921000</v>
      </c>
      <c r="I58" s="124">
        <v>2628036874</v>
      </c>
      <c r="J58" s="25">
        <v>0</v>
      </c>
      <c r="K58" s="124">
        <f>I58-H58</f>
        <v>115874</v>
      </c>
    </row>
    <row r="59" spans="1:11" ht="13.5" customHeight="1">
      <c r="A59" s="121"/>
      <c r="B59" s="121"/>
      <c r="C59" s="45" t="s">
        <v>392</v>
      </c>
      <c r="D59" s="138">
        <v>2432451000</v>
      </c>
      <c r="E59" s="124">
        <v>1535251832</v>
      </c>
      <c r="F59" s="25">
        <v>0</v>
      </c>
      <c r="G59" s="124">
        <f>D59-E59-F59</f>
        <v>897199168</v>
      </c>
      <c r="H59" s="138">
        <v>1662310000</v>
      </c>
      <c r="I59" s="124">
        <v>1552936297</v>
      </c>
      <c r="J59" s="25">
        <v>0</v>
      </c>
      <c r="K59" s="124">
        <f>H59-I59-J59</f>
        <v>109373703</v>
      </c>
    </row>
    <row r="60" spans="1:11" ht="13.5" customHeight="1">
      <c r="A60" s="121"/>
      <c r="B60" s="121" t="s">
        <v>156</v>
      </c>
      <c r="C60" s="121"/>
      <c r="D60" s="138"/>
      <c r="E60" s="124"/>
      <c r="F60" s="125"/>
      <c r="G60" s="124"/>
      <c r="H60" s="138"/>
      <c r="I60" s="124"/>
      <c r="J60" s="125"/>
      <c r="K60" s="124"/>
    </row>
    <row r="61" spans="1:11" ht="13.5" customHeight="1">
      <c r="A61" s="121"/>
      <c r="B61" s="121"/>
      <c r="C61" s="121" t="s">
        <v>278</v>
      </c>
      <c r="D61" s="138">
        <v>1667406000</v>
      </c>
      <c r="E61" s="124">
        <v>221792425</v>
      </c>
      <c r="F61" s="25">
        <v>0</v>
      </c>
      <c r="G61" s="124">
        <f>E61-D61</f>
        <v>-1445613575</v>
      </c>
      <c r="H61" s="138">
        <v>27848000</v>
      </c>
      <c r="I61" s="124">
        <v>27855717</v>
      </c>
      <c r="J61" s="25">
        <v>0</v>
      </c>
      <c r="K61" s="124">
        <f>I61-H61</f>
        <v>7717</v>
      </c>
    </row>
    <row r="62" spans="1:11" ht="13.5" customHeight="1">
      <c r="A62" s="121"/>
      <c r="B62" s="121"/>
      <c r="C62" s="121" t="s">
        <v>279</v>
      </c>
      <c r="D62" s="138">
        <v>2486031000</v>
      </c>
      <c r="E62" s="124">
        <v>1670498480</v>
      </c>
      <c r="F62" s="125">
        <v>301284000</v>
      </c>
      <c r="G62" s="124">
        <v>514257520</v>
      </c>
      <c r="H62" s="138">
        <v>448603000</v>
      </c>
      <c r="I62" s="124">
        <v>295302112</v>
      </c>
      <c r="J62" s="125">
        <v>142812000</v>
      </c>
      <c r="K62" s="124">
        <f>H62-I62-J62</f>
        <v>10488888</v>
      </c>
    </row>
    <row r="63" spans="1:11" ht="13.5" customHeight="1">
      <c r="A63" s="121"/>
      <c r="B63" s="121" t="s">
        <v>158</v>
      </c>
      <c r="C63" s="45"/>
      <c r="D63" s="138"/>
      <c r="E63" s="124"/>
      <c r="F63" s="125"/>
      <c r="G63" s="124"/>
      <c r="H63" s="138"/>
      <c r="I63" s="124"/>
      <c r="J63" s="125"/>
      <c r="K63" s="124"/>
    </row>
    <row r="64" spans="1:11" ht="13.5" customHeight="1">
      <c r="A64" s="121"/>
      <c r="B64" s="121"/>
      <c r="C64" s="45" t="s">
        <v>391</v>
      </c>
      <c r="D64" s="138">
        <f>D58+D61</f>
        <v>5941117000</v>
      </c>
      <c r="E64" s="124">
        <f t="shared" ref="E64:G65" si="16">E58+E61</f>
        <v>3315454608</v>
      </c>
      <c r="F64" s="25">
        <f t="shared" si="16"/>
        <v>0</v>
      </c>
      <c r="G64" s="124">
        <f t="shared" si="16"/>
        <v>-2625662392</v>
      </c>
      <c r="H64" s="138">
        <f>H58+H61</f>
        <v>2655769000</v>
      </c>
      <c r="I64" s="124">
        <f t="shared" ref="I64:K64" si="17">I58+I61</f>
        <v>2655892591</v>
      </c>
      <c r="J64" s="25">
        <f t="shared" si="17"/>
        <v>0</v>
      </c>
      <c r="K64" s="124">
        <f t="shared" si="17"/>
        <v>123591</v>
      </c>
    </row>
    <row r="65" spans="1:11" ht="13.5" customHeight="1">
      <c r="A65" s="121"/>
      <c r="B65" s="121"/>
      <c r="C65" s="45" t="s">
        <v>392</v>
      </c>
      <c r="D65" s="138">
        <f>D59+D62</f>
        <v>4918482000</v>
      </c>
      <c r="E65" s="124">
        <f t="shared" si="16"/>
        <v>3205750312</v>
      </c>
      <c r="F65" s="124">
        <f>F59+F62</f>
        <v>301284000</v>
      </c>
      <c r="G65" s="124">
        <f t="shared" si="16"/>
        <v>1411456688</v>
      </c>
      <c r="H65" s="138">
        <f>H59+H62</f>
        <v>2110913000</v>
      </c>
      <c r="I65" s="124">
        <f t="shared" ref="I65" si="18">I59+I62</f>
        <v>1848238409</v>
      </c>
      <c r="J65" s="124">
        <f>J59+J62</f>
        <v>142812000</v>
      </c>
      <c r="K65" s="124">
        <f t="shared" ref="K65" si="19">K59+K62</f>
        <v>119862591</v>
      </c>
    </row>
    <row r="66" spans="1:11" ht="13.5" customHeight="1">
      <c r="A66" s="121"/>
      <c r="B66" s="121"/>
      <c r="C66" s="45"/>
      <c r="D66" s="136"/>
      <c r="E66" s="123"/>
      <c r="F66" s="25"/>
      <c r="G66" s="123"/>
      <c r="H66" s="138"/>
      <c r="I66" s="124"/>
      <c r="J66" s="125"/>
      <c r="K66" s="124"/>
    </row>
    <row r="67" spans="1:11" ht="7.5" customHeight="1">
      <c r="A67" s="81"/>
      <c r="B67" s="81"/>
      <c r="C67" s="127"/>
      <c r="D67" s="4"/>
      <c r="E67" s="3"/>
      <c r="F67" s="3"/>
      <c r="G67" s="3"/>
      <c r="H67" s="128"/>
      <c r="I67" s="129"/>
      <c r="J67" s="129"/>
      <c r="K67" s="129"/>
    </row>
    <row r="68" spans="1:11" ht="13.5" customHeight="1">
      <c r="A68" s="130" t="s">
        <v>501</v>
      </c>
    </row>
    <row r="69" spans="1:11" ht="13.5" customHeight="1">
      <c r="A69" s="77" t="s">
        <v>503</v>
      </c>
    </row>
    <row r="70" spans="1:11" ht="13.5" customHeight="1">
      <c r="A70" s="77" t="s">
        <v>502</v>
      </c>
    </row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3.75" customHeight="1"/>
    <row r="89" ht="12" customHeight="1"/>
    <row r="90" ht="12" customHeight="1"/>
  </sheetData>
  <mergeCells count="11">
    <mergeCell ref="A3:C6"/>
    <mergeCell ref="H3:K3"/>
    <mergeCell ref="H4:H5"/>
    <mergeCell ref="I4:I5"/>
    <mergeCell ref="J4:J5"/>
    <mergeCell ref="K4:K5"/>
    <mergeCell ref="F4:F5"/>
    <mergeCell ref="G4:G5"/>
    <mergeCell ref="D3:G3"/>
    <mergeCell ref="D4:D5"/>
    <mergeCell ref="E4:E5"/>
  </mergeCells>
  <phoneticPr fontId="2"/>
  <printOptions horizontalCentered="1" gridLinesSet="0"/>
  <pageMargins left="0.98425196850393704" right="0.59055118110236227" top="0.59055118110236227" bottom="0.59055118110236227" header="0.39370078740157483" footer="0.39370078740157483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zoomScaleNormal="100" workbookViewId="0"/>
  </sheetViews>
  <sheetFormatPr defaultColWidth="8.88671875" defaultRowHeight="10.8"/>
  <cols>
    <col min="1" max="1" width="4.33203125" style="151" customWidth="1"/>
    <col min="2" max="2" width="11.44140625" style="151" customWidth="1"/>
    <col min="3" max="3" width="14.33203125" style="171" customWidth="1"/>
    <col min="4" max="14" width="13.5546875" style="171" customWidth="1"/>
    <col min="15" max="15" width="15.5546875" style="171" customWidth="1"/>
    <col min="16" max="17" width="13.5546875" style="171" customWidth="1"/>
    <col min="18" max="18" width="13.88671875" style="151" customWidth="1"/>
    <col min="19" max="16384" width="8.88671875" style="151"/>
  </cols>
  <sheetData>
    <row r="1" spans="1:23" s="143" customFormat="1" ht="16.2">
      <c r="A1" s="142" t="s">
        <v>188</v>
      </c>
      <c r="C1" s="144"/>
    </row>
    <row r="2" spans="1:23" s="147" customFormat="1" ht="14.4">
      <c r="A2" s="145" t="s">
        <v>338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45"/>
    </row>
    <row r="3" spans="1:2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50" t="s">
        <v>157</v>
      </c>
    </row>
    <row r="4" spans="1:23" s="154" customFormat="1" ht="33.75" customHeight="1">
      <c r="A4" s="323" t="s">
        <v>280</v>
      </c>
      <c r="B4" s="324"/>
      <c r="C4" s="152" t="s">
        <v>339</v>
      </c>
      <c r="D4" s="152" t="s">
        <v>37</v>
      </c>
      <c r="E4" s="152" t="s">
        <v>4</v>
      </c>
      <c r="F4" s="152" t="s">
        <v>8</v>
      </c>
      <c r="G4" s="152" t="s">
        <v>340</v>
      </c>
      <c r="H4" s="152" t="s">
        <v>175</v>
      </c>
      <c r="I4" s="152" t="s">
        <v>341</v>
      </c>
      <c r="J4" s="152" t="s">
        <v>342</v>
      </c>
      <c r="K4" s="152" t="s">
        <v>181</v>
      </c>
      <c r="L4" s="152" t="s">
        <v>180</v>
      </c>
      <c r="M4" s="152" t="s">
        <v>182</v>
      </c>
      <c r="N4" s="152" t="s">
        <v>174</v>
      </c>
      <c r="O4" s="152" t="s">
        <v>505</v>
      </c>
      <c r="P4" s="152" t="s">
        <v>429</v>
      </c>
      <c r="Q4" s="152" t="s">
        <v>343</v>
      </c>
      <c r="R4" s="153" t="s">
        <v>14</v>
      </c>
    </row>
    <row r="5" spans="1:23" s="154" customFormat="1" ht="14.1" customHeight="1">
      <c r="B5" s="155" t="s">
        <v>516</v>
      </c>
      <c r="C5" s="156">
        <v>2473159806</v>
      </c>
      <c r="D5" s="156">
        <v>935270588</v>
      </c>
      <c r="E5" s="156">
        <v>17177471</v>
      </c>
      <c r="F5" s="156">
        <v>300025372</v>
      </c>
      <c r="G5" s="156">
        <v>1797181</v>
      </c>
      <c r="H5" s="156">
        <v>5383993</v>
      </c>
      <c r="I5" s="156">
        <v>330646</v>
      </c>
      <c r="J5" s="156">
        <v>4064871</v>
      </c>
      <c r="K5" s="156">
        <v>4264420</v>
      </c>
      <c r="L5" s="156">
        <v>96900240</v>
      </c>
      <c r="M5" s="156">
        <v>2408596</v>
      </c>
      <c r="N5" s="156">
        <v>0</v>
      </c>
      <c r="O5" s="156">
        <v>12802819</v>
      </c>
      <c r="P5" s="156" t="s">
        <v>266</v>
      </c>
      <c r="Q5" s="156">
        <v>4679271</v>
      </c>
      <c r="R5" s="156">
        <v>393728165</v>
      </c>
      <c r="S5" s="157"/>
      <c r="T5" s="158"/>
      <c r="U5" s="157"/>
      <c r="W5" s="157"/>
    </row>
    <row r="6" spans="1:23" s="154" customFormat="1" ht="14.1" customHeight="1">
      <c r="B6" s="155" t="s">
        <v>430</v>
      </c>
      <c r="C6" s="156">
        <v>2568388685</v>
      </c>
      <c r="D6" s="156">
        <v>952931974</v>
      </c>
      <c r="E6" s="156">
        <v>17371712</v>
      </c>
      <c r="F6" s="156">
        <v>308704753</v>
      </c>
      <c r="G6" s="156">
        <v>928281</v>
      </c>
      <c r="H6" s="156">
        <v>6013548</v>
      </c>
      <c r="I6" s="156">
        <v>348231</v>
      </c>
      <c r="J6" s="156">
        <v>0</v>
      </c>
      <c r="K6" s="156">
        <v>3219317</v>
      </c>
      <c r="L6" s="156">
        <v>93306504</v>
      </c>
      <c r="M6" s="156">
        <v>2413651</v>
      </c>
      <c r="N6" s="156">
        <v>0</v>
      </c>
      <c r="O6" s="156">
        <v>9538984</v>
      </c>
      <c r="P6" s="156">
        <v>885910</v>
      </c>
      <c r="Q6" s="156">
        <v>13628598</v>
      </c>
      <c r="R6" s="156">
        <v>430709504</v>
      </c>
      <c r="S6" s="157"/>
      <c r="T6" s="158"/>
      <c r="U6" s="157"/>
      <c r="W6" s="157"/>
    </row>
    <row r="7" spans="1:23" s="154" customFormat="1" ht="14.1" customHeight="1">
      <c r="B7" s="159" t="s">
        <v>491</v>
      </c>
      <c r="C7" s="295">
        <v>3300602327</v>
      </c>
      <c r="D7" s="156">
        <v>942016142</v>
      </c>
      <c r="E7" s="156">
        <v>16223714</v>
      </c>
      <c r="F7" s="156">
        <v>307687241</v>
      </c>
      <c r="G7" s="156">
        <v>986559</v>
      </c>
      <c r="H7" s="156">
        <v>5532191</v>
      </c>
      <c r="I7" s="156">
        <v>311783</v>
      </c>
      <c r="J7" s="156">
        <v>0</v>
      </c>
      <c r="K7" s="156">
        <v>6406159</v>
      </c>
      <c r="L7" s="156">
        <v>113760777</v>
      </c>
      <c r="M7" s="156">
        <v>2244276</v>
      </c>
      <c r="N7" s="156">
        <v>0</v>
      </c>
      <c r="O7" s="156">
        <v>6412889</v>
      </c>
      <c r="P7" s="156">
        <v>1790862</v>
      </c>
      <c r="Q7" s="156">
        <v>6159599</v>
      </c>
      <c r="R7" s="156">
        <v>1100651456</v>
      </c>
      <c r="S7" s="157"/>
      <c r="T7" s="158"/>
      <c r="U7" s="157"/>
      <c r="W7" s="157"/>
    </row>
    <row r="8" spans="1:23" s="154" customFormat="1" ht="14.1" customHeight="1">
      <c r="B8" s="159" t="s">
        <v>504</v>
      </c>
      <c r="C8" s="160">
        <v>2954698259</v>
      </c>
      <c r="D8" s="161">
        <v>939080169</v>
      </c>
      <c r="E8" s="161">
        <v>17845249</v>
      </c>
      <c r="F8" s="161">
        <v>361009617</v>
      </c>
      <c r="G8" s="161">
        <v>789753</v>
      </c>
      <c r="H8" s="161">
        <v>8000498</v>
      </c>
      <c r="I8" s="156">
        <v>375827</v>
      </c>
      <c r="J8" s="156">
        <v>0</v>
      </c>
      <c r="K8" s="161">
        <v>9452716</v>
      </c>
      <c r="L8" s="161">
        <v>123822605</v>
      </c>
      <c r="M8" s="161">
        <v>2555802</v>
      </c>
      <c r="N8" s="156">
        <v>0</v>
      </c>
      <c r="O8" s="161">
        <v>6605550</v>
      </c>
      <c r="P8" s="156">
        <v>2261300</v>
      </c>
      <c r="Q8" s="161">
        <v>16504653</v>
      </c>
      <c r="R8" s="161">
        <v>695962334</v>
      </c>
      <c r="S8" s="157"/>
      <c r="T8" s="158"/>
      <c r="U8" s="157"/>
      <c r="W8" s="157"/>
    </row>
    <row r="9" spans="1:23" s="154" customFormat="1" ht="14.1" customHeight="1">
      <c r="B9" s="159" t="s">
        <v>519</v>
      </c>
      <c r="C9" s="174">
        <v>2875580349</v>
      </c>
      <c r="D9" s="172">
        <v>966674052</v>
      </c>
      <c r="E9" s="172">
        <v>17601971</v>
      </c>
      <c r="F9" s="172">
        <v>353387453</v>
      </c>
      <c r="G9" s="172">
        <v>508727</v>
      </c>
      <c r="H9" s="172">
        <v>7535811</v>
      </c>
      <c r="I9" s="172">
        <v>358605</v>
      </c>
      <c r="J9" s="173">
        <v>0</v>
      </c>
      <c r="K9" s="172">
        <v>5384950</v>
      </c>
      <c r="L9" s="172">
        <v>128936178</v>
      </c>
      <c r="M9" s="172">
        <v>2528266</v>
      </c>
      <c r="N9" s="163">
        <v>0</v>
      </c>
      <c r="O9" s="172">
        <v>6507048</v>
      </c>
      <c r="P9" s="172">
        <v>2867216</v>
      </c>
      <c r="Q9" s="172">
        <v>6309859</v>
      </c>
      <c r="R9" s="172">
        <v>616789228</v>
      </c>
    </row>
    <row r="10" spans="1:23" ht="14.1" customHeight="1">
      <c r="B10" s="162"/>
      <c r="C10" s="175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48"/>
    </row>
    <row r="11" spans="1:23" ht="14.1" customHeight="1">
      <c r="A11" s="164"/>
      <c r="B11" s="148" t="s">
        <v>42</v>
      </c>
      <c r="C11" s="176">
        <v>476725079</v>
      </c>
      <c r="D11" s="165">
        <v>197916925</v>
      </c>
      <c r="E11" s="165">
        <v>1859963</v>
      </c>
      <c r="F11" s="165">
        <v>21415875</v>
      </c>
      <c r="G11" s="165">
        <v>118630</v>
      </c>
      <c r="H11" s="165">
        <v>1757493</v>
      </c>
      <c r="I11" s="165">
        <f>SUM(I23,I25,I27)</f>
        <v>0</v>
      </c>
      <c r="J11" s="165">
        <f>SUM(J23,J25,J27)</f>
        <v>0</v>
      </c>
      <c r="K11" s="165">
        <v>1256225</v>
      </c>
      <c r="L11" s="165">
        <v>23758803</v>
      </c>
      <c r="M11" s="165">
        <v>150120</v>
      </c>
      <c r="N11" s="163">
        <f t="shared" ref="N11" si="0">SUM(N23,N25,N27)</f>
        <v>0</v>
      </c>
      <c r="O11" s="165">
        <v>5116</v>
      </c>
      <c r="P11" s="165">
        <v>328294</v>
      </c>
      <c r="Q11" s="165">
        <v>1017981</v>
      </c>
      <c r="R11" s="165">
        <v>117635048</v>
      </c>
    </row>
    <row r="12" spans="1:23" ht="14.1" customHeight="1">
      <c r="A12" s="164"/>
      <c r="B12" s="148" t="s">
        <v>43</v>
      </c>
      <c r="C12" s="176">
        <v>300405545</v>
      </c>
      <c r="D12" s="165">
        <v>110250815</v>
      </c>
      <c r="E12" s="165">
        <v>2512148</v>
      </c>
      <c r="F12" s="165">
        <v>32111481</v>
      </c>
      <c r="G12" s="165">
        <v>71526</v>
      </c>
      <c r="H12" s="165">
        <v>1058636</v>
      </c>
      <c r="I12" s="165">
        <f>SUM(I28,I34,I37,I39,I50)</f>
        <v>0</v>
      </c>
      <c r="J12" s="165">
        <f>SUM(J28,J34,J37,J39,J50)</f>
        <v>0</v>
      </c>
      <c r="K12" s="165">
        <v>755625</v>
      </c>
      <c r="L12" s="165">
        <v>15800304</v>
      </c>
      <c r="M12" s="165">
        <v>441225</v>
      </c>
      <c r="N12" s="163">
        <f t="shared" ref="N12" si="1">SUM(N28,N34,N37,N39,N50)</f>
        <v>0</v>
      </c>
      <c r="O12" s="165">
        <v>4255</v>
      </c>
      <c r="P12" s="165">
        <v>273094</v>
      </c>
      <c r="Q12" s="165">
        <v>804161</v>
      </c>
      <c r="R12" s="165">
        <v>63180851</v>
      </c>
    </row>
    <row r="13" spans="1:23" ht="14.1" customHeight="1">
      <c r="A13" s="164"/>
      <c r="B13" s="148" t="s">
        <v>44</v>
      </c>
      <c r="C13" s="176">
        <v>292058218</v>
      </c>
      <c r="D13" s="165">
        <v>112119974</v>
      </c>
      <c r="E13" s="165">
        <v>1669842</v>
      </c>
      <c r="F13" s="165">
        <v>28203227</v>
      </c>
      <c r="G13" s="165">
        <v>59184</v>
      </c>
      <c r="H13" s="165">
        <v>877650</v>
      </c>
      <c r="I13" s="165">
        <f>SUM(I24,I31,I36,I52,I53)</f>
        <v>0</v>
      </c>
      <c r="J13" s="165">
        <f>SUM(J24,J31,J36,J52,J53)</f>
        <v>0</v>
      </c>
      <c r="K13" s="165">
        <v>628101</v>
      </c>
      <c r="L13" s="165">
        <v>16439250</v>
      </c>
      <c r="M13" s="165">
        <v>21496</v>
      </c>
      <c r="N13" s="163">
        <f t="shared" ref="N13" si="2">SUM(N24,N31,N36,N52,N53)</f>
        <v>0</v>
      </c>
      <c r="O13" s="165">
        <v>4191</v>
      </c>
      <c r="P13" s="165">
        <v>268976</v>
      </c>
      <c r="Q13" s="165">
        <v>1025327</v>
      </c>
      <c r="R13" s="165">
        <v>64656940</v>
      </c>
    </row>
    <row r="14" spans="1:23" ht="14.1" customHeight="1">
      <c r="A14" s="164"/>
      <c r="B14" s="148" t="s">
        <v>45</v>
      </c>
      <c r="C14" s="176">
        <v>143157676</v>
      </c>
      <c r="D14" s="165">
        <v>40112736</v>
      </c>
      <c r="E14" s="165">
        <v>1065358</v>
      </c>
      <c r="F14" s="165">
        <v>29816510</v>
      </c>
      <c r="G14" s="165">
        <v>19080</v>
      </c>
      <c r="H14" s="165">
        <v>282449</v>
      </c>
      <c r="I14" s="165">
        <f>SUM(I33,I35,I38,I40,I48,I51)</f>
        <v>0</v>
      </c>
      <c r="J14" s="165">
        <f>SUM(J33,J35,J38,J40,J48,J51)</f>
        <v>0</v>
      </c>
      <c r="K14" s="165">
        <v>201535</v>
      </c>
      <c r="L14" s="165">
        <v>6424780</v>
      </c>
      <c r="M14" s="165">
        <v>1162299</v>
      </c>
      <c r="N14" s="163">
        <f t="shared" ref="N14" si="3">SUM(N33,N35,N38,N40,N48,N51)</f>
        <v>0</v>
      </c>
      <c r="O14" s="165">
        <v>3000</v>
      </c>
      <c r="P14" s="165">
        <v>192489</v>
      </c>
      <c r="Q14" s="165">
        <v>321424</v>
      </c>
      <c r="R14" s="165">
        <v>22496552</v>
      </c>
    </row>
    <row r="15" spans="1:23" ht="14.1" customHeight="1">
      <c r="A15" s="164"/>
      <c r="B15" s="148" t="s">
        <v>46</v>
      </c>
      <c r="C15" s="176">
        <v>264656177</v>
      </c>
      <c r="D15" s="165">
        <v>105462106</v>
      </c>
      <c r="E15" s="165">
        <v>1769898</v>
      </c>
      <c r="F15" s="165">
        <v>23178624</v>
      </c>
      <c r="G15" s="165">
        <v>48295</v>
      </c>
      <c r="H15" s="165">
        <v>715633</v>
      </c>
      <c r="I15" s="165">
        <f>SUM(I22,I54,I55,I56)</f>
        <v>0</v>
      </c>
      <c r="J15" s="165">
        <f>SUM(J22,J54,J55,J56)</f>
        <v>0</v>
      </c>
      <c r="K15" s="165">
        <v>511607</v>
      </c>
      <c r="L15" s="165">
        <v>13927696</v>
      </c>
      <c r="M15" s="165">
        <v>85308</v>
      </c>
      <c r="N15" s="163">
        <f t="shared" ref="N15" si="4">SUM(N22,N54,N55,N56)</f>
        <v>0</v>
      </c>
      <c r="O15" s="165">
        <v>4411</v>
      </c>
      <c r="P15" s="165">
        <v>283078</v>
      </c>
      <c r="Q15" s="165">
        <v>742412</v>
      </c>
      <c r="R15" s="165">
        <v>59981069</v>
      </c>
    </row>
    <row r="16" spans="1:23" ht="14.1" customHeight="1">
      <c r="A16" s="164"/>
      <c r="B16" s="148" t="s">
        <v>47</v>
      </c>
      <c r="C16" s="176">
        <v>138450636</v>
      </c>
      <c r="D16" s="165">
        <v>36435402</v>
      </c>
      <c r="E16" s="165">
        <v>1226024</v>
      </c>
      <c r="F16" s="165">
        <v>39924660</v>
      </c>
      <c r="G16" s="165">
        <v>17852</v>
      </c>
      <c r="H16" s="165">
        <v>264238</v>
      </c>
      <c r="I16" s="165">
        <f>SUM(I29,I32,I47,I49,I57,I58,I59)</f>
        <v>0</v>
      </c>
      <c r="J16" s="165">
        <f>SUM(J29,J32,J47,J49,J57,J58,J59)</f>
        <v>0</v>
      </c>
      <c r="K16" s="165">
        <v>188501</v>
      </c>
      <c r="L16" s="165">
        <v>5886961</v>
      </c>
      <c r="M16" s="165">
        <v>115818</v>
      </c>
      <c r="N16" s="163">
        <f t="shared" ref="N16" si="5">SUM(N29,N32,N47,N49,N57,N58,N59)</f>
        <v>0</v>
      </c>
      <c r="O16" s="165">
        <v>2968</v>
      </c>
      <c r="P16" s="165">
        <v>190441</v>
      </c>
      <c r="Q16" s="165">
        <v>270599</v>
      </c>
      <c r="R16" s="165">
        <v>20640162</v>
      </c>
    </row>
    <row r="17" spans="1:18" ht="14.1" customHeight="1">
      <c r="A17" s="164"/>
      <c r="B17" s="148" t="s">
        <v>344</v>
      </c>
      <c r="C17" s="176">
        <v>121538592</v>
      </c>
      <c r="D17" s="165">
        <v>19857657</v>
      </c>
      <c r="E17" s="165">
        <v>1145522</v>
      </c>
      <c r="F17" s="165">
        <v>47649354</v>
      </c>
      <c r="G17" s="165">
        <v>9961</v>
      </c>
      <c r="H17" s="165">
        <v>147542</v>
      </c>
      <c r="I17" s="165">
        <f>SUM(I30,I42,I45,I60,I61)</f>
        <v>0</v>
      </c>
      <c r="J17" s="165">
        <f>SUM(J30,J42,J45,J60,J61)</f>
        <v>0</v>
      </c>
      <c r="K17" s="165">
        <v>105345</v>
      </c>
      <c r="L17" s="165">
        <v>3873690</v>
      </c>
      <c r="M17" s="165">
        <v>30416</v>
      </c>
      <c r="N17" s="163">
        <f t="shared" ref="N17" si="6">SUM(N30,N42,N45,N60,N61)</f>
        <v>0</v>
      </c>
      <c r="O17" s="165">
        <v>2602</v>
      </c>
      <c r="P17" s="165">
        <v>167027</v>
      </c>
      <c r="Q17" s="165">
        <v>118470</v>
      </c>
      <c r="R17" s="165">
        <v>15498294</v>
      </c>
    </row>
    <row r="18" spans="1:18" ht="14.1" customHeight="1">
      <c r="A18" s="164"/>
      <c r="B18" s="148" t="s">
        <v>49</v>
      </c>
      <c r="C18" s="176">
        <v>64264841</v>
      </c>
      <c r="D18" s="165">
        <v>13154261</v>
      </c>
      <c r="E18" s="165">
        <v>723237</v>
      </c>
      <c r="F18" s="165">
        <v>20424316</v>
      </c>
      <c r="G18" s="165">
        <v>7304</v>
      </c>
      <c r="H18" s="165">
        <v>106643</v>
      </c>
      <c r="I18" s="165">
        <f>SUM(I41,I43)</f>
        <v>0</v>
      </c>
      <c r="J18" s="165">
        <f>SUM(J41,J43)</f>
        <v>0</v>
      </c>
      <c r="K18" s="165">
        <v>74624</v>
      </c>
      <c r="L18" s="165">
        <v>2426471</v>
      </c>
      <c r="M18" s="165">
        <v>111917</v>
      </c>
      <c r="N18" s="163">
        <f t="shared" ref="N18" si="7">SUM(N41,N43)</f>
        <v>0</v>
      </c>
      <c r="O18" s="165">
        <v>1774</v>
      </c>
      <c r="P18" s="165">
        <v>113829</v>
      </c>
      <c r="Q18" s="165">
        <v>91847</v>
      </c>
      <c r="R18" s="165">
        <v>9100239</v>
      </c>
    </row>
    <row r="19" spans="1:18" ht="14.1" customHeight="1">
      <c r="A19" s="164"/>
      <c r="B19" s="148" t="s">
        <v>50</v>
      </c>
      <c r="C19" s="176">
        <v>97781474</v>
      </c>
      <c r="D19" s="165">
        <v>17310390</v>
      </c>
      <c r="E19" s="165">
        <v>665233</v>
      </c>
      <c r="F19" s="165">
        <v>27788292</v>
      </c>
      <c r="G19" s="165">
        <v>8447</v>
      </c>
      <c r="H19" s="165">
        <v>125338</v>
      </c>
      <c r="I19" s="165">
        <f>SUM(I26,I44,I46)</f>
        <v>0</v>
      </c>
      <c r="J19" s="165">
        <f>SUM(J26,J44,J46)</f>
        <v>0</v>
      </c>
      <c r="K19" s="165">
        <v>89715</v>
      </c>
      <c r="L19" s="165">
        <v>3056172</v>
      </c>
      <c r="M19" s="165">
        <v>38366</v>
      </c>
      <c r="N19" s="163">
        <f t="shared" ref="N19" si="8">SUM(N26,N44,N46)</f>
        <v>0</v>
      </c>
      <c r="O19" s="165">
        <v>2155</v>
      </c>
      <c r="P19" s="165">
        <v>138237</v>
      </c>
      <c r="Q19" s="165">
        <v>103737</v>
      </c>
      <c r="R19" s="165">
        <v>11450794</v>
      </c>
    </row>
    <row r="20" spans="1:18" ht="14.1" customHeight="1">
      <c r="A20" s="164"/>
      <c r="B20" s="148"/>
      <c r="C20" s="177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48"/>
    </row>
    <row r="21" spans="1:18" ht="14.1" customHeight="1">
      <c r="A21" s="164">
        <v>100</v>
      </c>
      <c r="B21" s="148" t="s">
        <v>110</v>
      </c>
      <c r="C21" s="175">
        <v>976542111</v>
      </c>
      <c r="D21" s="163">
        <v>314053786</v>
      </c>
      <c r="E21" s="163">
        <v>4964746</v>
      </c>
      <c r="F21" s="163">
        <v>82875114</v>
      </c>
      <c r="G21" s="163">
        <v>148448</v>
      </c>
      <c r="H21" s="163">
        <v>2200189</v>
      </c>
      <c r="I21" s="163">
        <v>358605</v>
      </c>
      <c r="J21" s="165">
        <v>0</v>
      </c>
      <c r="K21" s="163">
        <v>1573672</v>
      </c>
      <c r="L21" s="163">
        <v>37342051</v>
      </c>
      <c r="M21" s="163">
        <v>371301</v>
      </c>
      <c r="N21" s="163">
        <v>0</v>
      </c>
      <c r="O21" s="163">
        <v>6476576</v>
      </c>
      <c r="P21" s="163">
        <v>911751</v>
      </c>
      <c r="Q21" s="163">
        <v>1813901</v>
      </c>
      <c r="R21" s="148">
        <v>232149279</v>
      </c>
    </row>
    <row r="22" spans="1:18" ht="14.1" customHeight="1">
      <c r="A22" s="164">
        <v>201</v>
      </c>
      <c r="B22" s="148" t="s">
        <v>111</v>
      </c>
      <c r="C22" s="175">
        <v>239739534</v>
      </c>
      <c r="D22" s="163">
        <v>99073528</v>
      </c>
      <c r="E22" s="163">
        <v>1493027</v>
      </c>
      <c r="F22" s="163">
        <v>15359899</v>
      </c>
      <c r="G22" s="163">
        <v>45462</v>
      </c>
      <c r="H22" s="163">
        <v>673672</v>
      </c>
      <c r="I22" s="165">
        <v>0</v>
      </c>
      <c r="J22" s="165">
        <v>0</v>
      </c>
      <c r="K22" s="163">
        <v>481685</v>
      </c>
      <c r="L22" s="163">
        <v>12919282</v>
      </c>
      <c r="M22" s="163">
        <v>53472</v>
      </c>
      <c r="N22" s="163">
        <v>0</v>
      </c>
      <c r="O22" s="165">
        <v>3771</v>
      </c>
      <c r="P22" s="163">
        <v>242020</v>
      </c>
      <c r="Q22" s="163">
        <v>689264</v>
      </c>
      <c r="R22" s="148">
        <v>57102146</v>
      </c>
    </row>
    <row r="23" spans="1:18" ht="14.1" customHeight="1">
      <c r="A23" s="164">
        <v>202</v>
      </c>
      <c r="B23" s="148" t="s">
        <v>112</v>
      </c>
      <c r="C23" s="175">
        <v>227354581</v>
      </c>
      <c r="D23" s="163">
        <v>82597797</v>
      </c>
      <c r="E23" s="163">
        <v>809866</v>
      </c>
      <c r="F23" s="163">
        <v>15658743</v>
      </c>
      <c r="G23" s="163">
        <v>38635</v>
      </c>
      <c r="H23" s="163">
        <v>573449</v>
      </c>
      <c r="I23" s="165">
        <v>0</v>
      </c>
      <c r="J23" s="165">
        <v>0</v>
      </c>
      <c r="K23" s="163">
        <v>410977</v>
      </c>
      <c r="L23" s="163">
        <v>10911528</v>
      </c>
      <c r="M23" s="163">
        <v>0</v>
      </c>
      <c r="N23" s="163">
        <v>0</v>
      </c>
      <c r="O23" s="165">
        <v>2168</v>
      </c>
      <c r="P23" s="163">
        <v>139120</v>
      </c>
      <c r="Q23" s="163">
        <v>525275</v>
      </c>
      <c r="R23" s="148">
        <v>63528111</v>
      </c>
    </row>
    <row r="24" spans="1:18" ht="14.1" customHeight="1">
      <c r="A24" s="164">
        <v>203</v>
      </c>
      <c r="B24" s="148" t="s">
        <v>113</v>
      </c>
      <c r="C24" s="175">
        <v>127828220</v>
      </c>
      <c r="D24" s="163">
        <v>44706689</v>
      </c>
      <c r="E24" s="163">
        <v>528800</v>
      </c>
      <c r="F24" s="163">
        <v>15008290</v>
      </c>
      <c r="G24" s="163">
        <v>25535</v>
      </c>
      <c r="H24" s="163">
        <v>378483</v>
      </c>
      <c r="I24" s="165">
        <v>0</v>
      </c>
      <c r="J24" s="165">
        <v>0</v>
      </c>
      <c r="K24" s="163">
        <v>270716</v>
      </c>
      <c r="L24" s="163">
        <v>6836005</v>
      </c>
      <c r="M24" s="163">
        <v>0</v>
      </c>
      <c r="N24" s="163">
        <v>0</v>
      </c>
      <c r="O24" s="165">
        <v>1404</v>
      </c>
      <c r="P24" s="163">
        <v>90154</v>
      </c>
      <c r="Q24" s="163">
        <v>452196</v>
      </c>
      <c r="R24" s="148">
        <v>32783608</v>
      </c>
    </row>
    <row r="25" spans="1:18" ht="14.1" customHeight="1">
      <c r="A25" s="164">
        <v>204</v>
      </c>
      <c r="B25" s="148" t="s">
        <v>114</v>
      </c>
      <c r="C25" s="175">
        <v>201067541</v>
      </c>
      <c r="D25" s="163">
        <v>91169786</v>
      </c>
      <c r="E25" s="163">
        <v>871578</v>
      </c>
      <c r="F25" s="163">
        <v>5121406</v>
      </c>
      <c r="G25" s="163">
        <v>60112</v>
      </c>
      <c r="H25" s="163">
        <v>889045</v>
      </c>
      <c r="I25" s="165">
        <v>0</v>
      </c>
      <c r="J25" s="165">
        <v>0</v>
      </c>
      <c r="K25" s="163">
        <v>633962</v>
      </c>
      <c r="L25" s="163">
        <v>10805599</v>
      </c>
      <c r="M25" s="163">
        <v>146064</v>
      </c>
      <c r="N25" s="163">
        <v>0</v>
      </c>
      <c r="O25" s="165">
        <v>2432</v>
      </c>
      <c r="P25" s="163">
        <v>156068</v>
      </c>
      <c r="Q25" s="163">
        <v>433526</v>
      </c>
      <c r="R25" s="148">
        <v>46116442</v>
      </c>
    </row>
    <row r="26" spans="1:18" ht="14.1" customHeight="1">
      <c r="A26" s="164">
        <v>205</v>
      </c>
      <c r="B26" s="148" t="s">
        <v>115</v>
      </c>
      <c r="C26" s="175">
        <v>27736676</v>
      </c>
      <c r="D26" s="163">
        <v>5846716</v>
      </c>
      <c r="E26" s="163">
        <v>195964</v>
      </c>
      <c r="F26" s="163">
        <v>6859562</v>
      </c>
      <c r="G26" s="163">
        <v>2880</v>
      </c>
      <c r="H26" s="163">
        <v>42578</v>
      </c>
      <c r="I26" s="165">
        <v>0</v>
      </c>
      <c r="J26" s="165">
        <v>0</v>
      </c>
      <c r="K26" s="163">
        <v>30335</v>
      </c>
      <c r="L26" s="163">
        <v>1013367</v>
      </c>
      <c r="M26" s="163">
        <v>28140</v>
      </c>
      <c r="N26" s="163">
        <v>0</v>
      </c>
      <c r="O26" s="165">
        <v>565</v>
      </c>
      <c r="P26" s="163">
        <v>36247</v>
      </c>
      <c r="Q26" s="163">
        <v>29984</v>
      </c>
      <c r="R26" s="148">
        <v>4003020</v>
      </c>
    </row>
    <row r="27" spans="1:18" ht="14.1" customHeight="1">
      <c r="A27" s="164">
        <v>206</v>
      </c>
      <c r="B27" s="148" t="s">
        <v>116</v>
      </c>
      <c r="C27" s="175">
        <v>48302957</v>
      </c>
      <c r="D27" s="163">
        <v>24149342</v>
      </c>
      <c r="E27" s="163">
        <v>178519</v>
      </c>
      <c r="F27" s="163">
        <v>635726</v>
      </c>
      <c r="G27" s="163">
        <v>19883</v>
      </c>
      <c r="H27" s="163">
        <v>294999</v>
      </c>
      <c r="I27" s="165">
        <v>0</v>
      </c>
      <c r="J27" s="165">
        <v>0</v>
      </c>
      <c r="K27" s="163">
        <v>211286</v>
      </c>
      <c r="L27" s="163">
        <v>2041676</v>
      </c>
      <c r="M27" s="163">
        <v>4056</v>
      </c>
      <c r="N27" s="163">
        <v>0</v>
      </c>
      <c r="O27" s="165">
        <v>516</v>
      </c>
      <c r="P27" s="163">
        <v>33106</v>
      </c>
      <c r="Q27" s="163">
        <v>59180</v>
      </c>
      <c r="R27" s="148">
        <v>7990495</v>
      </c>
    </row>
    <row r="28" spans="1:18" ht="14.1" customHeight="1">
      <c r="A28" s="164">
        <v>207</v>
      </c>
      <c r="B28" s="148" t="s">
        <v>117</v>
      </c>
      <c r="C28" s="175">
        <v>92952656</v>
      </c>
      <c r="D28" s="163">
        <v>32431066</v>
      </c>
      <c r="E28" s="163">
        <v>1094390</v>
      </c>
      <c r="F28" s="163">
        <v>8911057</v>
      </c>
      <c r="G28" s="163">
        <v>18072</v>
      </c>
      <c r="H28" s="163">
        <v>267836</v>
      </c>
      <c r="I28" s="165">
        <v>0</v>
      </c>
      <c r="J28" s="165">
        <v>0</v>
      </c>
      <c r="K28" s="163">
        <v>191534</v>
      </c>
      <c r="L28" s="163">
        <v>4527695</v>
      </c>
      <c r="M28" s="163">
        <v>0</v>
      </c>
      <c r="N28" s="163">
        <v>0</v>
      </c>
      <c r="O28" s="165">
        <v>954</v>
      </c>
      <c r="P28" s="163">
        <v>61253</v>
      </c>
      <c r="Q28" s="163">
        <v>250981</v>
      </c>
      <c r="R28" s="148">
        <v>20683197</v>
      </c>
    </row>
    <row r="29" spans="1:18" ht="14.1" customHeight="1">
      <c r="A29" s="164">
        <v>208</v>
      </c>
      <c r="B29" s="148" t="s">
        <v>118</v>
      </c>
      <c r="C29" s="175">
        <v>14857590</v>
      </c>
      <c r="D29" s="163">
        <v>4247476</v>
      </c>
      <c r="E29" s="163">
        <v>100812</v>
      </c>
      <c r="F29" s="163">
        <v>3856681</v>
      </c>
      <c r="G29" s="163">
        <v>2040</v>
      </c>
      <c r="H29" s="163">
        <v>30156</v>
      </c>
      <c r="I29" s="165">
        <v>0</v>
      </c>
      <c r="J29" s="165">
        <v>0</v>
      </c>
      <c r="K29" s="163">
        <v>21479</v>
      </c>
      <c r="L29" s="163">
        <v>680357</v>
      </c>
      <c r="M29" s="163">
        <v>17926</v>
      </c>
      <c r="N29" s="163">
        <v>0</v>
      </c>
      <c r="O29" s="165">
        <v>301</v>
      </c>
      <c r="P29" s="163">
        <v>19338</v>
      </c>
      <c r="Q29" s="163">
        <v>31629</v>
      </c>
      <c r="R29" s="148">
        <v>2631468</v>
      </c>
    </row>
    <row r="30" spans="1:18" ht="14.1" customHeight="1">
      <c r="A30" s="164">
        <v>209</v>
      </c>
      <c r="B30" s="148" t="s">
        <v>119</v>
      </c>
      <c r="C30" s="175">
        <v>52533757</v>
      </c>
      <c r="D30" s="163">
        <v>9966819</v>
      </c>
      <c r="E30" s="163">
        <v>434000</v>
      </c>
      <c r="F30" s="163">
        <v>18070754</v>
      </c>
      <c r="G30" s="163">
        <v>5057</v>
      </c>
      <c r="H30" s="163">
        <v>74978</v>
      </c>
      <c r="I30" s="165">
        <v>0</v>
      </c>
      <c r="J30" s="165">
        <v>0</v>
      </c>
      <c r="K30" s="163">
        <v>53629</v>
      </c>
      <c r="L30" s="163">
        <v>1912782</v>
      </c>
      <c r="M30" s="163">
        <v>11365</v>
      </c>
      <c r="N30" s="163">
        <v>0</v>
      </c>
      <c r="O30" s="165">
        <v>1052</v>
      </c>
      <c r="P30" s="163">
        <v>67504</v>
      </c>
      <c r="Q30" s="163">
        <v>64942</v>
      </c>
      <c r="R30" s="148">
        <v>7613189</v>
      </c>
    </row>
    <row r="31" spans="1:18" ht="14.1" customHeight="1">
      <c r="A31" s="164">
        <v>210</v>
      </c>
      <c r="B31" s="148" t="s">
        <v>84</v>
      </c>
      <c r="C31" s="175">
        <v>94033136</v>
      </c>
      <c r="D31" s="163">
        <v>40556863</v>
      </c>
      <c r="E31" s="163">
        <v>723869</v>
      </c>
      <c r="F31" s="163">
        <v>6303955</v>
      </c>
      <c r="G31" s="163">
        <v>21460</v>
      </c>
      <c r="H31" s="163">
        <v>317658</v>
      </c>
      <c r="I31" s="165">
        <v>0</v>
      </c>
      <c r="J31" s="165">
        <v>0</v>
      </c>
      <c r="K31" s="163">
        <v>226770</v>
      </c>
      <c r="L31" s="163">
        <v>5935341</v>
      </c>
      <c r="M31" s="163">
        <v>21496</v>
      </c>
      <c r="N31" s="163">
        <v>0</v>
      </c>
      <c r="O31" s="165">
        <v>1665</v>
      </c>
      <c r="P31" s="163">
        <v>106857</v>
      </c>
      <c r="Q31" s="163">
        <v>345230</v>
      </c>
      <c r="R31" s="148">
        <v>20120723</v>
      </c>
    </row>
    <row r="32" spans="1:18" ht="14.1" customHeight="1">
      <c r="A32" s="164">
        <v>212</v>
      </c>
      <c r="B32" s="148" t="s">
        <v>121</v>
      </c>
      <c r="C32" s="175">
        <v>23783289</v>
      </c>
      <c r="D32" s="163">
        <v>8389250</v>
      </c>
      <c r="E32" s="163">
        <v>168411</v>
      </c>
      <c r="F32" s="163">
        <v>4418166</v>
      </c>
      <c r="G32" s="163">
        <v>3409</v>
      </c>
      <c r="H32" s="163">
        <v>50439</v>
      </c>
      <c r="I32" s="165">
        <v>0</v>
      </c>
      <c r="J32" s="165">
        <v>0</v>
      </c>
      <c r="K32" s="163">
        <v>35964</v>
      </c>
      <c r="L32" s="163">
        <v>1086502</v>
      </c>
      <c r="M32" s="163">
        <v>15459</v>
      </c>
      <c r="N32" s="163">
        <v>0</v>
      </c>
      <c r="O32" s="165">
        <v>477</v>
      </c>
      <c r="P32" s="163">
        <v>30641</v>
      </c>
      <c r="Q32" s="163">
        <v>57695</v>
      </c>
      <c r="R32" s="148">
        <v>3489825</v>
      </c>
    </row>
    <row r="33" spans="1:18" ht="14.1" customHeight="1">
      <c r="A33" s="164">
        <v>213</v>
      </c>
      <c r="B33" s="148" t="s">
        <v>122</v>
      </c>
      <c r="C33" s="175">
        <v>21569273</v>
      </c>
      <c r="D33" s="163">
        <v>4951446</v>
      </c>
      <c r="E33" s="163">
        <v>141659</v>
      </c>
      <c r="F33" s="163">
        <v>6638786</v>
      </c>
      <c r="G33" s="163">
        <v>2662</v>
      </c>
      <c r="H33" s="163">
        <v>39468</v>
      </c>
      <c r="I33" s="165">
        <v>0</v>
      </c>
      <c r="J33" s="165">
        <v>0</v>
      </c>
      <c r="K33" s="163">
        <v>28206</v>
      </c>
      <c r="L33" s="163">
        <v>921963</v>
      </c>
      <c r="M33" s="163">
        <v>56833</v>
      </c>
      <c r="N33" s="163">
        <v>0</v>
      </c>
      <c r="O33" s="165">
        <v>415</v>
      </c>
      <c r="P33" s="163">
        <v>26610</v>
      </c>
      <c r="Q33" s="163">
        <v>38680</v>
      </c>
      <c r="R33" s="148">
        <v>3331673</v>
      </c>
    </row>
    <row r="34" spans="1:18" ht="14.1" customHeight="1">
      <c r="A34" s="164">
        <v>214</v>
      </c>
      <c r="B34" s="148" t="s">
        <v>123</v>
      </c>
      <c r="C34" s="175">
        <v>91037273</v>
      </c>
      <c r="D34" s="163">
        <v>36471672</v>
      </c>
      <c r="E34" s="163">
        <v>421511</v>
      </c>
      <c r="F34" s="163">
        <v>6636738</v>
      </c>
      <c r="G34" s="163">
        <v>25883</v>
      </c>
      <c r="H34" s="163">
        <v>383327</v>
      </c>
      <c r="I34" s="165">
        <v>0</v>
      </c>
      <c r="J34" s="165">
        <v>0</v>
      </c>
      <c r="K34" s="163">
        <v>273865</v>
      </c>
      <c r="L34" s="163">
        <v>4853230</v>
      </c>
      <c r="M34" s="163">
        <v>197355</v>
      </c>
      <c r="N34" s="163">
        <v>0</v>
      </c>
      <c r="O34" s="165">
        <v>1179</v>
      </c>
      <c r="P34" s="163">
        <v>75652</v>
      </c>
      <c r="Q34" s="163">
        <v>235062</v>
      </c>
      <c r="R34" s="148">
        <v>19518227</v>
      </c>
    </row>
    <row r="35" spans="1:18" ht="14.1" customHeight="1">
      <c r="A35" s="164">
        <v>215</v>
      </c>
      <c r="B35" s="148" t="s">
        <v>124</v>
      </c>
      <c r="C35" s="175">
        <v>35353481</v>
      </c>
      <c r="D35" s="163">
        <v>11464407</v>
      </c>
      <c r="E35" s="163">
        <v>246009</v>
      </c>
      <c r="F35" s="163">
        <v>6027641</v>
      </c>
      <c r="G35" s="163">
        <v>5609</v>
      </c>
      <c r="H35" s="163">
        <v>82931</v>
      </c>
      <c r="I35" s="165">
        <v>0</v>
      </c>
      <c r="J35" s="165">
        <v>0</v>
      </c>
      <c r="K35" s="163">
        <v>59085</v>
      </c>
      <c r="L35" s="163">
        <v>1812349</v>
      </c>
      <c r="M35" s="163">
        <v>566542</v>
      </c>
      <c r="N35" s="163">
        <v>0</v>
      </c>
      <c r="O35" s="165">
        <v>759</v>
      </c>
      <c r="P35" s="163">
        <v>48724</v>
      </c>
      <c r="Q35" s="163">
        <v>79436</v>
      </c>
      <c r="R35" s="148">
        <v>6345655</v>
      </c>
    </row>
    <row r="36" spans="1:18" ht="14.1" customHeight="1">
      <c r="A36" s="164">
        <v>216</v>
      </c>
      <c r="B36" s="148" t="s">
        <v>125</v>
      </c>
      <c r="C36" s="175">
        <v>42925358</v>
      </c>
      <c r="D36" s="163">
        <v>16755796</v>
      </c>
      <c r="E36" s="163">
        <v>203444</v>
      </c>
      <c r="F36" s="163">
        <v>3880278</v>
      </c>
      <c r="G36" s="163">
        <v>7108</v>
      </c>
      <c r="H36" s="163">
        <v>105107</v>
      </c>
      <c r="I36" s="165">
        <v>0</v>
      </c>
      <c r="J36" s="165">
        <v>0</v>
      </c>
      <c r="K36" s="163">
        <v>74922</v>
      </c>
      <c r="L36" s="163">
        <v>2162939</v>
      </c>
      <c r="M36" s="163">
        <v>0</v>
      </c>
      <c r="N36" s="163">
        <v>0</v>
      </c>
      <c r="O36" s="165">
        <v>601</v>
      </c>
      <c r="P36" s="163">
        <v>38588</v>
      </c>
      <c r="Q36" s="163">
        <v>111927</v>
      </c>
      <c r="R36" s="148">
        <v>7110173</v>
      </c>
    </row>
    <row r="37" spans="1:18" ht="14.1" customHeight="1">
      <c r="A37" s="164">
        <v>217</v>
      </c>
      <c r="B37" s="148" t="s">
        <v>126</v>
      </c>
      <c r="C37" s="175">
        <v>62093504</v>
      </c>
      <c r="D37" s="163">
        <v>19639278</v>
      </c>
      <c r="E37" s="163">
        <v>558382</v>
      </c>
      <c r="F37" s="163">
        <v>10351311</v>
      </c>
      <c r="G37" s="163">
        <v>13828</v>
      </c>
      <c r="H37" s="163">
        <v>204440</v>
      </c>
      <c r="I37" s="165">
        <v>0</v>
      </c>
      <c r="J37" s="165">
        <v>0</v>
      </c>
      <c r="K37" s="163">
        <v>145710</v>
      </c>
      <c r="L37" s="163">
        <v>3282626</v>
      </c>
      <c r="M37" s="163">
        <v>101595</v>
      </c>
      <c r="N37" s="163">
        <v>0</v>
      </c>
      <c r="O37" s="165">
        <v>890</v>
      </c>
      <c r="P37" s="163">
        <v>57120</v>
      </c>
      <c r="Q37" s="163">
        <v>182604</v>
      </c>
      <c r="R37" s="148">
        <v>13255165</v>
      </c>
    </row>
    <row r="38" spans="1:18" ht="14.1" customHeight="1">
      <c r="A38" s="164">
        <v>218</v>
      </c>
      <c r="B38" s="148" t="s">
        <v>127</v>
      </c>
      <c r="C38" s="175">
        <v>22789791</v>
      </c>
      <c r="D38" s="163">
        <v>7485237</v>
      </c>
      <c r="E38" s="163">
        <v>171426</v>
      </c>
      <c r="F38" s="163">
        <v>3341807</v>
      </c>
      <c r="G38" s="163">
        <v>3390</v>
      </c>
      <c r="H38" s="163">
        <v>50215</v>
      </c>
      <c r="I38" s="165">
        <v>0</v>
      </c>
      <c r="J38" s="165">
        <v>0</v>
      </c>
      <c r="K38" s="163">
        <v>35863</v>
      </c>
      <c r="L38" s="163">
        <v>1154927</v>
      </c>
      <c r="M38" s="163">
        <v>132168</v>
      </c>
      <c r="N38" s="163">
        <v>0</v>
      </c>
      <c r="O38" s="165">
        <v>494</v>
      </c>
      <c r="P38" s="163">
        <v>31677</v>
      </c>
      <c r="Q38" s="163">
        <v>69161</v>
      </c>
      <c r="R38" s="148">
        <v>4143475</v>
      </c>
    </row>
    <row r="39" spans="1:18" ht="14.1" customHeight="1">
      <c r="A39" s="164">
        <v>219</v>
      </c>
      <c r="B39" s="148" t="s">
        <v>128</v>
      </c>
      <c r="C39" s="175">
        <v>42269751</v>
      </c>
      <c r="D39" s="163">
        <v>17680481</v>
      </c>
      <c r="E39" s="163">
        <v>332029</v>
      </c>
      <c r="F39" s="163">
        <v>3721691</v>
      </c>
      <c r="G39" s="163">
        <v>11160</v>
      </c>
      <c r="H39" s="163">
        <v>164840</v>
      </c>
      <c r="I39" s="165">
        <v>0</v>
      </c>
      <c r="J39" s="165">
        <v>0</v>
      </c>
      <c r="K39" s="163">
        <v>117311</v>
      </c>
      <c r="L39" s="163">
        <v>2501351</v>
      </c>
      <c r="M39" s="163">
        <v>87907</v>
      </c>
      <c r="N39" s="163">
        <v>0</v>
      </c>
      <c r="O39" s="165">
        <v>937</v>
      </c>
      <c r="P39" s="163">
        <v>60110</v>
      </c>
      <c r="Q39" s="163">
        <v>108380</v>
      </c>
      <c r="R39" s="148">
        <v>7773652</v>
      </c>
    </row>
    <row r="40" spans="1:18" ht="14.1" customHeight="1">
      <c r="A40" s="164">
        <v>220</v>
      </c>
      <c r="B40" s="148" t="s">
        <v>129</v>
      </c>
      <c r="C40" s="175">
        <v>27885167</v>
      </c>
      <c r="D40" s="163">
        <v>7075002</v>
      </c>
      <c r="E40" s="163">
        <v>165306</v>
      </c>
      <c r="F40" s="163">
        <v>4199819</v>
      </c>
      <c r="G40" s="163">
        <v>3269</v>
      </c>
      <c r="H40" s="163">
        <v>48385</v>
      </c>
      <c r="I40" s="165">
        <v>0</v>
      </c>
      <c r="J40" s="165">
        <v>0</v>
      </c>
      <c r="K40" s="163">
        <v>34523</v>
      </c>
      <c r="L40" s="163">
        <v>1054357</v>
      </c>
      <c r="M40" s="163">
        <v>70992</v>
      </c>
      <c r="N40" s="163">
        <v>0</v>
      </c>
      <c r="O40" s="165">
        <v>463</v>
      </c>
      <c r="P40" s="163">
        <v>29713</v>
      </c>
      <c r="Q40" s="163">
        <v>66051</v>
      </c>
      <c r="R40" s="148">
        <v>3719858</v>
      </c>
    </row>
    <row r="41" spans="1:18" ht="14.1" customHeight="1">
      <c r="A41" s="164">
        <v>221</v>
      </c>
      <c r="B41" s="148" t="s">
        <v>486</v>
      </c>
      <c r="C41" s="175">
        <v>23384826</v>
      </c>
      <c r="D41" s="163">
        <v>4960625</v>
      </c>
      <c r="E41" s="163">
        <v>278749</v>
      </c>
      <c r="F41" s="163">
        <v>8528557</v>
      </c>
      <c r="G41" s="163">
        <v>3192</v>
      </c>
      <c r="H41" s="163">
        <v>45894</v>
      </c>
      <c r="I41" s="165">
        <v>0</v>
      </c>
      <c r="J41" s="165">
        <v>0</v>
      </c>
      <c r="K41" s="163">
        <v>31384</v>
      </c>
      <c r="L41" s="163">
        <v>935542</v>
      </c>
      <c r="M41" s="163">
        <v>84039</v>
      </c>
      <c r="N41" s="163">
        <v>0</v>
      </c>
      <c r="O41" s="165">
        <v>738</v>
      </c>
      <c r="P41" s="163">
        <v>47371</v>
      </c>
      <c r="Q41" s="163">
        <v>33719</v>
      </c>
      <c r="R41" s="148">
        <v>3243364</v>
      </c>
    </row>
    <row r="42" spans="1:18" ht="14.1" customHeight="1">
      <c r="A42" s="164">
        <v>222</v>
      </c>
      <c r="B42" s="148" t="s">
        <v>130</v>
      </c>
      <c r="C42" s="175">
        <v>19222883</v>
      </c>
      <c r="D42" s="163">
        <v>2418209</v>
      </c>
      <c r="E42" s="163">
        <v>207324</v>
      </c>
      <c r="F42" s="163">
        <v>9154420</v>
      </c>
      <c r="G42" s="163">
        <v>1324</v>
      </c>
      <c r="H42" s="163">
        <v>19572</v>
      </c>
      <c r="I42" s="165">
        <v>0</v>
      </c>
      <c r="J42" s="165">
        <v>0</v>
      </c>
      <c r="K42" s="163">
        <v>13934</v>
      </c>
      <c r="L42" s="163">
        <v>533533</v>
      </c>
      <c r="M42" s="163">
        <v>0</v>
      </c>
      <c r="N42" s="163">
        <v>0</v>
      </c>
      <c r="O42" s="165">
        <v>443</v>
      </c>
      <c r="P42" s="163">
        <v>28452</v>
      </c>
      <c r="Q42" s="163">
        <v>15735</v>
      </c>
      <c r="R42" s="148">
        <v>2445116</v>
      </c>
    </row>
    <row r="43" spans="1:18" ht="14.1" customHeight="1">
      <c r="A43" s="164">
        <v>223</v>
      </c>
      <c r="B43" s="148" t="s">
        <v>131</v>
      </c>
      <c r="C43" s="175">
        <v>40880015</v>
      </c>
      <c r="D43" s="163">
        <v>8193636</v>
      </c>
      <c r="E43" s="163">
        <v>444488</v>
      </c>
      <c r="F43" s="163">
        <v>11895759</v>
      </c>
      <c r="G43" s="163">
        <v>4112</v>
      </c>
      <c r="H43" s="163">
        <v>60749</v>
      </c>
      <c r="I43" s="165">
        <v>0</v>
      </c>
      <c r="J43" s="165">
        <v>0</v>
      </c>
      <c r="K43" s="163">
        <v>43240</v>
      </c>
      <c r="L43" s="163">
        <v>1490929</v>
      </c>
      <c r="M43" s="163">
        <v>27878</v>
      </c>
      <c r="N43" s="163">
        <v>0</v>
      </c>
      <c r="O43" s="165">
        <v>1036</v>
      </c>
      <c r="P43" s="163">
        <v>66458</v>
      </c>
      <c r="Q43" s="163">
        <v>58128</v>
      </c>
      <c r="R43" s="148">
        <v>5856875</v>
      </c>
    </row>
    <row r="44" spans="1:18" ht="14.1" customHeight="1">
      <c r="A44" s="164">
        <v>224</v>
      </c>
      <c r="B44" s="148" t="s">
        <v>132</v>
      </c>
      <c r="C44" s="175">
        <v>33976646</v>
      </c>
      <c r="D44" s="163">
        <v>5797452</v>
      </c>
      <c r="E44" s="163">
        <v>236809</v>
      </c>
      <c r="F44" s="163">
        <v>9552697</v>
      </c>
      <c r="G44" s="163">
        <v>2896</v>
      </c>
      <c r="H44" s="163">
        <v>42909</v>
      </c>
      <c r="I44" s="165">
        <v>0</v>
      </c>
      <c r="J44" s="165">
        <v>0</v>
      </c>
      <c r="K44" s="163">
        <v>30644</v>
      </c>
      <c r="L44" s="163">
        <v>1053989</v>
      </c>
      <c r="M44" s="163">
        <v>0</v>
      </c>
      <c r="N44" s="163">
        <v>0</v>
      </c>
      <c r="O44" s="165">
        <v>855</v>
      </c>
      <c r="P44" s="163">
        <v>54849</v>
      </c>
      <c r="Q44" s="163">
        <v>38261</v>
      </c>
      <c r="R44" s="148">
        <v>3626109</v>
      </c>
    </row>
    <row r="45" spans="1:18" ht="14.1" customHeight="1">
      <c r="A45" s="164">
        <v>225</v>
      </c>
      <c r="B45" s="148" t="s">
        <v>133</v>
      </c>
      <c r="C45" s="175">
        <v>21160125</v>
      </c>
      <c r="D45" s="163">
        <v>4414296</v>
      </c>
      <c r="E45" s="163">
        <v>249993</v>
      </c>
      <c r="F45" s="163">
        <v>8127298</v>
      </c>
      <c r="G45" s="163">
        <v>1877</v>
      </c>
      <c r="H45" s="163">
        <v>27762</v>
      </c>
      <c r="I45" s="165">
        <v>0</v>
      </c>
      <c r="J45" s="165">
        <v>0</v>
      </c>
      <c r="K45" s="163">
        <v>19781</v>
      </c>
      <c r="L45" s="163">
        <v>714670</v>
      </c>
      <c r="M45" s="163">
        <v>14879</v>
      </c>
      <c r="N45" s="163">
        <v>0</v>
      </c>
      <c r="O45" s="165">
        <v>552</v>
      </c>
      <c r="P45" s="163">
        <v>35429</v>
      </c>
      <c r="Q45" s="163">
        <v>27921</v>
      </c>
      <c r="R45" s="148">
        <v>2554217</v>
      </c>
    </row>
    <row r="46" spans="1:18" ht="14.1" customHeight="1">
      <c r="A46" s="164">
        <v>226</v>
      </c>
      <c r="B46" s="148" t="s">
        <v>134</v>
      </c>
      <c r="C46" s="175">
        <v>36068152</v>
      </c>
      <c r="D46" s="163">
        <v>5666222</v>
      </c>
      <c r="E46" s="163">
        <v>232460</v>
      </c>
      <c r="F46" s="163">
        <v>11376033</v>
      </c>
      <c r="G46" s="163">
        <v>2671</v>
      </c>
      <c r="H46" s="163">
        <v>39851</v>
      </c>
      <c r="I46" s="165">
        <v>0</v>
      </c>
      <c r="J46" s="165">
        <v>0</v>
      </c>
      <c r="K46" s="163">
        <v>28736</v>
      </c>
      <c r="L46" s="163">
        <v>988816</v>
      </c>
      <c r="M46" s="163">
        <v>10226</v>
      </c>
      <c r="N46" s="163">
        <v>0</v>
      </c>
      <c r="O46" s="165">
        <v>735</v>
      </c>
      <c r="P46" s="163">
        <v>47141</v>
      </c>
      <c r="Q46" s="163">
        <v>35492</v>
      </c>
      <c r="R46" s="148">
        <v>3821665</v>
      </c>
    </row>
    <row r="47" spans="1:18" ht="14.1" customHeight="1">
      <c r="A47" s="164">
        <v>227</v>
      </c>
      <c r="B47" s="148" t="s">
        <v>135</v>
      </c>
      <c r="C47" s="175">
        <v>25068592</v>
      </c>
      <c r="D47" s="163">
        <v>4343910</v>
      </c>
      <c r="E47" s="163">
        <v>323683</v>
      </c>
      <c r="F47" s="163">
        <v>9749343</v>
      </c>
      <c r="G47" s="163">
        <v>2391</v>
      </c>
      <c r="H47" s="163">
        <v>35442</v>
      </c>
      <c r="I47" s="165">
        <v>0</v>
      </c>
      <c r="J47" s="165">
        <v>0</v>
      </c>
      <c r="K47" s="163">
        <v>25332</v>
      </c>
      <c r="L47" s="163">
        <v>848735</v>
      </c>
      <c r="M47" s="163">
        <v>7275</v>
      </c>
      <c r="N47" s="163">
        <v>0</v>
      </c>
      <c r="O47" s="165">
        <v>527</v>
      </c>
      <c r="P47" s="163">
        <v>33808</v>
      </c>
      <c r="Q47" s="163">
        <v>28565</v>
      </c>
      <c r="R47" s="148">
        <v>3261994</v>
      </c>
    </row>
    <row r="48" spans="1:18" ht="14.1" customHeight="1">
      <c r="A48" s="164">
        <v>228</v>
      </c>
      <c r="B48" s="148" t="s">
        <v>136</v>
      </c>
      <c r="C48" s="175">
        <v>23192133</v>
      </c>
      <c r="D48" s="163">
        <v>7040706</v>
      </c>
      <c r="E48" s="163">
        <v>175930</v>
      </c>
      <c r="F48" s="163">
        <v>4684729</v>
      </c>
      <c r="G48" s="163">
        <v>2910</v>
      </c>
      <c r="H48" s="163">
        <v>43109</v>
      </c>
      <c r="I48" s="165">
        <v>0</v>
      </c>
      <c r="J48" s="165">
        <v>0</v>
      </c>
      <c r="K48" s="163">
        <v>30792</v>
      </c>
      <c r="L48" s="163">
        <v>1021888</v>
      </c>
      <c r="M48" s="163">
        <v>313325</v>
      </c>
      <c r="N48" s="163">
        <v>0</v>
      </c>
      <c r="O48" s="165">
        <v>505</v>
      </c>
      <c r="P48" s="163">
        <v>32411</v>
      </c>
      <c r="Q48" s="163">
        <v>51810</v>
      </c>
      <c r="R48" s="148">
        <v>3353440</v>
      </c>
    </row>
    <row r="49" spans="1:18" ht="14.1" customHeight="1">
      <c r="A49" s="164">
        <v>229</v>
      </c>
      <c r="B49" s="148" t="s">
        <v>120</v>
      </c>
      <c r="C49" s="175">
        <v>39954177</v>
      </c>
      <c r="D49" s="163">
        <v>10778462</v>
      </c>
      <c r="E49" s="163">
        <v>281941</v>
      </c>
      <c r="F49" s="163">
        <v>10526465</v>
      </c>
      <c r="G49" s="163">
        <v>5513</v>
      </c>
      <c r="H49" s="163">
        <v>81596</v>
      </c>
      <c r="I49" s="165">
        <v>0</v>
      </c>
      <c r="J49" s="165">
        <v>0</v>
      </c>
      <c r="K49" s="163">
        <v>58228</v>
      </c>
      <c r="L49" s="163">
        <v>1794284</v>
      </c>
      <c r="M49" s="163">
        <v>14819</v>
      </c>
      <c r="N49" s="163">
        <v>0</v>
      </c>
      <c r="O49" s="165">
        <v>789</v>
      </c>
      <c r="P49" s="163">
        <v>50626</v>
      </c>
      <c r="Q49" s="163">
        <v>92497</v>
      </c>
      <c r="R49" s="148">
        <v>6494675</v>
      </c>
    </row>
    <row r="50" spans="1:18" ht="14.1" customHeight="1">
      <c r="A50" s="164">
        <v>301</v>
      </c>
      <c r="B50" s="148" t="s">
        <v>137</v>
      </c>
      <c r="C50" s="175">
        <v>12052361</v>
      </c>
      <c r="D50" s="163">
        <v>4028318</v>
      </c>
      <c r="E50" s="163">
        <v>105836</v>
      </c>
      <c r="F50" s="163">
        <v>2490684</v>
      </c>
      <c r="G50" s="163">
        <v>2583</v>
      </c>
      <c r="H50" s="163">
        <v>38193</v>
      </c>
      <c r="I50" s="165">
        <v>0</v>
      </c>
      <c r="J50" s="165">
        <v>0</v>
      </c>
      <c r="K50" s="163">
        <v>27205</v>
      </c>
      <c r="L50" s="163">
        <v>635402</v>
      </c>
      <c r="M50" s="163">
        <v>54368</v>
      </c>
      <c r="N50" s="163">
        <v>0</v>
      </c>
      <c r="O50" s="165">
        <v>295</v>
      </c>
      <c r="P50" s="163">
        <v>18959</v>
      </c>
      <c r="Q50" s="163">
        <v>27134</v>
      </c>
      <c r="R50" s="148">
        <v>1950610</v>
      </c>
    </row>
    <row r="51" spans="1:18" ht="14.1" customHeight="1">
      <c r="A51" s="164">
        <v>365</v>
      </c>
      <c r="B51" s="148" t="s">
        <v>138</v>
      </c>
      <c r="C51" s="175">
        <v>12367831</v>
      </c>
      <c r="D51" s="163">
        <v>2095938</v>
      </c>
      <c r="E51" s="163">
        <v>165028</v>
      </c>
      <c r="F51" s="163">
        <v>4923728</v>
      </c>
      <c r="G51" s="163">
        <v>1240</v>
      </c>
      <c r="H51" s="163">
        <v>18341</v>
      </c>
      <c r="I51" s="165">
        <v>0</v>
      </c>
      <c r="J51" s="165">
        <v>0</v>
      </c>
      <c r="K51" s="163">
        <v>13066</v>
      </c>
      <c r="L51" s="163">
        <v>459296</v>
      </c>
      <c r="M51" s="163">
        <v>22439</v>
      </c>
      <c r="N51" s="163">
        <v>0</v>
      </c>
      <c r="O51" s="165">
        <v>364</v>
      </c>
      <c r="P51" s="163">
        <v>23354</v>
      </c>
      <c r="Q51" s="163">
        <v>16286</v>
      </c>
      <c r="R51" s="148">
        <v>1602451</v>
      </c>
    </row>
    <row r="52" spans="1:18" ht="14.1" customHeight="1">
      <c r="A52" s="164">
        <v>381</v>
      </c>
      <c r="B52" s="148" t="s">
        <v>139</v>
      </c>
      <c r="C52" s="175">
        <v>13154931</v>
      </c>
      <c r="D52" s="163">
        <v>4413379</v>
      </c>
      <c r="E52" s="163">
        <v>102784</v>
      </c>
      <c r="F52" s="163">
        <v>1987185</v>
      </c>
      <c r="G52" s="163">
        <v>2520</v>
      </c>
      <c r="H52" s="163">
        <v>38431</v>
      </c>
      <c r="I52" s="165">
        <v>0</v>
      </c>
      <c r="J52" s="165">
        <v>0</v>
      </c>
      <c r="K52" s="163">
        <v>28552</v>
      </c>
      <c r="L52" s="163">
        <v>742158</v>
      </c>
      <c r="M52" s="163">
        <v>0</v>
      </c>
      <c r="N52" s="163">
        <v>0</v>
      </c>
      <c r="O52" s="165">
        <v>318</v>
      </c>
      <c r="P52" s="163">
        <v>20382</v>
      </c>
      <c r="Q52" s="163">
        <v>47666</v>
      </c>
      <c r="R52" s="148">
        <v>1907975</v>
      </c>
    </row>
    <row r="53" spans="1:18" ht="14.1" customHeight="1">
      <c r="A53" s="164">
        <v>382</v>
      </c>
      <c r="B53" s="148" t="s">
        <v>140</v>
      </c>
      <c r="C53" s="175">
        <v>14116573</v>
      </c>
      <c r="D53" s="163">
        <v>5687247</v>
      </c>
      <c r="E53" s="163">
        <v>110945</v>
      </c>
      <c r="F53" s="163">
        <v>1023519</v>
      </c>
      <c r="G53" s="163">
        <v>2561</v>
      </c>
      <c r="H53" s="163">
        <v>37971</v>
      </c>
      <c r="I53" s="165">
        <v>0</v>
      </c>
      <c r="J53" s="165">
        <v>0</v>
      </c>
      <c r="K53" s="163">
        <v>27141</v>
      </c>
      <c r="L53" s="163">
        <v>762807</v>
      </c>
      <c r="M53" s="163">
        <v>0</v>
      </c>
      <c r="N53" s="163">
        <v>0</v>
      </c>
      <c r="O53" s="165">
        <v>203</v>
      </c>
      <c r="P53" s="163">
        <v>12995</v>
      </c>
      <c r="Q53" s="163">
        <v>68308</v>
      </c>
      <c r="R53" s="148">
        <v>2734461</v>
      </c>
    </row>
    <row r="54" spans="1:18" ht="14.1" customHeight="1">
      <c r="A54" s="164">
        <v>442</v>
      </c>
      <c r="B54" s="148" t="s">
        <v>142</v>
      </c>
      <c r="C54" s="175">
        <v>6826853</v>
      </c>
      <c r="D54" s="163">
        <v>1245261</v>
      </c>
      <c r="E54" s="163">
        <v>74957</v>
      </c>
      <c r="F54" s="163">
        <v>2472676</v>
      </c>
      <c r="G54" s="163">
        <v>742</v>
      </c>
      <c r="H54" s="163">
        <v>10967</v>
      </c>
      <c r="I54" s="165">
        <v>0</v>
      </c>
      <c r="J54" s="165">
        <v>0</v>
      </c>
      <c r="K54" s="163">
        <v>7803</v>
      </c>
      <c r="L54" s="163">
        <v>255459</v>
      </c>
      <c r="M54" s="163">
        <v>10941</v>
      </c>
      <c r="N54" s="163">
        <v>0</v>
      </c>
      <c r="O54" s="165">
        <v>211</v>
      </c>
      <c r="P54" s="163">
        <v>13542</v>
      </c>
      <c r="Q54" s="163">
        <v>8329</v>
      </c>
      <c r="R54" s="148">
        <v>818209</v>
      </c>
    </row>
    <row r="55" spans="1:18" ht="14.1" customHeight="1">
      <c r="A55" s="164">
        <v>443</v>
      </c>
      <c r="B55" s="148" t="s">
        <v>143</v>
      </c>
      <c r="C55" s="175">
        <v>9077123</v>
      </c>
      <c r="D55" s="163">
        <v>3370210</v>
      </c>
      <c r="E55" s="163">
        <v>81641</v>
      </c>
      <c r="F55" s="163">
        <v>1553467</v>
      </c>
      <c r="G55" s="163">
        <v>1396</v>
      </c>
      <c r="H55" s="163">
        <v>20675</v>
      </c>
      <c r="I55" s="165">
        <v>0</v>
      </c>
      <c r="J55" s="165">
        <v>0</v>
      </c>
      <c r="K55" s="163">
        <v>14750</v>
      </c>
      <c r="L55" s="163">
        <v>511581</v>
      </c>
      <c r="M55" s="163">
        <v>14229</v>
      </c>
      <c r="N55" s="163">
        <v>0</v>
      </c>
      <c r="O55" s="165">
        <v>223</v>
      </c>
      <c r="P55" s="163">
        <v>14302</v>
      </c>
      <c r="Q55" s="163">
        <v>37458</v>
      </c>
      <c r="R55" s="148">
        <v>1138320</v>
      </c>
    </row>
    <row r="56" spans="1:18" ht="14.1" customHeight="1">
      <c r="A56" s="164">
        <v>446</v>
      </c>
      <c r="B56" s="148" t="s">
        <v>141</v>
      </c>
      <c r="C56" s="175">
        <v>9012667</v>
      </c>
      <c r="D56" s="163">
        <v>1773107</v>
      </c>
      <c r="E56" s="163">
        <v>120273</v>
      </c>
      <c r="F56" s="163">
        <v>3792582</v>
      </c>
      <c r="G56" s="163">
        <v>695</v>
      </c>
      <c r="H56" s="163">
        <v>10319</v>
      </c>
      <c r="I56" s="165">
        <v>0</v>
      </c>
      <c r="J56" s="165">
        <v>0</v>
      </c>
      <c r="K56" s="163">
        <v>7369</v>
      </c>
      <c r="L56" s="163">
        <v>241374</v>
      </c>
      <c r="M56" s="163">
        <v>6666</v>
      </c>
      <c r="N56" s="163">
        <v>0</v>
      </c>
      <c r="O56" s="165">
        <v>206</v>
      </c>
      <c r="P56" s="163">
        <v>13214</v>
      </c>
      <c r="Q56" s="163">
        <v>7361</v>
      </c>
      <c r="R56" s="148">
        <v>922394</v>
      </c>
    </row>
    <row r="57" spans="1:18" ht="14.1" customHeight="1">
      <c r="A57" s="164">
        <v>464</v>
      </c>
      <c r="B57" s="148" t="s">
        <v>144</v>
      </c>
      <c r="C57" s="175">
        <v>13037246</v>
      </c>
      <c r="D57" s="163">
        <v>4122346</v>
      </c>
      <c r="E57" s="163">
        <v>83243</v>
      </c>
      <c r="F57" s="163">
        <v>2509183</v>
      </c>
      <c r="G57" s="163">
        <v>2574</v>
      </c>
      <c r="H57" s="163">
        <v>38137</v>
      </c>
      <c r="I57" s="165">
        <v>0</v>
      </c>
      <c r="J57" s="165">
        <v>0</v>
      </c>
      <c r="K57" s="163">
        <v>27236</v>
      </c>
      <c r="L57" s="163">
        <v>769108</v>
      </c>
      <c r="M57" s="163">
        <v>3412</v>
      </c>
      <c r="N57" s="163">
        <v>0</v>
      </c>
      <c r="O57" s="165">
        <v>236</v>
      </c>
      <c r="P57" s="163">
        <v>15123</v>
      </c>
      <c r="Q57" s="163">
        <v>44388</v>
      </c>
      <c r="R57" s="148">
        <v>2380087</v>
      </c>
    </row>
    <row r="58" spans="1:18" ht="14.1" customHeight="1">
      <c r="A58" s="164">
        <v>481</v>
      </c>
      <c r="B58" s="148" t="s">
        <v>145</v>
      </c>
      <c r="C58" s="175">
        <v>8581681</v>
      </c>
      <c r="D58" s="163">
        <v>2451928</v>
      </c>
      <c r="E58" s="163">
        <v>89829</v>
      </c>
      <c r="F58" s="163">
        <v>2600053</v>
      </c>
      <c r="G58" s="163">
        <v>1004</v>
      </c>
      <c r="H58" s="163">
        <v>14855</v>
      </c>
      <c r="I58" s="165">
        <v>0</v>
      </c>
      <c r="J58" s="165">
        <v>0</v>
      </c>
      <c r="K58" s="163">
        <v>10580</v>
      </c>
      <c r="L58" s="163">
        <v>318839</v>
      </c>
      <c r="M58" s="163">
        <v>10349</v>
      </c>
      <c r="N58" s="163">
        <v>0</v>
      </c>
      <c r="O58" s="165">
        <v>242</v>
      </c>
      <c r="P58" s="163">
        <v>15515</v>
      </c>
      <c r="Q58" s="163">
        <v>7150</v>
      </c>
      <c r="R58" s="148">
        <v>1058660</v>
      </c>
    </row>
    <row r="59" spans="1:18" ht="14.1" customHeight="1">
      <c r="A59" s="164">
        <v>501</v>
      </c>
      <c r="B59" s="148" t="s">
        <v>146</v>
      </c>
      <c r="C59" s="175">
        <v>13168061</v>
      </c>
      <c r="D59" s="163">
        <v>2102030</v>
      </c>
      <c r="E59" s="163">
        <v>178105</v>
      </c>
      <c r="F59" s="163">
        <v>6264769</v>
      </c>
      <c r="G59" s="163">
        <v>921</v>
      </c>
      <c r="H59" s="163">
        <v>13613</v>
      </c>
      <c r="I59" s="165">
        <v>0</v>
      </c>
      <c r="J59" s="165">
        <v>0</v>
      </c>
      <c r="K59" s="163">
        <v>9682</v>
      </c>
      <c r="L59" s="163">
        <v>389136</v>
      </c>
      <c r="M59" s="163">
        <v>46578</v>
      </c>
      <c r="N59" s="163">
        <v>0</v>
      </c>
      <c r="O59" s="165">
        <v>396</v>
      </c>
      <c r="P59" s="163">
        <v>25390</v>
      </c>
      <c r="Q59" s="163">
        <v>8675</v>
      </c>
      <c r="R59" s="148">
        <v>1323453</v>
      </c>
    </row>
    <row r="60" spans="1:18" ht="14.1" customHeight="1">
      <c r="A60" s="164">
        <v>585</v>
      </c>
      <c r="B60" s="148" t="s">
        <v>147</v>
      </c>
      <c r="C60" s="175">
        <v>15633949</v>
      </c>
      <c r="D60" s="163">
        <v>1707338</v>
      </c>
      <c r="E60" s="163">
        <v>147954</v>
      </c>
      <c r="F60" s="163">
        <v>6899530</v>
      </c>
      <c r="G60" s="163">
        <v>951</v>
      </c>
      <c r="H60" s="163">
        <v>14092</v>
      </c>
      <c r="I60" s="165">
        <v>0</v>
      </c>
      <c r="J60" s="165">
        <v>0</v>
      </c>
      <c r="K60" s="163">
        <v>10068</v>
      </c>
      <c r="L60" s="163">
        <v>391971</v>
      </c>
      <c r="M60" s="163">
        <v>42</v>
      </c>
      <c r="N60" s="163">
        <v>0</v>
      </c>
      <c r="O60" s="165">
        <v>315</v>
      </c>
      <c r="P60" s="163">
        <v>20236</v>
      </c>
      <c r="Q60" s="163">
        <v>5075</v>
      </c>
      <c r="R60" s="148">
        <v>1487563</v>
      </c>
    </row>
    <row r="61" spans="1:18" ht="14.1" customHeight="1">
      <c r="A61" s="164">
        <v>586</v>
      </c>
      <c r="B61" s="148" t="s">
        <v>148</v>
      </c>
      <c r="C61" s="175">
        <v>12987878</v>
      </c>
      <c r="D61" s="163">
        <v>1350995</v>
      </c>
      <c r="E61" s="163">
        <v>106251</v>
      </c>
      <c r="F61" s="163">
        <v>5397352</v>
      </c>
      <c r="G61" s="163">
        <v>752</v>
      </c>
      <c r="H61" s="163">
        <v>11138</v>
      </c>
      <c r="I61" s="165">
        <v>0</v>
      </c>
      <c r="J61" s="165">
        <v>0</v>
      </c>
      <c r="K61" s="163">
        <v>7933</v>
      </c>
      <c r="L61" s="163">
        <v>320734</v>
      </c>
      <c r="M61" s="163">
        <v>4130</v>
      </c>
      <c r="N61" s="163">
        <v>0</v>
      </c>
      <c r="O61" s="165">
        <v>240</v>
      </c>
      <c r="P61" s="163">
        <v>15406</v>
      </c>
      <c r="Q61" s="163">
        <v>4797</v>
      </c>
      <c r="R61" s="148">
        <v>1398209</v>
      </c>
    </row>
    <row r="62" spans="1:18" ht="3.75" customHeight="1">
      <c r="A62" s="167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</row>
    <row r="63" spans="1:18">
      <c r="A63" s="151" t="s">
        <v>159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70"/>
    </row>
    <row r="64" spans="1:18"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</row>
    <row r="65" s="151" customFormat="1"/>
    <row r="66" s="151" customFormat="1"/>
    <row r="67" s="151" customFormat="1"/>
    <row r="68" s="151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1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zoomScaleNormal="100" workbookViewId="0"/>
  </sheetViews>
  <sheetFormatPr defaultColWidth="8.88671875" defaultRowHeight="10.8"/>
  <cols>
    <col min="1" max="1" width="4.33203125" style="151" customWidth="1"/>
    <col min="2" max="2" width="11.44140625" style="151" customWidth="1"/>
    <col min="3" max="6" width="12.88671875" style="171" customWidth="1"/>
    <col min="7" max="7" width="14.109375" style="171" customWidth="1"/>
    <col min="8" max="14" width="12.88671875" style="171" customWidth="1"/>
    <col min="15" max="15" width="7.6640625" style="151" customWidth="1"/>
    <col min="16" max="16" width="10.6640625" style="151" customWidth="1"/>
    <col min="17" max="16384" width="8.88671875" style="151"/>
  </cols>
  <sheetData>
    <row r="1" spans="1:14" s="143" customFormat="1" ht="16.2">
      <c r="A1" s="142"/>
    </row>
    <row r="2" spans="1:14" s="147" customFormat="1" ht="14.4">
      <c r="A2" s="145" t="s">
        <v>206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78"/>
      <c r="M2" s="145"/>
      <c r="N2" s="146"/>
    </row>
    <row r="3" spans="1:14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62"/>
      <c r="M3" s="148"/>
      <c r="N3" s="150" t="s">
        <v>157</v>
      </c>
    </row>
    <row r="4" spans="1:14" ht="32.4">
      <c r="A4" s="325" t="s">
        <v>280</v>
      </c>
      <c r="B4" s="326"/>
      <c r="C4" s="179" t="s">
        <v>184</v>
      </c>
      <c r="D4" s="179" t="s">
        <v>38</v>
      </c>
      <c r="E4" s="179" t="s">
        <v>173</v>
      </c>
      <c r="F4" s="179" t="s">
        <v>15</v>
      </c>
      <c r="G4" s="179" t="s">
        <v>267</v>
      </c>
      <c r="H4" s="179" t="s">
        <v>39</v>
      </c>
      <c r="I4" s="179" t="s">
        <v>40</v>
      </c>
      <c r="J4" s="179" t="s">
        <v>268</v>
      </c>
      <c r="K4" s="179" t="s">
        <v>18</v>
      </c>
      <c r="L4" s="179" t="s">
        <v>20</v>
      </c>
      <c r="M4" s="179" t="s">
        <v>21</v>
      </c>
      <c r="N4" s="180" t="s">
        <v>41</v>
      </c>
    </row>
    <row r="5" spans="1:14" ht="12" customHeight="1">
      <c r="B5" s="181" t="s">
        <v>516</v>
      </c>
      <c r="C5" s="182">
        <v>147238</v>
      </c>
      <c r="D5" s="182">
        <v>146206765</v>
      </c>
      <c r="E5" s="182">
        <v>1074342</v>
      </c>
      <c r="F5" s="182">
        <v>29838537</v>
      </c>
      <c r="G5" s="182">
        <v>19415603</v>
      </c>
      <c r="H5" s="182">
        <v>68726856</v>
      </c>
      <c r="I5" s="182">
        <v>11725410</v>
      </c>
      <c r="J5" s="182">
        <v>9840016</v>
      </c>
      <c r="K5" s="182">
        <v>38658431</v>
      </c>
      <c r="L5" s="182">
        <v>37956173</v>
      </c>
      <c r="M5" s="182">
        <v>82459788</v>
      </c>
      <c r="N5" s="182">
        <v>248277014</v>
      </c>
    </row>
    <row r="6" spans="1:14" ht="12" customHeight="1">
      <c r="B6" s="181" t="s">
        <v>430</v>
      </c>
      <c r="C6" s="183">
        <v>151370</v>
      </c>
      <c r="D6" s="183">
        <v>158179732</v>
      </c>
      <c r="E6" s="183">
        <v>1041733</v>
      </c>
      <c r="F6" s="183">
        <v>22301263</v>
      </c>
      <c r="G6" s="183">
        <v>15917587</v>
      </c>
      <c r="H6" s="183">
        <v>66442202</v>
      </c>
      <c r="I6" s="183">
        <v>11826791</v>
      </c>
      <c r="J6" s="183">
        <v>14446075</v>
      </c>
      <c r="K6" s="183">
        <v>56603306</v>
      </c>
      <c r="L6" s="183">
        <v>46576267</v>
      </c>
      <c r="M6" s="183">
        <v>74607103</v>
      </c>
      <c r="N6" s="183">
        <v>260294289</v>
      </c>
    </row>
    <row r="7" spans="1:14" ht="12" customHeight="1">
      <c r="B7" s="184" t="s">
        <v>491</v>
      </c>
      <c r="C7" s="297">
        <v>150940</v>
      </c>
      <c r="D7" s="183">
        <v>167025113</v>
      </c>
      <c r="E7" s="183">
        <v>1150351</v>
      </c>
      <c r="F7" s="183">
        <v>19169437</v>
      </c>
      <c r="G7" s="183">
        <v>14114681</v>
      </c>
      <c r="H7" s="183">
        <v>60694483</v>
      </c>
      <c r="I7" s="183">
        <v>10964667</v>
      </c>
      <c r="J7" s="183">
        <v>25156842</v>
      </c>
      <c r="K7" s="183">
        <v>48140597</v>
      </c>
      <c r="L7" s="183">
        <v>43288913</v>
      </c>
      <c r="M7" s="183">
        <v>90196813</v>
      </c>
      <c r="N7" s="183">
        <v>304203869</v>
      </c>
    </row>
    <row r="8" spans="1:14" ht="12" customHeight="1">
      <c r="B8" s="184" t="s">
        <v>506</v>
      </c>
      <c r="C8" s="175">
        <v>149227</v>
      </c>
      <c r="D8" s="163">
        <v>175713176</v>
      </c>
      <c r="E8" s="163">
        <v>1095674</v>
      </c>
      <c r="F8" s="163">
        <v>24615778</v>
      </c>
      <c r="G8" s="163">
        <v>14889072</v>
      </c>
      <c r="H8" s="163">
        <v>60609644</v>
      </c>
      <c r="I8" s="163">
        <v>10912468</v>
      </c>
      <c r="J8" s="163">
        <v>31455739</v>
      </c>
      <c r="K8" s="163">
        <v>35858258</v>
      </c>
      <c r="L8" s="163">
        <v>67601906</v>
      </c>
      <c r="M8" s="163">
        <v>75410547</v>
      </c>
      <c r="N8" s="163">
        <v>261371876</v>
      </c>
    </row>
    <row r="9" spans="1:14" ht="12" customHeight="1">
      <c r="B9" s="184" t="s">
        <v>520</v>
      </c>
      <c r="C9" s="175">
        <v>153017</v>
      </c>
      <c r="D9" s="163">
        <v>186248935</v>
      </c>
      <c r="E9" s="163">
        <v>959507</v>
      </c>
      <c r="F9" s="163">
        <v>22589742</v>
      </c>
      <c r="G9" s="163">
        <v>13553298</v>
      </c>
      <c r="H9" s="163">
        <v>61800125</v>
      </c>
      <c r="I9" s="163">
        <v>10908469</v>
      </c>
      <c r="J9" s="163">
        <v>29721128</v>
      </c>
      <c r="K9" s="163">
        <v>40748477</v>
      </c>
      <c r="L9" s="163">
        <v>69813834</v>
      </c>
      <c r="M9" s="163">
        <v>97264336</v>
      </c>
      <c r="N9" s="163">
        <v>214152390</v>
      </c>
    </row>
    <row r="10" spans="1:14" ht="7.5" customHeight="1">
      <c r="B10" s="162"/>
      <c r="C10" s="177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ht="12" customHeight="1">
      <c r="A11" s="164"/>
      <c r="B11" s="148" t="s">
        <v>42</v>
      </c>
      <c r="C11" s="175">
        <v>0</v>
      </c>
      <c r="D11" s="163">
        <v>31192382</v>
      </c>
      <c r="E11" s="163">
        <v>121125</v>
      </c>
      <c r="F11" s="163">
        <v>4544347</v>
      </c>
      <c r="G11" s="163">
        <v>1677763</v>
      </c>
      <c r="H11" s="163">
        <v>13148755</v>
      </c>
      <c r="I11" s="163">
        <v>1370670</v>
      </c>
      <c r="J11" s="163">
        <v>1065949</v>
      </c>
      <c r="K11" s="163">
        <v>7105277</v>
      </c>
      <c r="L11" s="163">
        <v>13044419</v>
      </c>
      <c r="M11" s="163">
        <v>14721523</v>
      </c>
      <c r="N11" s="163">
        <v>19417977</v>
      </c>
    </row>
    <row r="12" spans="1:14" ht="12" customHeight="1">
      <c r="A12" s="164"/>
      <c r="B12" s="148" t="s">
        <v>43</v>
      </c>
      <c r="C12" s="175">
        <v>47632</v>
      </c>
      <c r="D12" s="163">
        <v>19906342</v>
      </c>
      <c r="E12" s="163">
        <v>92952</v>
      </c>
      <c r="F12" s="163">
        <v>2545097</v>
      </c>
      <c r="G12" s="163">
        <v>1600117</v>
      </c>
      <c r="H12" s="163">
        <v>5200940</v>
      </c>
      <c r="I12" s="163">
        <v>853756</v>
      </c>
      <c r="J12" s="163">
        <v>1440878</v>
      </c>
      <c r="K12" s="163">
        <v>2827284</v>
      </c>
      <c r="L12" s="163">
        <v>8633037</v>
      </c>
      <c r="M12" s="163">
        <v>8606627</v>
      </c>
      <c r="N12" s="163">
        <v>20342944</v>
      </c>
    </row>
    <row r="13" spans="1:14" ht="12" customHeight="1">
      <c r="A13" s="164"/>
      <c r="B13" s="148" t="s">
        <v>44</v>
      </c>
      <c r="C13" s="175">
        <v>0</v>
      </c>
      <c r="D13" s="163">
        <v>20140367</v>
      </c>
      <c r="E13" s="163">
        <v>102937</v>
      </c>
      <c r="F13" s="163">
        <v>1352410</v>
      </c>
      <c r="G13" s="163">
        <v>3114721</v>
      </c>
      <c r="H13" s="163">
        <v>2920826</v>
      </c>
      <c r="I13" s="163">
        <v>1474914</v>
      </c>
      <c r="J13" s="163">
        <v>2196690</v>
      </c>
      <c r="K13" s="163">
        <v>3064994</v>
      </c>
      <c r="L13" s="163">
        <v>6789644</v>
      </c>
      <c r="M13" s="163">
        <v>6166825</v>
      </c>
      <c r="N13" s="163">
        <v>17324709</v>
      </c>
    </row>
    <row r="14" spans="1:14" ht="12" customHeight="1">
      <c r="A14" s="164"/>
      <c r="B14" s="148" t="s">
        <v>45</v>
      </c>
      <c r="C14" s="175">
        <v>98412</v>
      </c>
      <c r="D14" s="163">
        <v>10331229</v>
      </c>
      <c r="E14" s="163">
        <v>38029</v>
      </c>
      <c r="F14" s="163">
        <v>299431</v>
      </c>
      <c r="G14" s="163">
        <v>581482</v>
      </c>
      <c r="H14" s="163">
        <v>1417847</v>
      </c>
      <c r="I14" s="163">
        <v>444327</v>
      </c>
      <c r="J14" s="163">
        <v>9908695</v>
      </c>
      <c r="K14" s="163">
        <v>3032810</v>
      </c>
      <c r="L14" s="163">
        <v>3691263</v>
      </c>
      <c r="M14" s="163">
        <v>3336193</v>
      </c>
      <c r="N14" s="163">
        <v>7264971</v>
      </c>
    </row>
    <row r="15" spans="1:14" ht="12" customHeight="1">
      <c r="A15" s="164"/>
      <c r="B15" s="148" t="s">
        <v>46</v>
      </c>
      <c r="C15" s="175">
        <v>6973</v>
      </c>
      <c r="D15" s="163">
        <v>16603300</v>
      </c>
      <c r="E15" s="163">
        <v>92365</v>
      </c>
      <c r="F15" s="163">
        <v>1064470</v>
      </c>
      <c r="G15" s="163">
        <v>1383348</v>
      </c>
      <c r="H15" s="163">
        <v>5181345</v>
      </c>
      <c r="I15" s="163">
        <v>1021037</v>
      </c>
      <c r="J15" s="163">
        <v>1187069</v>
      </c>
      <c r="K15" s="163">
        <v>1525393</v>
      </c>
      <c r="L15" s="163">
        <v>10027541</v>
      </c>
      <c r="M15" s="163">
        <v>6290788</v>
      </c>
      <c r="N15" s="163">
        <v>12057134</v>
      </c>
    </row>
    <row r="16" spans="1:14" ht="12" customHeight="1">
      <c r="A16" s="164"/>
      <c r="B16" s="148" t="s">
        <v>47</v>
      </c>
      <c r="C16" s="175">
        <v>0</v>
      </c>
      <c r="D16" s="163">
        <v>9136425</v>
      </c>
      <c r="E16" s="163">
        <v>37605</v>
      </c>
      <c r="F16" s="163">
        <v>569431</v>
      </c>
      <c r="G16" s="163">
        <v>1112783</v>
      </c>
      <c r="H16" s="163">
        <v>1511359</v>
      </c>
      <c r="I16" s="163">
        <v>340789</v>
      </c>
      <c r="J16" s="163">
        <v>1918618</v>
      </c>
      <c r="K16" s="163">
        <v>3135930</v>
      </c>
      <c r="L16" s="163">
        <v>4255210</v>
      </c>
      <c r="M16" s="163">
        <v>2574546</v>
      </c>
      <c r="N16" s="163">
        <v>8200874</v>
      </c>
    </row>
    <row r="17" spans="1:14" ht="12" customHeight="1">
      <c r="A17" s="164"/>
      <c r="B17" s="148" t="s">
        <v>344</v>
      </c>
      <c r="C17" s="175">
        <v>0</v>
      </c>
      <c r="D17" s="163">
        <v>8004960</v>
      </c>
      <c r="E17" s="163">
        <v>23156</v>
      </c>
      <c r="F17" s="163">
        <v>341976</v>
      </c>
      <c r="G17" s="163">
        <v>387965</v>
      </c>
      <c r="H17" s="163">
        <v>2612356</v>
      </c>
      <c r="I17" s="163">
        <v>406820</v>
      </c>
      <c r="J17" s="163">
        <v>3015482</v>
      </c>
      <c r="K17" s="163">
        <v>3576481</v>
      </c>
      <c r="L17" s="163">
        <v>4130838</v>
      </c>
      <c r="M17" s="163">
        <v>4206259</v>
      </c>
      <c r="N17" s="163">
        <v>5925590</v>
      </c>
    </row>
    <row r="18" spans="1:14" ht="12" customHeight="1">
      <c r="A18" s="164"/>
      <c r="B18" s="148" t="s">
        <v>49</v>
      </c>
      <c r="C18" s="175">
        <v>0</v>
      </c>
      <c r="D18" s="163">
        <v>4808978</v>
      </c>
      <c r="E18" s="163">
        <v>14563</v>
      </c>
      <c r="F18" s="163">
        <v>122961</v>
      </c>
      <c r="G18" s="163">
        <v>180095</v>
      </c>
      <c r="H18" s="163">
        <v>649734</v>
      </c>
      <c r="I18" s="163">
        <v>553414</v>
      </c>
      <c r="J18" s="163">
        <v>564117</v>
      </c>
      <c r="K18" s="163">
        <v>2603852</v>
      </c>
      <c r="L18" s="163">
        <v>2482623</v>
      </c>
      <c r="M18" s="163">
        <v>1285226</v>
      </c>
      <c r="N18" s="163">
        <v>4443881</v>
      </c>
    </row>
    <row r="19" spans="1:14" ht="12" customHeight="1">
      <c r="A19" s="164"/>
      <c r="B19" s="148" t="s">
        <v>50</v>
      </c>
      <c r="C19" s="175">
        <v>0</v>
      </c>
      <c r="D19" s="163">
        <v>6595085</v>
      </c>
      <c r="E19" s="163">
        <v>19459</v>
      </c>
      <c r="F19" s="163">
        <v>723858</v>
      </c>
      <c r="G19" s="163">
        <v>399690</v>
      </c>
      <c r="H19" s="163">
        <v>1668000</v>
      </c>
      <c r="I19" s="163">
        <v>477420</v>
      </c>
      <c r="J19" s="163">
        <v>4939082</v>
      </c>
      <c r="K19" s="163">
        <v>6835443</v>
      </c>
      <c r="L19" s="163">
        <v>2948345</v>
      </c>
      <c r="M19" s="163">
        <v>2532626</v>
      </c>
      <c r="N19" s="163">
        <v>9623210</v>
      </c>
    </row>
    <row r="20" spans="1:14" ht="7.5" customHeight="1">
      <c r="A20" s="164"/>
      <c r="B20" s="148"/>
      <c r="C20" s="177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</row>
    <row r="21" spans="1:14" ht="12" customHeight="1">
      <c r="A21" s="164">
        <v>100</v>
      </c>
      <c r="B21" s="148" t="s">
        <v>110</v>
      </c>
      <c r="C21" s="175">
        <v>0</v>
      </c>
      <c r="D21" s="163">
        <v>59529867</v>
      </c>
      <c r="E21" s="163">
        <v>417316</v>
      </c>
      <c r="F21" s="163">
        <v>11025761</v>
      </c>
      <c r="G21" s="163">
        <v>3115334</v>
      </c>
      <c r="H21" s="163">
        <v>27488963</v>
      </c>
      <c r="I21" s="163">
        <v>3965322</v>
      </c>
      <c r="J21" s="163">
        <v>3484548</v>
      </c>
      <c r="K21" s="163">
        <v>7041013</v>
      </c>
      <c r="L21" s="163">
        <v>13810914</v>
      </c>
      <c r="M21" s="163">
        <v>47543723</v>
      </c>
      <c r="N21" s="163">
        <v>109551100</v>
      </c>
    </row>
    <row r="22" spans="1:14" ht="12" customHeight="1">
      <c r="A22" s="164">
        <v>201</v>
      </c>
      <c r="B22" s="148" t="s">
        <v>111</v>
      </c>
      <c r="C22" s="175">
        <v>6973</v>
      </c>
      <c r="D22" s="163">
        <v>14899801</v>
      </c>
      <c r="E22" s="163">
        <v>86222</v>
      </c>
      <c r="F22" s="163">
        <v>1017382</v>
      </c>
      <c r="G22" s="163">
        <v>1151472</v>
      </c>
      <c r="H22" s="163">
        <v>4906390</v>
      </c>
      <c r="I22" s="163">
        <v>986353</v>
      </c>
      <c r="J22" s="163">
        <v>641687</v>
      </c>
      <c r="K22" s="163">
        <v>893527</v>
      </c>
      <c r="L22" s="163">
        <v>9369182</v>
      </c>
      <c r="M22" s="163">
        <v>5659344</v>
      </c>
      <c r="N22" s="163">
        <v>10578300</v>
      </c>
    </row>
    <row r="23" spans="1:14" ht="12" customHeight="1">
      <c r="A23" s="164">
        <v>202</v>
      </c>
      <c r="B23" s="148" t="s">
        <v>112</v>
      </c>
      <c r="C23" s="175">
        <v>0</v>
      </c>
      <c r="D23" s="163">
        <v>15095537</v>
      </c>
      <c r="E23" s="163">
        <v>56935</v>
      </c>
      <c r="F23" s="163">
        <v>3479896</v>
      </c>
      <c r="G23" s="163">
        <v>934393</v>
      </c>
      <c r="H23" s="163">
        <v>5948675</v>
      </c>
      <c r="I23" s="163">
        <v>379471</v>
      </c>
      <c r="J23" s="163">
        <v>582391</v>
      </c>
      <c r="K23" s="163">
        <v>3950650</v>
      </c>
      <c r="L23" s="163">
        <v>3503021</v>
      </c>
      <c r="M23" s="163">
        <v>9849715</v>
      </c>
      <c r="N23" s="163">
        <v>7200777</v>
      </c>
    </row>
    <row r="24" spans="1:14" ht="12" customHeight="1">
      <c r="A24" s="164">
        <v>203</v>
      </c>
      <c r="B24" s="148" t="s">
        <v>113</v>
      </c>
      <c r="C24" s="175">
        <v>0</v>
      </c>
      <c r="D24" s="163">
        <v>8801735</v>
      </c>
      <c r="E24" s="163">
        <v>38511</v>
      </c>
      <c r="F24" s="163">
        <v>451465</v>
      </c>
      <c r="G24" s="163">
        <v>370704</v>
      </c>
      <c r="H24" s="163">
        <v>1786810</v>
      </c>
      <c r="I24" s="163">
        <v>458223</v>
      </c>
      <c r="J24" s="163">
        <v>828973</v>
      </c>
      <c r="K24" s="163">
        <v>1160448</v>
      </c>
      <c r="L24" s="163">
        <v>2524089</v>
      </c>
      <c r="M24" s="163">
        <v>1973892</v>
      </c>
      <c r="N24" s="163">
        <v>7803049</v>
      </c>
    </row>
    <row r="25" spans="1:14" ht="12" customHeight="1">
      <c r="A25" s="164">
        <v>204</v>
      </c>
      <c r="B25" s="148" t="s">
        <v>114</v>
      </c>
      <c r="C25" s="175">
        <v>0</v>
      </c>
      <c r="D25" s="163">
        <v>13645737</v>
      </c>
      <c r="E25" s="163">
        <v>51772</v>
      </c>
      <c r="F25" s="163">
        <v>705894</v>
      </c>
      <c r="G25" s="163">
        <v>544344</v>
      </c>
      <c r="H25" s="163">
        <v>5890473</v>
      </c>
      <c r="I25" s="163">
        <v>808353</v>
      </c>
      <c r="J25" s="163">
        <v>362278</v>
      </c>
      <c r="K25" s="163">
        <v>3098881</v>
      </c>
      <c r="L25" s="163">
        <v>5564105</v>
      </c>
      <c r="M25" s="163">
        <v>3754399</v>
      </c>
      <c r="N25" s="163">
        <v>9444900</v>
      </c>
    </row>
    <row r="26" spans="1:14" ht="12" customHeight="1">
      <c r="A26" s="164">
        <v>205</v>
      </c>
      <c r="B26" s="148" t="s">
        <v>115</v>
      </c>
      <c r="C26" s="175">
        <v>0</v>
      </c>
      <c r="D26" s="163">
        <v>1870270</v>
      </c>
      <c r="E26" s="163">
        <v>5202</v>
      </c>
      <c r="F26" s="163">
        <v>83724</v>
      </c>
      <c r="G26" s="163">
        <v>124018</v>
      </c>
      <c r="H26" s="163">
        <v>810896</v>
      </c>
      <c r="I26" s="163">
        <v>151101</v>
      </c>
      <c r="J26" s="163">
        <v>495865</v>
      </c>
      <c r="K26" s="163">
        <v>2367982</v>
      </c>
      <c r="L26" s="163">
        <v>669677</v>
      </c>
      <c r="M26" s="163">
        <v>643950</v>
      </c>
      <c r="N26" s="163">
        <v>2333110</v>
      </c>
    </row>
    <row r="27" spans="1:14" ht="12" customHeight="1">
      <c r="A27" s="164">
        <v>206</v>
      </c>
      <c r="B27" s="148" t="s">
        <v>116</v>
      </c>
      <c r="C27" s="175">
        <v>0</v>
      </c>
      <c r="D27" s="163">
        <v>2451108</v>
      </c>
      <c r="E27" s="163">
        <v>12418</v>
      </c>
      <c r="F27" s="163">
        <v>358557</v>
      </c>
      <c r="G27" s="163">
        <v>199026</v>
      </c>
      <c r="H27" s="163">
        <v>1309607</v>
      </c>
      <c r="I27" s="163">
        <v>182846</v>
      </c>
      <c r="J27" s="163">
        <v>121280</v>
      </c>
      <c r="K27" s="163">
        <v>55746</v>
      </c>
      <c r="L27" s="163">
        <v>3977293</v>
      </c>
      <c r="M27" s="163">
        <v>1117409</v>
      </c>
      <c r="N27" s="163">
        <v>2772300</v>
      </c>
    </row>
    <row r="28" spans="1:14" ht="12" customHeight="1">
      <c r="A28" s="164">
        <v>207</v>
      </c>
      <c r="B28" s="148" t="s">
        <v>117</v>
      </c>
      <c r="C28" s="175">
        <v>6525</v>
      </c>
      <c r="D28" s="163">
        <v>5787413</v>
      </c>
      <c r="E28" s="163">
        <v>28032</v>
      </c>
      <c r="F28" s="163">
        <v>1469064</v>
      </c>
      <c r="G28" s="163">
        <v>517876</v>
      </c>
      <c r="H28" s="163">
        <v>1501626</v>
      </c>
      <c r="I28" s="163">
        <v>112442</v>
      </c>
      <c r="J28" s="163">
        <v>116674</v>
      </c>
      <c r="K28" s="163">
        <v>866886</v>
      </c>
      <c r="L28" s="163">
        <v>2074030</v>
      </c>
      <c r="M28" s="163">
        <v>4027479</v>
      </c>
      <c r="N28" s="163">
        <v>7655476</v>
      </c>
    </row>
    <row r="29" spans="1:14" ht="12" customHeight="1">
      <c r="A29" s="164">
        <v>208</v>
      </c>
      <c r="B29" s="148" t="s">
        <v>118</v>
      </c>
      <c r="C29" s="175">
        <v>0</v>
      </c>
      <c r="D29" s="163">
        <v>875711</v>
      </c>
      <c r="E29" s="163">
        <v>3908</v>
      </c>
      <c r="F29" s="163">
        <v>40462</v>
      </c>
      <c r="G29" s="163">
        <v>45503</v>
      </c>
      <c r="H29" s="163">
        <v>234126</v>
      </c>
      <c r="I29" s="163">
        <v>85729</v>
      </c>
      <c r="J29" s="163">
        <v>94670</v>
      </c>
      <c r="K29" s="163">
        <v>626960</v>
      </c>
      <c r="L29" s="163">
        <v>512846</v>
      </c>
      <c r="M29" s="163">
        <v>171693</v>
      </c>
      <c r="N29" s="163">
        <v>471158</v>
      </c>
    </row>
    <row r="30" spans="1:14" ht="12" customHeight="1">
      <c r="A30" s="164">
        <v>209</v>
      </c>
      <c r="B30" s="148" t="s">
        <v>119</v>
      </c>
      <c r="C30" s="175">
        <v>0</v>
      </c>
      <c r="D30" s="163">
        <v>3298701</v>
      </c>
      <c r="E30" s="163">
        <v>9627</v>
      </c>
      <c r="F30" s="163">
        <v>73749</v>
      </c>
      <c r="G30" s="163">
        <v>167063</v>
      </c>
      <c r="H30" s="163">
        <v>835367</v>
      </c>
      <c r="I30" s="163">
        <v>205462</v>
      </c>
      <c r="J30" s="163">
        <v>1306130</v>
      </c>
      <c r="K30" s="163">
        <v>974063</v>
      </c>
      <c r="L30" s="163">
        <v>1833928</v>
      </c>
      <c r="M30" s="163">
        <v>2475773</v>
      </c>
      <c r="N30" s="163">
        <v>2923600</v>
      </c>
    </row>
    <row r="31" spans="1:14" ht="12" customHeight="1">
      <c r="A31" s="164">
        <v>210</v>
      </c>
      <c r="B31" s="148" t="s">
        <v>84</v>
      </c>
      <c r="C31" s="175">
        <v>0</v>
      </c>
      <c r="D31" s="163">
        <v>6982023</v>
      </c>
      <c r="E31" s="163">
        <v>39989</v>
      </c>
      <c r="F31" s="163">
        <v>490228</v>
      </c>
      <c r="G31" s="163">
        <v>2479639</v>
      </c>
      <c r="H31" s="163">
        <v>692330</v>
      </c>
      <c r="I31" s="163">
        <v>523613</v>
      </c>
      <c r="J31" s="163">
        <v>712908</v>
      </c>
      <c r="K31" s="163">
        <v>24152</v>
      </c>
      <c r="L31" s="163">
        <v>860736</v>
      </c>
      <c r="M31" s="163">
        <v>1174779</v>
      </c>
      <c r="N31" s="163">
        <v>4891635</v>
      </c>
    </row>
    <row r="32" spans="1:14" ht="12" customHeight="1">
      <c r="A32" s="164">
        <v>212</v>
      </c>
      <c r="B32" s="148" t="s">
        <v>121</v>
      </c>
      <c r="C32" s="175">
        <v>0</v>
      </c>
      <c r="D32" s="163">
        <v>1774904</v>
      </c>
      <c r="E32" s="163">
        <v>6561</v>
      </c>
      <c r="F32" s="163">
        <v>37973</v>
      </c>
      <c r="G32" s="163">
        <v>276111</v>
      </c>
      <c r="H32" s="163">
        <v>317664</v>
      </c>
      <c r="I32" s="163">
        <v>29246</v>
      </c>
      <c r="J32" s="163">
        <v>529955</v>
      </c>
      <c r="K32" s="163">
        <v>810854</v>
      </c>
      <c r="L32" s="163">
        <v>406222</v>
      </c>
      <c r="M32" s="163">
        <v>479659</v>
      </c>
      <c r="N32" s="163">
        <v>1264652</v>
      </c>
    </row>
    <row r="33" spans="1:14" ht="12" customHeight="1">
      <c r="A33" s="164">
        <v>213</v>
      </c>
      <c r="B33" s="148" t="s">
        <v>122</v>
      </c>
      <c r="C33" s="175">
        <v>0</v>
      </c>
      <c r="D33" s="163">
        <v>1465567</v>
      </c>
      <c r="E33" s="163">
        <v>4798</v>
      </c>
      <c r="F33" s="163">
        <v>86875</v>
      </c>
      <c r="G33" s="163">
        <v>64111</v>
      </c>
      <c r="H33" s="163">
        <v>238075</v>
      </c>
      <c r="I33" s="163">
        <v>39952</v>
      </c>
      <c r="J33" s="163">
        <v>1038905</v>
      </c>
      <c r="K33" s="163">
        <v>1126408</v>
      </c>
      <c r="L33" s="163">
        <v>445013</v>
      </c>
      <c r="M33" s="163">
        <v>480948</v>
      </c>
      <c r="N33" s="163">
        <v>329246</v>
      </c>
    </row>
    <row r="34" spans="1:14" ht="12" customHeight="1">
      <c r="A34" s="164">
        <v>214</v>
      </c>
      <c r="B34" s="148" t="s">
        <v>123</v>
      </c>
      <c r="C34" s="175">
        <v>21896</v>
      </c>
      <c r="D34" s="163">
        <v>6265738</v>
      </c>
      <c r="E34" s="163">
        <v>23947</v>
      </c>
      <c r="F34" s="163">
        <v>424969</v>
      </c>
      <c r="G34" s="163">
        <v>710580</v>
      </c>
      <c r="H34" s="163">
        <v>1711685</v>
      </c>
      <c r="I34" s="163">
        <v>311590</v>
      </c>
      <c r="J34" s="163">
        <v>918186</v>
      </c>
      <c r="K34" s="163">
        <v>395806</v>
      </c>
      <c r="L34" s="163">
        <v>2891047</v>
      </c>
      <c r="M34" s="163">
        <v>2412975</v>
      </c>
      <c r="N34" s="163">
        <v>5603176</v>
      </c>
    </row>
    <row r="35" spans="1:14" ht="12" customHeight="1">
      <c r="A35" s="164">
        <v>215</v>
      </c>
      <c r="B35" s="148" t="s">
        <v>124</v>
      </c>
      <c r="C35" s="175">
        <v>0</v>
      </c>
      <c r="D35" s="163">
        <v>2584827</v>
      </c>
      <c r="E35" s="163">
        <v>12692</v>
      </c>
      <c r="F35" s="163">
        <v>23106</v>
      </c>
      <c r="G35" s="163">
        <v>235731</v>
      </c>
      <c r="H35" s="163">
        <v>277015</v>
      </c>
      <c r="I35" s="163">
        <v>178131</v>
      </c>
      <c r="J35" s="163">
        <v>1021719</v>
      </c>
      <c r="K35" s="163">
        <v>571121</v>
      </c>
      <c r="L35" s="163">
        <v>993283</v>
      </c>
      <c r="M35" s="163">
        <v>1129096</v>
      </c>
      <c r="N35" s="163">
        <v>1415900</v>
      </c>
    </row>
    <row r="36" spans="1:14" ht="12" customHeight="1">
      <c r="A36" s="164">
        <v>216</v>
      </c>
      <c r="B36" s="148" t="s">
        <v>125</v>
      </c>
      <c r="C36" s="175">
        <v>0</v>
      </c>
      <c r="D36" s="163">
        <v>2391262</v>
      </c>
      <c r="E36" s="163">
        <v>15541</v>
      </c>
      <c r="F36" s="163">
        <v>308031</v>
      </c>
      <c r="G36" s="163">
        <v>181275</v>
      </c>
      <c r="H36" s="163">
        <v>299200</v>
      </c>
      <c r="I36" s="163">
        <v>439465</v>
      </c>
      <c r="J36" s="163">
        <v>327142</v>
      </c>
      <c r="K36" s="163">
        <v>273553</v>
      </c>
      <c r="L36" s="163">
        <v>2154207</v>
      </c>
      <c r="M36" s="163">
        <v>2618265</v>
      </c>
      <c r="N36" s="163">
        <v>3221044</v>
      </c>
    </row>
    <row r="37" spans="1:14" ht="12" customHeight="1">
      <c r="A37" s="164">
        <v>217</v>
      </c>
      <c r="B37" s="148" t="s">
        <v>126</v>
      </c>
      <c r="C37" s="175">
        <v>19211</v>
      </c>
      <c r="D37" s="163">
        <v>4074196</v>
      </c>
      <c r="E37" s="163">
        <v>24295</v>
      </c>
      <c r="F37" s="163">
        <v>300431</v>
      </c>
      <c r="G37" s="163">
        <v>221404</v>
      </c>
      <c r="H37" s="163">
        <v>1005130</v>
      </c>
      <c r="I37" s="163">
        <v>243435</v>
      </c>
      <c r="J37" s="163">
        <v>150768</v>
      </c>
      <c r="K37" s="163">
        <v>838356</v>
      </c>
      <c r="L37" s="163">
        <v>1414348</v>
      </c>
      <c r="M37" s="163">
        <v>941536</v>
      </c>
      <c r="N37" s="163">
        <v>4884474</v>
      </c>
    </row>
    <row r="38" spans="1:14" ht="12" customHeight="1">
      <c r="A38" s="164">
        <v>218</v>
      </c>
      <c r="B38" s="148" t="s">
        <v>127</v>
      </c>
      <c r="C38" s="175">
        <v>49728</v>
      </c>
      <c r="D38" s="163">
        <v>1602556</v>
      </c>
      <c r="E38" s="163">
        <v>7259</v>
      </c>
      <c r="F38" s="163">
        <v>23313</v>
      </c>
      <c r="G38" s="163">
        <v>80795</v>
      </c>
      <c r="H38" s="163">
        <v>367614</v>
      </c>
      <c r="I38" s="163">
        <v>37653</v>
      </c>
      <c r="J38" s="163">
        <v>327084</v>
      </c>
      <c r="K38" s="163">
        <v>589082</v>
      </c>
      <c r="L38" s="163">
        <v>705591</v>
      </c>
      <c r="M38" s="163">
        <v>540273</v>
      </c>
      <c r="N38" s="163">
        <v>1726416</v>
      </c>
    </row>
    <row r="39" spans="1:14" ht="12" customHeight="1">
      <c r="A39" s="164">
        <v>219</v>
      </c>
      <c r="B39" s="148" t="s">
        <v>128</v>
      </c>
      <c r="C39" s="175">
        <v>0</v>
      </c>
      <c r="D39" s="163">
        <v>2999532</v>
      </c>
      <c r="E39" s="163">
        <v>12405</v>
      </c>
      <c r="F39" s="163">
        <v>186664</v>
      </c>
      <c r="G39" s="163">
        <v>149403</v>
      </c>
      <c r="H39" s="163">
        <v>809602</v>
      </c>
      <c r="I39" s="163">
        <v>163477</v>
      </c>
      <c r="J39" s="163">
        <v>210625</v>
      </c>
      <c r="K39" s="163">
        <v>438846</v>
      </c>
      <c r="L39" s="163">
        <v>1815988</v>
      </c>
      <c r="M39" s="163">
        <v>980143</v>
      </c>
      <c r="N39" s="163">
        <v>1715033</v>
      </c>
    </row>
    <row r="40" spans="1:14" ht="12" customHeight="1">
      <c r="A40" s="164">
        <v>220</v>
      </c>
      <c r="B40" s="148" t="s">
        <v>129</v>
      </c>
      <c r="C40" s="175">
        <v>34057</v>
      </c>
      <c r="D40" s="163">
        <v>2062331</v>
      </c>
      <c r="E40" s="163">
        <v>5130</v>
      </c>
      <c r="F40" s="163">
        <v>10690</v>
      </c>
      <c r="G40" s="163">
        <v>72182</v>
      </c>
      <c r="H40" s="163">
        <v>186693</v>
      </c>
      <c r="I40" s="163">
        <v>109193</v>
      </c>
      <c r="J40" s="163">
        <v>6394111</v>
      </c>
      <c r="K40" s="163">
        <v>93410</v>
      </c>
      <c r="L40" s="163">
        <v>1068431</v>
      </c>
      <c r="M40" s="163">
        <v>460889</v>
      </c>
      <c r="N40" s="163">
        <v>811100</v>
      </c>
    </row>
    <row r="41" spans="1:14" ht="12" customHeight="1">
      <c r="A41" s="164">
        <v>221</v>
      </c>
      <c r="B41" s="148" t="s">
        <v>507</v>
      </c>
      <c r="C41" s="175">
        <v>0</v>
      </c>
      <c r="D41" s="163">
        <v>1620535</v>
      </c>
      <c r="E41" s="163">
        <v>6831</v>
      </c>
      <c r="F41" s="163">
        <v>42322</v>
      </c>
      <c r="G41" s="163">
        <v>150139</v>
      </c>
      <c r="H41" s="163">
        <v>374630</v>
      </c>
      <c r="I41" s="163">
        <v>242243</v>
      </c>
      <c r="J41" s="163">
        <v>268536</v>
      </c>
      <c r="K41" s="163">
        <v>851641</v>
      </c>
      <c r="L41" s="163">
        <v>316357</v>
      </c>
      <c r="M41" s="163">
        <v>294015</v>
      </c>
      <c r="N41" s="163">
        <v>944481</v>
      </c>
    </row>
    <row r="42" spans="1:14" ht="12" customHeight="1">
      <c r="A42" s="164">
        <v>222</v>
      </c>
      <c r="B42" s="148" t="s">
        <v>130</v>
      </c>
      <c r="C42" s="175">
        <v>0</v>
      </c>
      <c r="D42" s="163">
        <v>1191196</v>
      </c>
      <c r="E42" s="163">
        <v>3666</v>
      </c>
      <c r="F42" s="163">
        <v>134268</v>
      </c>
      <c r="G42" s="163">
        <v>148021</v>
      </c>
      <c r="H42" s="163">
        <v>163711</v>
      </c>
      <c r="I42" s="163">
        <v>34453</v>
      </c>
      <c r="J42" s="163">
        <v>188832</v>
      </c>
      <c r="K42" s="163">
        <v>882438</v>
      </c>
      <c r="L42" s="163">
        <v>663738</v>
      </c>
      <c r="M42" s="163">
        <v>371635</v>
      </c>
      <c r="N42" s="163">
        <v>565961</v>
      </c>
    </row>
    <row r="43" spans="1:14" ht="12" customHeight="1">
      <c r="A43" s="164">
        <v>223</v>
      </c>
      <c r="B43" s="148" t="s">
        <v>131</v>
      </c>
      <c r="C43" s="175">
        <v>0</v>
      </c>
      <c r="D43" s="163">
        <v>3188443</v>
      </c>
      <c r="E43" s="163">
        <v>7732</v>
      </c>
      <c r="F43" s="163">
        <v>80639</v>
      </c>
      <c r="G43" s="163">
        <v>29956</v>
      </c>
      <c r="H43" s="163">
        <v>275104</v>
      </c>
      <c r="I43" s="163">
        <v>311171</v>
      </c>
      <c r="J43" s="163">
        <v>295581</v>
      </c>
      <c r="K43" s="163">
        <v>1752211</v>
      </c>
      <c r="L43" s="163">
        <v>2166266</v>
      </c>
      <c r="M43" s="163">
        <v>991211</v>
      </c>
      <c r="N43" s="163">
        <v>3499400</v>
      </c>
    </row>
    <row r="44" spans="1:14" ht="12" customHeight="1">
      <c r="A44" s="164">
        <v>224</v>
      </c>
      <c r="B44" s="148" t="s">
        <v>132</v>
      </c>
      <c r="C44" s="175">
        <v>0</v>
      </c>
      <c r="D44" s="163">
        <v>2263854</v>
      </c>
      <c r="E44" s="163">
        <v>7153</v>
      </c>
      <c r="F44" s="163">
        <v>155189</v>
      </c>
      <c r="G44" s="163">
        <v>242739</v>
      </c>
      <c r="H44" s="163">
        <v>321756</v>
      </c>
      <c r="I44" s="163">
        <v>123509</v>
      </c>
      <c r="J44" s="163">
        <v>1867630</v>
      </c>
      <c r="K44" s="163">
        <v>1609983</v>
      </c>
      <c r="L44" s="163">
        <v>1263655</v>
      </c>
      <c r="M44" s="163">
        <v>556737</v>
      </c>
      <c r="N44" s="163">
        <v>5048800</v>
      </c>
    </row>
    <row r="45" spans="1:14" ht="12" customHeight="1">
      <c r="A45" s="164">
        <v>225</v>
      </c>
      <c r="B45" s="148" t="s">
        <v>133</v>
      </c>
      <c r="C45" s="175">
        <v>0</v>
      </c>
      <c r="D45" s="163">
        <v>1638045</v>
      </c>
      <c r="E45" s="163">
        <v>5023</v>
      </c>
      <c r="F45" s="163">
        <v>92180</v>
      </c>
      <c r="G45" s="163">
        <v>27504</v>
      </c>
      <c r="H45" s="163">
        <v>531143</v>
      </c>
      <c r="I45" s="163">
        <v>82630</v>
      </c>
      <c r="J45" s="163">
        <v>304774</v>
      </c>
      <c r="K45" s="163">
        <v>473819</v>
      </c>
      <c r="L45" s="163">
        <v>549015</v>
      </c>
      <c r="M45" s="163">
        <v>620859</v>
      </c>
      <c r="N45" s="163">
        <v>581600</v>
      </c>
    </row>
    <row r="46" spans="1:14" ht="12" customHeight="1">
      <c r="A46" s="164">
        <v>226</v>
      </c>
      <c r="B46" s="148" t="s">
        <v>134</v>
      </c>
      <c r="C46" s="175">
        <v>0</v>
      </c>
      <c r="D46" s="163">
        <v>2460961</v>
      </c>
      <c r="E46" s="163">
        <v>7104</v>
      </c>
      <c r="F46" s="163">
        <v>484945</v>
      </c>
      <c r="G46" s="163">
        <v>32933</v>
      </c>
      <c r="H46" s="163">
        <v>535348</v>
      </c>
      <c r="I46" s="163">
        <v>202810</v>
      </c>
      <c r="J46" s="163">
        <v>2575587</v>
      </c>
      <c r="K46" s="163">
        <v>2857478</v>
      </c>
      <c r="L46" s="163">
        <v>1015013</v>
      </c>
      <c r="M46" s="163">
        <v>1331939</v>
      </c>
      <c r="N46" s="163">
        <v>2241300</v>
      </c>
    </row>
    <row r="47" spans="1:14" ht="12" customHeight="1">
      <c r="A47" s="164">
        <v>227</v>
      </c>
      <c r="B47" s="148" t="s">
        <v>135</v>
      </c>
      <c r="C47" s="175">
        <v>0</v>
      </c>
      <c r="D47" s="163">
        <v>1552767</v>
      </c>
      <c r="E47" s="163">
        <v>5631</v>
      </c>
      <c r="F47" s="163">
        <v>197730</v>
      </c>
      <c r="G47" s="163">
        <v>120105</v>
      </c>
      <c r="H47" s="163">
        <v>261855</v>
      </c>
      <c r="I47" s="163">
        <v>84080</v>
      </c>
      <c r="J47" s="163">
        <v>324480</v>
      </c>
      <c r="K47" s="163">
        <v>335174</v>
      </c>
      <c r="L47" s="163">
        <v>866767</v>
      </c>
      <c r="M47" s="163">
        <v>791840</v>
      </c>
      <c r="N47" s="163">
        <v>1808238</v>
      </c>
    </row>
    <row r="48" spans="1:14" ht="12" customHeight="1">
      <c r="A48" s="164">
        <v>228</v>
      </c>
      <c r="B48" s="148" t="s">
        <v>136</v>
      </c>
      <c r="C48" s="175">
        <v>14627</v>
      </c>
      <c r="D48" s="163">
        <v>1601791</v>
      </c>
      <c r="E48" s="163">
        <v>5199</v>
      </c>
      <c r="F48" s="163">
        <v>96742</v>
      </c>
      <c r="G48" s="163">
        <v>47992</v>
      </c>
      <c r="H48" s="163">
        <v>173191</v>
      </c>
      <c r="I48" s="163">
        <v>63810</v>
      </c>
      <c r="J48" s="163">
        <v>865493</v>
      </c>
      <c r="K48" s="163">
        <v>321675</v>
      </c>
      <c r="L48" s="163">
        <v>346796</v>
      </c>
      <c r="M48" s="163">
        <v>415497</v>
      </c>
      <c r="N48" s="163">
        <v>2370600</v>
      </c>
    </row>
    <row r="49" spans="1:14" ht="12" customHeight="1">
      <c r="A49" s="164">
        <v>229</v>
      </c>
      <c r="B49" s="148" t="s">
        <v>120</v>
      </c>
      <c r="C49" s="175">
        <v>0</v>
      </c>
      <c r="D49" s="163">
        <v>2406511</v>
      </c>
      <c r="E49" s="163">
        <v>11331</v>
      </c>
      <c r="F49" s="163">
        <v>94028</v>
      </c>
      <c r="G49" s="163">
        <v>500255</v>
      </c>
      <c r="H49" s="163">
        <v>327358</v>
      </c>
      <c r="I49" s="163">
        <v>38497</v>
      </c>
      <c r="J49" s="163">
        <v>424069</v>
      </c>
      <c r="K49" s="163">
        <v>582350</v>
      </c>
      <c r="L49" s="163">
        <v>1732476</v>
      </c>
      <c r="M49" s="163">
        <v>527882</v>
      </c>
      <c r="N49" s="163">
        <v>2961467</v>
      </c>
    </row>
    <row r="50" spans="1:14" ht="12" customHeight="1">
      <c r="A50" s="164">
        <v>301</v>
      </c>
      <c r="B50" s="148" t="s">
        <v>137</v>
      </c>
      <c r="C50" s="175">
        <v>0</v>
      </c>
      <c r="D50" s="163">
        <v>779463</v>
      </c>
      <c r="E50" s="163">
        <v>4273</v>
      </c>
      <c r="F50" s="163">
        <v>163969</v>
      </c>
      <c r="G50" s="163">
        <v>854</v>
      </c>
      <c r="H50" s="163">
        <v>172897</v>
      </c>
      <c r="I50" s="163">
        <v>22812</v>
      </c>
      <c r="J50" s="163">
        <v>44625</v>
      </c>
      <c r="K50" s="163">
        <v>287390</v>
      </c>
      <c r="L50" s="163">
        <v>437624</v>
      </c>
      <c r="M50" s="163">
        <v>244494</v>
      </c>
      <c r="N50" s="163">
        <v>484785</v>
      </c>
    </row>
    <row r="51" spans="1:14" ht="12" customHeight="1">
      <c r="A51" s="164">
        <v>365</v>
      </c>
      <c r="B51" s="148" t="s">
        <v>138</v>
      </c>
      <c r="C51" s="175">
        <v>0</v>
      </c>
      <c r="D51" s="163">
        <v>1014157</v>
      </c>
      <c r="E51" s="163">
        <v>2951</v>
      </c>
      <c r="F51" s="163">
        <v>58705</v>
      </c>
      <c r="G51" s="163">
        <v>80671</v>
      </c>
      <c r="H51" s="163">
        <v>175259</v>
      </c>
      <c r="I51" s="163">
        <v>15588</v>
      </c>
      <c r="J51" s="163">
        <v>261383</v>
      </c>
      <c r="K51" s="163">
        <v>331114</v>
      </c>
      <c r="L51" s="163">
        <v>132149</v>
      </c>
      <c r="M51" s="163">
        <v>309490</v>
      </c>
      <c r="N51" s="163">
        <v>611709</v>
      </c>
    </row>
    <row r="52" spans="1:14" ht="12" customHeight="1">
      <c r="A52" s="164">
        <v>381</v>
      </c>
      <c r="B52" s="148" t="s">
        <v>139</v>
      </c>
      <c r="C52" s="175">
        <v>0</v>
      </c>
      <c r="D52" s="163">
        <v>1016612</v>
      </c>
      <c r="E52" s="163">
        <v>4169</v>
      </c>
      <c r="F52" s="163">
        <v>45640</v>
      </c>
      <c r="G52" s="163">
        <v>50201</v>
      </c>
      <c r="H52" s="163">
        <v>84966</v>
      </c>
      <c r="I52" s="163">
        <v>15076</v>
      </c>
      <c r="J52" s="163">
        <v>318973</v>
      </c>
      <c r="K52" s="163">
        <v>466261</v>
      </c>
      <c r="L52" s="163">
        <v>1024974</v>
      </c>
      <c r="M52" s="163">
        <v>313049</v>
      </c>
      <c r="N52" s="163">
        <v>434869</v>
      </c>
    </row>
    <row r="53" spans="1:14" ht="12" customHeight="1">
      <c r="A53" s="164">
        <v>382</v>
      </c>
      <c r="B53" s="148" t="s">
        <v>140</v>
      </c>
      <c r="C53" s="175">
        <v>0</v>
      </c>
      <c r="D53" s="163">
        <v>948735</v>
      </c>
      <c r="E53" s="163">
        <v>4727</v>
      </c>
      <c r="F53" s="163">
        <v>57046</v>
      </c>
      <c r="G53" s="163">
        <v>32902</v>
      </c>
      <c r="H53" s="163">
        <v>57520</v>
      </c>
      <c r="I53" s="163">
        <v>38537</v>
      </c>
      <c r="J53" s="163">
        <v>8694</v>
      </c>
      <c r="K53" s="163">
        <v>1140580</v>
      </c>
      <c r="L53" s="163">
        <v>225638</v>
      </c>
      <c r="M53" s="163">
        <v>86840</v>
      </c>
      <c r="N53" s="163">
        <v>974112</v>
      </c>
    </row>
    <row r="54" spans="1:14" ht="12" customHeight="1">
      <c r="A54" s="164">
        <v>442</v>
      </c>
      <c r="B54" s="148" t="s">
        <v>142</v>
      </c>
      <c r="C54" s="175">
        <v>0</v>
      </c>
      <c r="D54" s="163">
        <v>436042</v>
      </c>
      <c r="E54" s="163">
        <v>1525</v>
      </c>
      <c r="F54" s="163">
        <v>5249</v>
      </c>
      <c r="G54" s="163">
        <v>29515</v>
      </c>
      <c r="H54" s="163">
        <v>26038</v>
      </c>
      <c r="I54" s="163">
        <v>14006</v>
      </c>
      <c r="J54" s="163">
        <v>379643</v>
      </c>
      <c r="K54" s="163">
        <v>211403</v>
      </c>
      <c r="L54" s="163">
        <v>155491</v>
      </c>
      <c r="M54" s="163">
        <v>151665</v>
      </c>
      <c r="N54" s="163">
        <v>480100</v>
      </c>
    </row>
    <row r="55" spans="1:14" ht="12" customHeight="1">
      <c r="A55" s="164">
        <v>443</v>
      </c>
      <c r="B55" s="148" t="s">
        <v>143</v>
      </c>
      <c r="C55" s="175">
        <v>0</v>
      </c>
      <c r="D55" s="163">
        <v>575185</v>
      </c>
      <c r="E55" s="163">
        <v>2731</v>
      </c>
      <c r="F55" s="163">
        <v>8092</v>
      </c>
      <c r="G55" s="163">
        <v>124515</v>
      </c>
      <c r="H55" s="163">
        <v>101981</v>
      </c>
      <c r="I55" s="163">
        <v>13714</v>
      </c>
      <c r="J55" s="163">
        <v>79193</v>
      </c>
      <c r="K55" s="163">
        <v>235168</v>
      </c>
      <c r="L55" s="163">
        <v>299920</v>
      </c>
      <c r="M55" s="163">
        <v>295540</v>
      </c>
      <c r="N55" s="163">
        <v>513657</v>
      </c>
    </row>
    <row r="56" spans="1:14" ht="12" customHeight="1">
      <c r="A56" s="164">
        <v>446</v>
      </c>
      <c r="B56" s="148" t="s">
        <v>141</v>
      </c>
      <c r="C56" s="175">
        <v>0</v>
      </c>
      <c r="D56" s="163">
        <v>692272</v>
      </c>
      <c r="E56" s="163">
        <v>1887</v>
      </c>
      <c r="F56" s="163">
        <v>33747</v>
      </c>
      <c r="G56" s="163">
        <v>77846</v>
      </c>
      <c r="H56" s="163">
        <v>146936</v>
      </c>
      <c r="I56" s="163">
        <v>6964</v>
      </c>
      <c r="J56" s="163">
        <v>86546</v>
      </c>
      <c r="K56" s="163">
        <v>185295</v>
      </c>
      <c r="L56" s="163">
        <v>202948</v>
      </c>
      <c r="M56" s="163">
        <v>184239</v>
      </c>
      <c r="N56" s="163">
        <v>485077</v>
      </c>
    </row>
    <row r="57" spans="1:14" ht="12" customHeight="1">
      <c r="A57" s="164">
        <v>464</v>
      </c>
      <c r="B57" s="148" t="s">
        <v>144</v>
      </c>
      <c r="C57" s="175">
        <v>0</v>
      </c>
      <c r="D57" s="163">
        <v>964285</v>
      </c>
      <c r="E57" s="163">
        <v>5265</v>
      </c>
      <c r="F57" s="163">
        <v>5955</v>
      </c>
      <c r="G57" s="163">
        <v>62627</v>
      </c>
      <c r="H57" s="163">
        <v>80531</v>
      </c>
      <c r="I57" s="163">
        <v>21339</v>
      </c>
      <c r="J57" s="163">
        <v>340117</v>
      </c>
      <c r="K57" s="163">
        <v>349904</v>
      </c>
      <c r="L57" s="163">
        <v>575454</v>
      </c>
      <c r="M57" s="163">
        <v>88171</v>
      </c>
      <c r="N57" s="163">
        <v>493653</v>
      </c>
    </row>
    <row r="58" spans="1:14" ht="12" customHeight="1">
      <c r="A58" s="164">
        <v>481</v>
      </c>
      <c r="B58" s="148" t="s">
        <v>145</v>
      </c>
      <c r="C58" s="175">
        <v>0</v>
      </c>
      <c r="D58" s="163">
        <v>655199</v>
      </c>
      <c r="E58" s="163">
        <v>2079</v>
      </c>
      <c r="F58" s="163">
        <v>84768</v>
      </c>
      <c r="G58" s="163">
        <v>68771</v>
      </c>
      <c r="H58" s="163">
        <v>77775</v>
      </c>
      <c r="I58" s="163">
        <v>33494</v>
      </c>
      <c r="J58" s="163">
        <v>173578</v>
      </c>
      <c r="K58" s="163">
        <v>219310</v>
      </c>
      <c r="L58" s="163">
        <v>90584</v>
      </c>
      <c r="M58" s="163">
        <v>137938</v>
      </c>
      <c r="N58" s="163">
        <v>438669</v>
      </c>
    </row>
    <row r="59" spans="1:14" ht="12" customHeight="1">
      <c r="A59" s="164">
        <v>501</v>
      </c>
      <c r="B59" s="148" t="s">
        <v>146</v>
      </c>
      <c r="C59" s="175">
        <v>0</v>
      </c>
      <c r="D59" s="163">
        <v>907048</v>
      </c>
      <c r="E59" s="163">
        <v>2830</v>
      </c>
      <c r="F59" s="163">
        <v>108515</v>
      </c>
      <c r="G59" s="163">
        <v>39411</v>
      </c>
      <c r="H59" s="163">
        <v>212050</v>
      </c>
      <c r="I59" s="163">
        <v>48404</v>
      </c>
      <c r="J59" s="163">
        <v>31749</v>
      </c>
      <c r="K59" s="163">
        <v>211378</v>
      </c>
      <c r="L59" s="163">
        <v>70861</v>
      </c>
      <c r="M59" s="163">
        <v>377363</v>
      </c>
      <c r="N59" s="163">
        <v>763037</v>
      </c>
    </row>
    <row r="60" spans="1:14" ht="12" customHeight="1">
      <c r="A60" s="164">
        <v>585</v>
      </c>
      <c r="B60" s="148" t="s">
        <v>147</v>
      </c>
      <c r="C60" s="175">
        <v>0</v>
      </c>
      <c r="D60" s="163">
        <v>1046142</v>
      </c>
      <c r="E60" s="163">
        <v>2619</v>
      </c>
      <c r="F60" s="163">
        <v>26254</v>
      </c>
      <c r="G60" s="163">
        <v>36730</v>
      </c>
      <c r="H60" s="163">
        <v>81526</v>
      </c>
      <c r="I60" s="163">
        <v>32788</v>
      </c>
      <c r="J60" s="163">
        <v>923719</v>
      </c>
      <c r="K60" s="163">
        <v>926142</v>
      </c>
      <c r="L60" s="163">
        <v>453606</v>
      </c>
      <c r="M60" s="163">
        <v>351746</v>
      </c>
      <c r="N60" s="163">
        <v>1043429</v>
      </c>
    </row>
    <row r="61" spans="1:14" ht="12" customHeight="1">
      <c r="A61" s="164">
        <v>586</v>
      </c>
      <c r="B61" s="148" t="s">
        <v>148</v>
      </c>
      <c r="C61" s="175">
        <v>0</v>
      </c>
      <c r="D61" s="163">
        <v>830876</v>
      </c>
      <c r="E61" s="163">
        <v>2221</v>
      </c>
      <c r="F61" s="163">
        <v>15525</v>
      </c>
      <c r="G61" s="163">
        <v>8647</v>
      </c>
      <c r="H61" s="163">
        <v>1000609</v>
      </c>
      <c r="I61" s="163">
        <v>51487</v>
      </c>
      <c r="J61" s="163">
        <v>292027</v>
      </c>
      <c r="K61" s="163">
        <v>320019</v>
      </c>
      <c r="L61" s="163">
        <v>630551</v>
      </c>
      <c r="M61" s="163">
        <v>386246</v>
      </c>
      <c r="N61" s="163">
        <v>811000</v>
      </c>
    </row>
    <row r="62" spans="1:14" ht="3.75" customHeight="1">
      <c r="A62" s="167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</row>
    <row r="63" spans="1:14"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</row>
    <row r="64" spans="1:14"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="151" customFormat="1"/>
    <row r="66" s="151" customFormat="1"/>
    <row r="67" s="151" customFormat="1"/>
    <row r="68" s="151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Normal="100" workbookViewId="0"/>
  </sheetViews>
  <sheetFormatPr defaultColWidth="8.88671875" defaultRowHeight="10.8"/>
  <cols>
    <col min="1" max="1" width="4.33203125" style="151" customWidth="1"/>
    <col min="2" max="2" width="11.44140625" style="151" customWidth="1"/>
    <col min="3" max="3" width="14.33203125" style="171" customWidth="1"/>
    <col min="4" max="5" width="12.109375" style="171" customWidth="1"/>
    <col min="6" max="6" width="14" style="171" customWidth="1"/>
    <col min="7" max="17" width="12.109375" style="171" customWidth="1"/>
    <col min="18" max="26" width="8.88671875" style="171" customWidth="1"/>
    <col min="27" max="16384" width="8.88671875" style="151"/>
  </cols>
  <sheetData>
    <row r="1" spans="1:26" s="143" customFormat="1" ht="16.2"/>
    <row r="2" spans="1:26" s="147" customFormat="1" ht="14.4">
      <c r="A2" s="145" t="s">
        <v>345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6"/>
    </row>
    <row r="3" spans="1:26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50" t="s">
        <v>157</v>
      </c>
      <c r="R3" s="151"/>
      <c r="S3" s="151"/>
      <c r="T3" s="151"/>
      <c r="U3" s="151"/>
      <c r="V3" s="151"/>
      <c r="W3" s="151"/>
      <c r="X3" s="151"/>
      <c r="Y3" s="151"/>
      <c r="Z3" s="151"/>
    </row>
    <row r="4" spans="1:26" ht="33.75" customHeight="1">
      <c r="A4" s="327" t="s">
        <v>162</v>
      </c>
      <c r="B4" s="328"/>
      <c r="C4" s="185" t="s">
        <v>36</v>
      </c>
      <c r="D4" s="185" t="s">
        <v>2</v>
      </c>
      <c r="E4" s="185" t="s">
        <v>3</v>
      </c>
      <c r="F4" s="185" t="s">
        <v>5</v>
      </c>
      <c r="G4" s="185" t="s">
        <v>7</v>
      </c>
      <c r="H4" s="185" t="s">
        <v>9</v>
      </c>
      <c r="I4" s="186" t="s">
        <v>161</v>
      </c>
      <c r="J4" s="187" t="s">
        <v>11</v>
      </c>
      <c r="K4" s="185" t="s">
        <v>13</v>
      </c>
      <c r="L4" s="185" t="s">
        <v>51</v>
      </c>
      <c r="M4" s="185" t="s">
        <v>16</v>
      </c>
      <c r="N4" s="188" t="s">
        <v>160</v>
      </c>
      <c r="O4" s="185" t="s">
        <v>19</v>
      </c>
      <c r="P4" s="185" t="s">
        <v>52</v>
      </c>
      <c r="Q4" s="189" t="s">
        <v>183</v>
      </c>
      <c r="R4" s="151"/>
      <c r="S4" s="151"/>
      <c r="T4" s="151"/>
      <c r="U4" s="151"/>
      <c r="V4" s="151"/>
      <c r="W4" s="151"/>
      <c r="X4" s="151"/>
      <c r="Y4" s="151"/>
      <c r="Z4" s="151"/>
    </row>
    <row r="5" spans="1:26" ht="12" customHeight="1">
      <c r="B5" s="181" t="s">
        <v>516</v>
      </c>
      <c r="C5" s="163">
        <v>2424248537</v>
      </c>
      <c r="D5" s="163">
        <v>12804360</v>
      </c>
      <c r="E5" s="163">
        <v>236925581</v>
      </c>
      <c r="F5" s="163">
        <v>929713173</v>
      </c>
      <c r="G5" s="163">
        <v>202754897</v>
      </c>
      <c r="H5" s="163">
        <v>3466534</v>
      </c>
      <c r="I5" s="163">
        <v>37807149</v>
      </c>
      <c r="J5" s="163">
        <v>33801441</v>
      </c>
      <c r="K5" s="163">
        <v>277452970</v>
      </c>
      <c r="L5" s="163">
        <v>74009080</v>
      </c>
      <c r="M5" s="163">
        <v>308828332</v>
      </c>
      <c r="N5" s="163">
        <v>11252524</v>
      </c>
      <c r="O5" s="163">
        <v>285900600</v>
      </c>
      <c r="P5" s="163">
        <v>9531896</v>
      </c>
      <c r="Q5" s="163">
        <v>0</v>
      </c>
      <c r="R5" s="151"/>
      <c r="S5" s="151"/>
      <c r="T5" s="151"/>
      <c r="U5" s="151"/>
      <c r="V5" s="151"/>
      <c r="W5" s="151"/>
      <c r="X5" s="151"/>
      <c r="Y5" s="151"/>
      <c r="Z5" s="151"/>
    </row>
    <row r="6" spans="1:26" ht="12" customHeight="1">
      <c r="B6" s="181" t="s">
        <v>430</v>
      </c>
      <c r="C6" s="163">
        <v>2522743772</v>
      </c>
      <c r="D6" s="163">
        <v>12791656</v>
      </c>
      <c r="E6" s="163">
        <v>261657203</v>
      </c>
      <c r="F6" s="163">
        <v>959490201</v>
      </c>
      <c r="G6" s="163">
        <v>203439319</v>
      </c>
      <c r="H6" s="163">
        <v>4196673</v>
      </c>
      <c r="I6" s="163">
        <v>38676077</v>
      </c>
      <c r="J6" s="163">
        <v>38362803</v>
      </c>
      <c r="K6" s="163">
        <v>280300499</v>
      </c>
      <c r="L6" s="163">
        <v>77446650</v>
      </c>
      <c r="M6" s="163">
        <v>334859062</v>
      </c>
      <c r="N6" s="163">
        <v>14394168</v>
      </c>
      <c r="O6" s="163">
        <v>286023439</v>
      </c>
      <c r="P6" s="163">
        <v>11106022</v>
      </c>
      <c r="Q6" s="163">
        <v>0</v>
      </c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" customHeight="1">
      <c r="B7" s="184" t="s">
        <v>491</v>
      </c>
      <c r="C7" s="175">
        <v>3229679653</v>
      </c>
      <c r="D7" s="163">
        <v>12391215</v>
      </c>
      <c r="E7" s="163">
        <v>823670650</v>
      </c>
      <c r="F7" s="163">
        <v>995963666</v>
      </c>
      <c r="G7" s="163">
        <v>235372090</v>
      </c>
      <c r="H7" s="163">
        <v>2973638</v>
      </c>
      <c r="I7" s="163">
        <v>38920044</v>
      </c>
      <c r="J7" s="163">
        <v>60558911</v>
      </c>
      <c r="K7" s="163">
        <v>300258979</v>
      </c>
      <c r="L7" s="163">
        <v>80848945</v>
      </c>
      <c r="M7" s="163">
        <v>368927474</v>
      </c>
      <c r="N7" s="163">
        <v>7376105</v>
      </c>
      <c r="O7" s="163">
        <v>286654408</v>
      </c>
      <c r="P7" s="163">
        <v>15763528</v>
      </c>
      <c r="Q7" s="163">
        <v>0</v>
      </c>
      <c r="R7" s="151"/>
      <c r="S7" s="151"/>
      <c r="T7" s="151"/>
      <c r="U7" s="151"/>
      <c r="V7" s="151"/>
      <c r="W7" s="151"/>
      <c r="X7" s="151"/>
      <c r="Y7" s="151"/>
      <c r="Z7" s="151"/>
    </row>
    <row r="8" spans="1:26" ht="12" customHeight="1">
      <c r="B8" s="184" t="s">
        <v>506</v>
      </c>
      <c r="C8" s="175">
        <v>2880243425</v>
      </c>
      <c r="D8" s="163">
        <v>12551385</v>
      </c>
      <c r="E8" s="163">
        <v>319283498</v>
      </c>
      <c r="F8" s="163">
        <v>1139051725</v>
      </c>
      <c r="G8" s="163">
        <v>288017957</v>
      </c>
      <c r="H8" s="163">
        <v>3312156</v>
      </c>
      <c r="I8" s="163">
        <v>37130341</v>
      </c>
      <c r="J8" s="163">
        <v>52714555</v>
      </c>
      <c r="K8" s="163">
        <v>283429064</v>
      </c>
      <c r="L8" s="163">
        <v>79402802</v>
      </c>
      <c r="M8" s="163">
        <v>352622690</v>
      </c>
      <c r="N8" s="163">
        <v>4026539</v>
      </c>
      <c r="O8" s="163">
        <v>296789787</v>
      </c>
      <c r="P8" s="163">
        <v>11910926</v>
      </c>
      <c r="Q8" s="163">
        <v>0</v>
      </c>
      <c r="R8" s="151"/>
      <c r="S8" s="151"/>
      <c r="T8" s="151"/>
      <c r="U8" s="151"/>
      <c r="V8" s="151"/>
      <c r="W8" s="151"/>
      <c r="X8" s="151"/>
      <c r="Y8" s="151"/>
      <c r="Z8" s="151"/>
    </row>
    <row r="9" spans="1:26" ht="12" customHeight="1">
      <c r="B9" s="184" t="s">
        <v>520</v>
      </c>
      <c r="C9" s="175">
        <v>2819926115</v>
      </c>
      <c r="D9" s="163">
        <v>12349309</v>
      </c>
      <c r="E9" s="163">
        <v>303188523</v>
      </c>
      <c r="F9" s="163">
        <v>1100572639</v>
      </c>
      <c r="G9" s="163">
        <v>282691598</v>
      </c>
      <c r="H9" s="163">
        <v>2821618</v>
      </c>
      <c r="I9" s="163">
        <v>41391852</v>
      </c>
      <c r="J9" s="163">
        <v>49226620</v>
      </c>
      <c r="K9" s="163">
        <v>290363444</v>
      </c>
      <c r="L9" s="163">
        <v>73057352</v>
      </c>
      <c r="M9" s="163">
        <v>358891540</v>
      </c>
      <c r="N9" s="163">
        <v>894743</v>
      </c>
      <c r="O9" s="163">
        <v>290217982</v>
      </c>
      <c r="P9" s="163">
        <v>14258895</v>
      </c>
      <c r="Q9" s="163">
        <v>0</v>
      </c>
      <c r="R9" s="151"/>
      <c r="S9" s="151"/>
      <c r="T9" s="151"/>
      <c r="U9" s="151"/>
      <c r="V9" s="151"/>
      <c r="W9" s="151"/>
      <c r="X9" s="151"/>
      <c r="Y9" s="151"/>
      <c r="Z9" s="151"/>
    </row>
    <row r="10" spans="1:26" ht="7.5" customHeight="1">
      <c r="B10" s="162"/>
      <c r="C10" s="177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 ht="12" customHeight="1">
      <c r="A11" s="164"/>
      <c r="B11" s="148" t="s">
        <v>42</v>
      </c>
      <c r="C11" s="175">
        <v>470136577</v>
      </c>
      <c r="D11" s="163">
        <v>2000769</v>
      </c>
      <c r="E11" s="163">
        <v>53494024</v>
      </c>
      <c r="F11" s="163">
        <v>223133068</v>
      </c>
      <c r="G11" s="163">
        <v>45324820</v>
      </c>
      <c r="H11" s="163">
        <v>603282</v>
      </c>
      <c r="I11" s="163">
        <v>383699</v>
      </c>
      <c r="J11" s="163">
        <v>2502636</v>
      </c>
      <c r="K11" s="163">
        <v>33674316</v>
      </c>
      <c r="L11" s="163">
        <v>13376413</v>
      </c>
      <c r="M11" s="163">
        <v>52831687</v>
      </c>
      <c r="N11" s="163">
        <v>2</v>
      </c>
      <c r="O11" s="163">
        <v>42811861</v>
      </c>
      <c r="P11" s="163">
        <v>0</v>
      </c>
      <c r="Q11" s="163">
        <v>0</v>
      </c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26" ht="12" customHeight="1">
      <c r="A12" s="164"/>
      <c r="B12" s="148" t="s">
        <v>43</v>
      </c>
      <c r="C12" s="175">
        <v>295810073</v>
      </c>
      <c r="D12" s="163">
        <v>1739133</v>
      </c>
      <c r="E12" s="163">
        <v>39296755</v>
      </c>
      <c r="F12" s="163">
        <v>123931982</v>
      </c>
      <c r="G12" s="163">
        <v>33381283</v>
      </c>
      <c r="H12" s="163">
        <v>331258</v>
      </c>
      <c r="I12" s="163">
        <v>1343934</v>
      </c>
      <c r="J12" s="163">
        <v>2864911</v>
      </c>
      <c r="K12" s="163">
        <v>23900213</v>
      </c>
      <c r="L12" s="163">
        <v>7997123</v>
      </c>
      <c r="M12" s="163">
        <v>35976772</v>
      </c>
      <c r="N12" s="163">
        <v>3381</v>
      </c>
      <c r="O12" s="163">
        <v>24603098</v>
      </c>
      <c r="P12" s="163">
        <v>440230</v>
      </c>
      <c r="Q12" s="163">
        <v>0</v>
      </c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 ht="12" customHeight="1">
      <c r="A13" s="164"/>
      <c r="B13" s="148" t="s">
        <v>44</v>
      </c>
      <c r="C13" s="175">
        <v>286419169</v>
      </c>
      <c r="D13" s="163">
        <v>1551167</v>
      </c>
      <c r="E13" s="163">
        <v>30742009</v>
      </c>
      <c r="F13" s="163">
        <v>125702442</v>
      </c>
      <c r="G13" s="163">
        <v>30964898</v>
      </c>
      <c r="H13" s="163">
        <v>498718</v>
      </c>
      <c r="I13" s="163">
        <v>2217731</v>
      </c>
      <c r="J13" s="163">
        <v>4512066</v>
      </c>
      <c r="K13" s="163">
        <v>25266475</v>
      </c>
      <c r="L13" s="163">
        <v>7805270</v>
      </c>
      <c r="M13" s="163">
        <v>31803667</v>
      </c>
      <c r="N13" s="163">
        <v>9039</v>
      </c>
      <c r="O13" s="163">
        <v>25345687</v>
      </c>
      <c r="P13" s="163">
        <v>0</v>
      </c>
      <c r="Q13" s="163">
        <v>0</v>
      </c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ht="12" customHeight="1">
      <c r="A14" s="164"/>
      <c r="B14" s="148" t="s">
        <v>45</v>
      </c>
      <c r="C14" s="175">
        <v>140324336</v>
      </c>
      <c r="D14" s="163">
        <v>962202</v>
      </c>
      <c r="E14" s="163">
        <v>24162219</v>
      </c>
      <c r="F14" s="163">
        <v>44392096</v>
      </c>
      <c r="G14" s="163">
        <v>14075287</v>
      </c>
      <c r="H14" s="163">
        <v>473747</v>
      </c>
      <c r="I14" s="163">
        <v>5210710</v>
      </c>
      <c r="J14" s="163">
        <v>5242783</v>
      </c>
      <c r="K14" s="163">
        <v>12057660</v>
      </c>
      <c r="L14" s="163">
        <v>4689962</v>
      </c>
      <c r="M14" s="163">
        <v>15263210</v>
      </c>
      <c r="N14" s="163">
        <v>156743</v>
      </c>
      <c r="O14" s="163">
        <v>13637717</v>
      </c>
      <c r="P14" s="163">
        <v>0</v>
      </c>
      <c r="Q14" s="163">
        <v>0</v>
      </c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 ht="12" customHeight="1">
      <c r="A15" s="164"/>
      <c r="B15" s="148" t="s">
        <v>46</v>
      </c>
      <c r="C15" s="175">
        <v>254568283</v>
      </c>
      <c r="D15" s="163">
        <v>1230182</v>
      </c>
      <c r="E15" s="163">
        <v>22897066</v>
      </c>
      <c r="F15" s="163">
        <v>99324121</v>
      </c>
      <c r="G15" s="163">
        <v>25497773</v>
      </c>
      <c r="H15" s="163">
        <v>318683</v>
      </c>
      <c r="I15" s="163">
        <v>4473177</v>
      </c>
      <c r="J15" s="163">
        <v>10333393</v>
      </c>
      <c r="K15" s="163">
        <v>28788318</v>
      </c>
      <c r="L15" s="163">
        <v>7353456</v>
      </c>
      <c r="M15" s="163">
        <v>28249999</v>
      </c>
      <c r="N15" s="163">
        <v>0</v>
      </c>
      <c r="O15" s="163">
        <v>26102115</v>
      </c>
      <c r="P15" s="163">
        <v>0</v>
      </c>
      <c r="Q15" s="163">
        <v>0</v>
      </c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 ht="12" customHeight="1">
      <c r="A16" s="164"/>
      <c r="B16" s="148" t="s">
        <v>47</v>
      </c>
      <c r="C16" s="175">
        <v>134008975</v>
      </c>
      <c r="D16" s="163">
        <v>1049863</v>
      </c>
      <c r="E16" s="163">
        <v>18066142</v>
      </c>
      <c r="F16" s="163">
        <v>41734556</v>
      </c>
      <c r="G16" s="163">
        <v>12883795</v>
      </c>
      <c r="H16" s="163">
        <v>103156</v>
      </c>
      <c r="I16" s="163">
        <v>6029568</v>
      </c>
      <c r="J16" s="163">
        <v>3758340</v>
      </c>
      <c r="K16" s="163">
        <v>14928340</v>
      </c>
      <c r="L16" s="163">
        <v>4728011</v>
      </c>
      <c r="M16" s="163">
        <v>14765250</v>
      </c>
      <c r="N16" s="163">
        <v>93728</v>
      </c>
      <c r="O16" s="163">
        <v>15868226</v>
      </c>
      <c r="P16" s="163">
        <v>0</v>
      </c>
      <c r="Q16" s="163">
        <v>0</v>
      </c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 ht="12" customHeight="1">
      <c r="A17" s="164"/>
      <c r="B17" s="148" t="s">
        <v>48</v>
      </c>
      <c r="C17" s="175">
        <v>116947325</v>
      </c>
      <c r="D17" s="163">
        <v>781144</v>
      </c>
      <c r="E17" s="163">
        <v>19267307</v>
      </c>
      <c r="F17" s="163">
        <v>30302219</v>
      </c>
      <c r="G17" s="163">
        <v>12780672</v>
      </c>
      <c r="H17" s="163">
        <v>90168</v>
      </c>
      <c r="I17" s="163">
        <v>6281665</v>
      </c>
      <c r="J17" s="163">
        <v>5284994</v>
      </c>
      <c r="K17" s="163">
        <v>12911230</v>
      </c>
      <c r="L17" s="163">
        <v>3988178</v>
      </c>
      <c r="M17" s="163">
        <v>10083917</v>
      </c>
      <c r="N17" s="163">
        <v>246888</v>
      </c>
      <c r="O17" s="163">
        <v>14894680</v>
      </c>
      <c r="P17" s="163">
        <v>34263</v>
      </c>
      <c r="Q17" s="163">
        <v>0</v>
      </c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 ht="12" customHeight="1">
      <c r="A18" s="164"/>
      <c r="B18" s="148" t="s">
        <v>49</v>
      </c>
      <c r="C18" s="175">
        <v>62157934</v>
      </c>
      <c r="D18" s="163">
        <v>382245</v>
      </c>
      <c r="E18" s="163">
        <v>7967267</v>
      </c>
      <c r="F18" s="163">
        <v>18138861</v>
      </c>
      <c r="G18" s="163">
        <v>6362295</v>
      </c>
      <c r="H18" s="163">
        <v>62543</v>
      </c>
      <c r="I18" s="163">
        <v>3431232</v>
      </c>
      <c r="J18" s="163">
        <v>1748028</v>
      </c>
      <c r="K18" s="163">
        <v>5604549</v>
      </c>
      <c r="L18" s="163">
        <v>1842028</v>
      </c>
      <c r="M18" s="163">
        <v>9340926</v>
      </c>
      <c r="N18" s="163">
        <v>43624</v>
      </c>
      <c r="O18" s="163">
        <v>7234336</v>
      </c>
      <c r="P18" s="163">
        <v>0</v>
      </c>
      <c r="Q18" s="163">
        <v>0</v>
      </c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 ht="12" customHeight="1">
      <c r="A19" s="164"/>
      <c r="B19" s="148" t="s">
        <v>50</v>
      </c>
      <c r="C19" s="175">
        <v>95697179</v>
      </c>
      <c r="D19" s="163">
        <v>559870</v>
      </c>
      <c r="E19" s="163">
        <v>18577303</v>
      </c>
      <c r="F19" s="163">
        <v>24915302</v>
      </c>
      <c r="G19" s="163">
        <v>8763282</v>
      </c>
      <c r="H19" s="163">
        <v>45987</v>
      </c>
      <c r="I19" s="163">
        <v>6394449</v>
      </c>
      <c r="J19" s="163">
        <v>3341397</v>
      </c>
      <c r="K19" s="163">
        <v>8174254</v>
      </c>
      <c r="L19" s="163">
        <v>3193787</v>
      </c>
      <c r="M19" s="163">
        <v>8753989</v>
      </c>
      <c r="N19" s="163">
        <v>302725</v>
      </c>
      <c r="O19" s="163">
        <v>12674834</v>
      </c>
      <c r="P19" s="163">
        <v>0</v>
      </c>
      <c r="Q19" s="163">
        <v>0</v>
      </c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 ht="7.5" customHeight="1">
      <c r="A20" s="164"/>
      <c r="B20" s="148"/>
      <c r="C20" s="177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90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12" customHeight="1">
      <c r="A21" s="164">
        <v>100</v>
      </c>
      <c r="B21" s="148" t="s">
        <v>110</v>
      </c>
      <c r="C21" s="175">
        <v>963856264</v>
      </c>
      <c r="D21" s="163">
        <v>2092734</v>
      </c>
      <c r="E21" s="163">
        <v>68718431</v>
      </c>
      <c r="F21" s="163">
        <v>368997992</v>
      </c>
      <c r="G21" s="163">
        <v>92657493</v>
      </c>
      <c r="H21" s="163">
        <v>294076</v>
      </c>
      <c r="I21" s="163">
        <v>5625687</v>
      </c>
      <c r="J21" s="163">
        <v>9638072</v>
      </c>
      <c r="K21" s="163">
        <v>125058089</v>
      </c>
      <c r="L21" s="163">
        <v>18083124</v>
      </c>
      <c r="M21" s="163">
        <v>151822123</v>
      </c>
      <c r="N21" s="163">
        <v>38613</v>
      </c>
      <c r="O21" s="163">
        <v>107045428</v>
      </c>
      <c r="P21" s="163">
        <v>13784402</v>
      </c>
      <c r="Q21" s="163">
        <v>0</v>
      </c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 ht="12" customHeight="1">
      <c r="A22" s="164">
        <v>201</v>
      </c>
      <c r="B22" s="148" t="s">
        <v>111</v>
      </c>
      <c r="C22" s="175">
        <v>230312665</v>
      </c>
      <c r="D22" s="163">
        <v>957113</v>
      </c>
      <c r="E22" s="163">
        <v>18731975</v>
      </c>
      <c r="F22" s="163">
        <v>93126840</v>
      </c>
      <c r="G22" s="163">
        <v>22728208</v>
      </c>
      <c r="H22" s="163">
        <v>298402</v>
      </c>
      <c r="I22" s="163">
        <v>2908092</v>
      </c>
      <c r="J22" s="163">
        <v>9583516</v>
      </c>
      <c r="K22" s="163">
        <v>26764997</v>
      </c>
      <c r="L22" s="163">
        <v>6620411</v>
      </c>
      <c r="M22" s="163">
        <v>25366365</v>
      </c>
      <c r="N22" s="163">
        <v>0</v>
      </c>
      <c r="O22" s="163">
        <v>23226746</v>
      </c>
      <c r="P22" s="163">
        <v>0</v>
      </c>
      <c r="Q22" s="163">
        <v>0</v>
      </c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 ht="12" customHeight="1">
      <c r="A23" s="164">
        <v>202</v>
      </c>
      <c r="B23" s="148" t="s">
        <v>112</v>
      </c>
      <c r="C23" s="175">
        <v>224299753</v>
      </c>
      <c r="D23" s="163">
        <v>799789</v>
      </c>
      <c r="E23" s="163">
        <v>23898969</v>
      </c>
      <c r="F23" s="163">
        <v>114208278</v>
      </c>
      <c r="G23" s="163">
        <v>20296004</v>
      </c>
      <c r="H23" s="163">
        <v>165831</v>
      </c>
      <c r="I23" s="163">
        <v>192970</v>
      </c>
      <c r="J23" s="163">
        <v>1503746</v>
      </c>
      <c r="K23" s="163">
        <v>15007989</v>
      </c>
      <c r="L23" s="163">
        <v>4948258</v>
      </c>
      <c r="M23" s="163">
        <v>19380456</v>
      </c>
      <c r="N23" s="163">
        <v>2</v>
      </c>
      <c r="O23" s="163">
        <v>23897461</v>
      </c>
      <c r="P23" s="163">
        <v>0</v>
      </c>
      <c r="Q23" s="163">
        <v>0</v>
      </c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 ht="12" customHeight="1">
      <c r="A24" s="164">
        <v>203</v>
      </c>
      <c r="B24" s="148" t="s">
        <v>113</v>
      </c>
      <c r="C24" s="175">
        <v>126526263</v>
      </c>
      <c r="D24" s="163">
        <v>520261</v>
      </c>
      <c r="E24" s="163">
        <v>10380210</v>
      </c>
      <c r="F24" s="163">
        <v>63275782</v>
      </c>
      <c r="G24" s="163">
        <v>13230297</v>
      </c>
      <c r="H24" s="163">
        <v>126844</v>
      </c>
      <c r="I24" s="163">
        <v>453679</v>
      </c>
      <c r="J24" s="163">
        <v>1909965</v>
      </c>
      <c r="K24" s="163">
        <v>9545484</v>
      </c>
      <c r="L24" s="163">
        <v>2654265</v>
      </c>
      <c r="M24" s="163">
        <v>12590173</v>
      </c>
      <c r="N24" s="163">
        <v>0</v>
      </c>
      <c r="O24" s="163">
        <v>11839303</v>
      </c>
      <c r="P24" s="163">
        <v>0</v>
      </c>
      <c r="Q24" s="163">
        <v>0</v>
      </c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ht="12" customHeight="1">
      <c r="A25" s="164">
        <v>204</v>
      </c>
      <c r="B25" s="148" t="s">
        <v>114</v>
      </c>
      <c r="C25" s="175">
        <v>200150332</v>
      </c>
      <c r="D25" s="163">
        <v>832152</v>
      </c>
      <c r="E25" s="163">
        <v>22026989</v>
      </c>
      <c r="F25" s="163">
        <v>92334570</v>
      </c>
      <c r="G25" s="163">
        <v>20507212</v>
      </c>
      <c r="H25" s="163">
        <v>416318</v>
      </c>
      <c r="I25" s="163">
        <v>159835</v>
      </c>
      <c r="J25" s="163">
        <v>799374</v>
      </c>
      <c r="K25" s="163">
        <v>13799298</v>
      </c>
      <c r="L25" s="163">
        <v>7021868</v>
      </c>
      <c r="M25" s="163">
        <v>27854248</v>
      </c>
      <c r="N25" s="163">
        <v>0</v>
      </c>
      <c r="O25" s="163">
        <v>14398468</v>
      </c>
      <c r="P25" s="163">
        <v>0</v>
      </c>
      <c r="Q25" s="163">
        <v>0</v>
      </c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 ht="12" customHeight="1">
      <c r="A26" s="164">
        <v>205</v>
      </c>
      <c r="B26" s="148" t="s">
        <v>115</v>
      </c>
      <c r="C26" s="175">
        <v>26947278</v>
      </c>
      <c r="D26" s="163">
        <v>186823</v>
      </c>
      <c r="E26" s="163">
        <v>5115009</v>
      </c>
      <c r="F26" s="163">
        <v>8099279</v>
      </c>
      <c r="G26" s="163">
        <v>2085261</v>
      </c>
      <c r="H26" s="163">
        <v>25121</v>
      </c>
      <c r="I26" s="163">
        <v>1897982</v>
      </c>
      <c r="J26" s="163">
        <v>764008</v>
      </c>
      <c r="K26" s="163">
        <v>2106139</v>
      </c>
      <c r="L26" s="163">
        <v>1044143</v>
      </c>
      <c r="M26" s="163">
        <v>2131087</v>
      </c>
      <c r="N26" s="163">
        <v>128221</v>
      </c>
      <c r="O26" s="163">
        <v>3364205</v>
      </c>
      <c r="P26" s="163">
        <v>0</v>
      </c>
      <c r="Q26" s="163">
        <v>0</v>
      </c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ht="12" customHeight="1">
      <c r="A27" s="164">
        <v>206</v>
      </c>
      <c r="B27" s="148" t="s">
        <v>116</v>
      </c>
      <c r="C27" s="175">
        <v>45686492</v>
      </c>
      <c r="D27" s="163">
        <v>368828</v>
      </c>
      <c r="E27" s="163">
        <v>7568066</v>
      </c>
      <c r="F27" s="163">
        <v>16590220</v>
      </c>
      <c r="G27" s="163">
        <v>4521604</v>
      </c>
      <c r="H27" s="163">
        <v>21133</v>
      </c>
      <c r="I27" s="163">
        <v>30894</v>
      </c>
      <c r="J27" s="163">
        <v>199516</v>
      </c>
      <c r="K27" s="163">
        <v>4867029</v>
      </c>
      <c r="L27" s="163">
        <v>1406287</v>
      </c>
      <c r="M27" s="163">
        <v>5596983</v>
      </c>
      <c r="N27" s="163">
        <v>0</v>
      </c>
      <c r="O27" s="163">
        <v>4515932</v>
      </c>
      <c r="P27" s="163">
        <v>0</v>
      </c>
      <c r="Q27" s="163">
        <v>0</v>
      </c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 ht="12" customHeight="1">
      <c r="A28" s="164">
        <v>207</v>
      </c>
      <c r="B28" s="148" t="s">
        <v>117</v>
      </c>
      <c r="C28" s="175">
        <v>91861306</v>
      </c>
      <c r="D28" s="163">
        <v>461321</v>
      </c>
      <c r="E28" s="163">
        <v>15274230</v>
      </c>
      <c r="F28" s="163">
        <v>39296309</v>
      </c>
      <c r="G28" s="163">
        <v>9859332</v>
      </c>
      <c r="H28" s="163">
        <v>159244</v>
      </c>
      <c r="I28" s="163">
        <v>113728</v>
      </c>
      <c r="J28" s="163">
        <v>1160874</v>
      </c>
      <c r="K28" s="163">
        <v>6261011</v>
      </c>
      <c r="L28" s="163">
        <v>2054635</v>
      </c>
      <c r="M28" s="163">
        <v>9568305</v>
      </c>
      <c r="N28" s="163">
        <v>0</v>
      </c>
      <c r="O28" s="163">
        <v>7358129</v>
      </c>
      <c r="P28" s="163">
        <v>294188</v>
      </c>
      <c r="Q28" s="163">
        <v>0</v>
      </c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 ht="12" customHeight="1">
      <c r="A29" s="164">
        <v>208</v>
      </c>
      <c r="B29" s="148" t="s">
        <v>118</v>
      </c>
      <c r="C29" s="175">
        <v>14292319</v>
      </c>
      <c r="D29" s="163">
        <v>149547</v>
      </c>
      <c r="E29" s="163">
        <v>2044755</v>
      </c>
      <c r="F29" s="163">
        <v>4989430</v>
      </c>
      <c r="G29" s="163">
        <v>1334036</v>
      </c>
      <c r="H29" s="163">
        <v>25077</v>
      </c>
      <c r="I29" s="163">
        <v>479166</v>
      </c>
      <c r="J29" s="163">
        <v>341134</v>
      </c>
      <c r="K29" s="163">
        <v>1779161</v>
      </c>
      <c r="L29" s="163">
        <v>468541</v>
      </c>
      <c r="M29" s="163">
        <v>1303112</v>
      </c>
      <c r="N29" s="163">
        <v>0</v>
      </c>
      <c r="O29" s="163">
        <v>1378360</v>
      </c>
      <c r="P29" s="163">
        <v>0</v>
      </c>
      <c r="Q29" s="163">
        <v>0</v>
      </c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 ht="12" customHeight="1">
      <c r="A30" s="164">
        <v>209</v>
      </c>
      <c r="B30" s="148" t="s">
        <v>119</v>
      </c>
      <c r="C30" s="175">
        <v>51211808</v>
      </c>
      <c r="D30" s="163">
        <v>265792</v>
      </c>
      <c r="E30" s="163">
        <v>7886106</v>
      </c>
      <c r="F30" s="163">
        <v>14626472</v>
      </c>
      <c r="G30" s="163">
        <v>5538603</v>
      </c>
      <c r="H30" s="163">
        <v>17761</v>
      </c>
      <c r="I30" s="163">
        <v>1987542</v>
      </c>
      <c r="J30" s="163">
        <v>2978704</v>
      </c>
      <c r="K30" s="163">
        <v>5738118</v>
      </c>
      <c r="L30" s="163">
        <v>1516679</v>
      </c>
      <c r="M30" s="163">
        <v>4267562</v>
      </c>
      <c r="N30" s="163">
        <v>4488</v>
      </c>
      <c r="O30" s="163">
        <v>6349718</v>
      </c>
      <c r="P30" s="163">
        <v>34263</v>
      </c>
      <c r="Q30" s="163">
        <v>0</v>
      </c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 ht="12" customHeight="1">
      <c r="A31" s="164">
        <v>210</v>
      </c>
      <c r="B31" s="148" t="s">
        <v>84</v>
      </c>
      <c r="C31" s="175">
        <v>92740406</v>
      </c>
      <c r="D31" s="163">
        <v>482657</v>
      </c>
      <c r="E31" s="163">
        <v>10738451</v>
      </c>
      <c r="F31" s="163">
        <v>38857716</v>
      </c>
      <c r="G31" s="163">
        <v>9682421</v>
      </c>
      <c r="H31" s="163">
        <v>278664</v>
      </c>
      <c r="I31" s="163">
        <v>904180</v>
      </c>
      <c r="J31" s="163">
        <v>1223058</v>
      </c>
      <c r="K31" s="163">
        <v>7656809</v>
      </c>
      <c r="L31" s="163">
        <v>3258162</v>
      </c>
      <c r="M31" s="163">
        <v>11219215</v>
      </c>
      <c r="N31" s="163">
        <v>9039</v>
      </c>
      <c r="O31" s="163">
        <v>8430034</v>
      </c>
      <c r="P31" s="163">
        <v>0</v>
      </c>
      <c r="Q31" s="163">
        <v>0</v>
      </c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 ht="12" customHeight="1">
      <c r="A32" s="164">
        <v>212</v>
      </c>
      <c r="B32" s="148" t="s">
        <v>121</v>
      </c>
      <c r="C32" s="175">
        <v>23155223</v>
      </c>
      <c r="D32" s="163">
        <v>191571</v>
      </c>
      <c r="E32" s="163">
        <v>2979499</v>
      </c>
      <c r="F32" s="163">
        <v>6916746</v>
      </c>
      <c r="G32" s="163">
        <v>2956548</v>
      </c>
      <c r="H32" s="163">
        <v>22995</v>
      </c>
      <c r="I32" s="163">
        <v>932403</v>
      </c>
      <c r="J32" s="163">
        <v>661810</v>
      </c>
      <c r="K32" s="163">
        <v>2266580</v>
      </c>
      <c r="L32" s="163">
        <v>955193</v>
      </c>
      <c r="M32" s="163">
        <v>2342172</v>
      </c>
      <c r="N32" s="163">
        <v>0</v>
      </c>
      <c r="O32" s="163">
        <v>2929706</v>
      </c>
      <c r="P32" s="163">
        <v>0</v>
      </c>
      <c r="Q32" s="163">
        <v>0</v>
      </c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 ht="12" customHeight="1">
      <c r="A33" s="164">
        <v>213</v>
      </c>
      <c r="B33" s="148" t="s">
        <v>122</v>
      </c>
      <c r="C33" s="175">
        <v>21246100</v>
      </c>
      <c r="D33" s="163">
        <v>175984</v>
      </c>
      <c r="E33" s="163">
        <v>3716262</v>
      </c>
      <c r="F33" s="163">
        <v>6648504</v>
      </c>
      <c r="G33" s="163">
        <v>2665871</v>
      </c>
      <c r="H33" s="163">
        <v>118899</v>
      </c>
      <c r="I33" s="163">
        <v>588691</v>
      </c>
      <c r="J33" s="163">
        <v>621139</v>
      </c>
      <c r="K33" s="163">
        <v>2269401</v>
      </c>
      <c r="L33" s="163">
        <v>769016</v>
      </c>
      <c r="M33" s="163">
        <v>1630516</v>
      </c>
      <c r="N33" s="163">
        <v>0</v>
      </c>
      <c r="O33" s="163">
        <v>2041817</v>
      </c>
      <c r="P33" s="163">
        <v>0</v>
      </c>
      <c r="Q33" s="163">
        <v>0</v>
      </c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 ht="12" customHeight="1">
      <c r="A34" s="164">
        <v>214</v>
      </c>
      <c r="B34" s="148" t="s">
        <v>123</v>
      </c>
      <c r="C34" s="175">
        <v>89536890</v>
      </c>
      <c r="D34" s="163">
        <v>427429</v>
      </c>
      <c r="E34" s="163">
        <v>11136901</v>
      </c>
      <c r="F34" s="163">
        <v>41001173</v>
      </c>
      <c r="G34" s="163">
        <v>9333488</v>
      </c>
      <c r="H34" s="163">
        <v>71605</v>
      </c>
      <c r="I34" s="163">
        <v>251520</v>
      </c>
      <c r="J34" s="163">
        <v>761053</v>
      </c>
      <c r="K34" s="163">
        <v>8352854</v>
      </c>
      <c r="L34" s="163">
        <v>2365458</v>
      </c>
      <c r="M34" s="163">
        <v>8937105</v>
      </c>
      <c r="N34" s="163">
        <v>0</v>
      </c>
      <c r="O34" s="163">
        <v>6752262</v>
      </c>
      <c r="P34" s="163">
        <v>146042</v>
      </c>
      <c r="Q34" s="163">
        <v>0</v>
      </c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 ht="12" customHeight="1">
      <c r="A35" s="164">
        <v>215</v>
      </c>
      <c r="B35" s="148" t="s">
        <v>124</v>
      </c>
      <c r="C35" s="175">
        <v>34825129</v>
      </c>
      <c r="D35" s="163">
        <v>196859</v>
      </c>
      <c r="E35" s="163">
        <v>4904788</v>
      </c>
      <c r="F35" s="163">
        <v>12668721</v>
      </c>
      <c r="G35" s="163">
        <v>3644930</v>
      </c>
      <c r="H35" s="163">
        <v>121042</v>
      </c>
      <c r="I35" s="163">
        <v>759989</v>
      </c>
      <c r="J35" s="163">
        <v>1523128</v>
      </c>
      <c r="K35" s="163">
        <v>2390922</v>
      </c>
      <c r="L35" s="163">
        <v>971277</v>
      </c>
      <c r="M35" s="163">
        <v>3879208</v>
      </c>
      <c r="N35" s="163">
        <v>136970</v>
      </c>
      <c r="O35" s="163">
        <v>3627295</v>
      </c>
      <c r="P35" s="163">
        <v>0</v>
      </c>
      <c r="Q35" s="163">
        <v>0</v>
      </c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 ht="12" customHeight="1">
      <c r="A36" s="164">
        <v>216</v>
      </c>
      <c r="B36" s="148" t="s">
        <v>125</v>
      </c>
      <c r="C36" s="175">
        <v>41578969</v>
      </c>
      <c r="D36" s="163">
        <v>300773</v>
      </c>
      <c r="E36" s="163">
        <v>6190721</v>
      </c>
      <c r="F36" s="163">
        <v>14581652</v>
      </c>
      <c r="G36" s="163">
        <v>5505891</v>
      </c>
      <c r="H36" s="163">
        <v>38317</v>
      </c>
      <c r="I36" s="163">
        <v>194500</v>
      </c>
      <c r="J36" s="163">
        <v>938243</v>
      </c>
      <c r="K36" s="163">
        <v>6089690</v>
      </c>
      <c r="L36" s="163">
        <v>932221</v>
      </c>
      <c r="M36" s="163">
        <v>3590337</v>
      </c>
      <c r="N36" s="163">
        <v>0</v>
      </c>
      <c r="O36" s="163">
        <v>3216624</v>
      </c>
      <c r="P36" s="163">
        <v>0</v>
      </c>
      <c r="Q36" s="163">
        <v>0</v>
      </c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 ht="12" customHeight="1">
      <c r="A37" s="164">
        <v>217</v>
      </c>
      <c r="B37" s="148" t="s">
        <v>126</v>
      </c>
      <c r="C37" s="175">
        <v>61425978</v>
      </c>
      <c r="D37" s="163">
        <v>392049</v>
      </c>
      <c r="E37" s="163">
        <v>5732446</v>
      </c>
      <c r="F37" s="163">
        <v>25509701</v>
      </c>
      <c r="G37" s="163">
        <v>6947774</v>
      </c>
      <c r="H37" s="163">
        <v>71685</v>
      </c>
      <c r="I37" s="163">
        <v>96077</v>
      </c>
      <c r="J37" s="163">
        <v>375590</v>
      </c>
      <c r="K37" s="163">
        <v>5054646</v>
      </c>
      <c r="L37" s="163">
        <v>1606201</v>
      </c>
      <c r="M37" s="163">
        <v>9618423</v>
      </c>
      <c r="N37" s="163">
        <v>3381</v>
      </c>
      <c r="O37" s="163">
        <v>6018005</v>
      </c>
      <c r="P37" s="163">
        <v>0</v>
      </c>
      <c r="Q37" s="163">
        <v>0</v>
      </c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 ht="12" customHeight="1">
      <c r="A38" s="164">
        <v>218</v>
      </c>
      <c r="B38" s="148" t="s">
        <v>127</v>
      </c>
      <c r="C38" s="175">
        <v>22188132</v>
      </c>
      <c r="D38" s="163">
        <v>179047</v>
      </c>
      <c r="E38" s="163">
        <v>2442158</v>
      </c>
      <c r="F38" s="163">
        <v>7568670</v>
      </c>
      <c r="G38" s="163">
        <v>1859582</v>
      </c>
      <c r="H38" s="163">
        <v>82000</v>
      </c>
      <c r="I38" s="163">
        <v>433807</v>
      </c>
      <c r="J38" s="163">
        <v>1256394</v>
      </c>
      <c r="K38" s="163">
        <v>2825029</v>
      </c>
      <c r="L38" s="163">
        <v>763767</v>
      </c>
      <c r="M38" s="163">
        <v>2647377</v>
      </c>
      <c r="N38" s="163">
        <v>0</v>
      </c>
      <c r="O38" s="163">
        <v>2130301</v>
      </c>
      <c r="P38" s="163">
        <v>0</v>
      </c>
      <c r="Q38" s="163">
        <v>0</v>
      </c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 ht="12" customHeight="1">
      <c r="A39" s="164">
        <v>219</v>
      </c>
      <c r="B39" s="148" t="s">
        <v>128</v>
      </c>
      <c r="C39" s="175">
        <v>41285040</v>
      </c>
      <c r="D39" s="163">
        <v>318576</v>
      </c>
      <c r="E39" s="163">
        <v>5550460</v>
      </c>
      <c r="F39" s="163">
        <v>14387453</v>
      </c>
      <c r="G39" s="163">
        <v>5733129</v>
      </c>
      <c r="H39" s="163">
        <v>11663</v>
      </c>
      <c r="I39" s="163">
        <v>635797</v>
      </c>
      <c r="J39" s="163">
        <v>426136</v>
      </c>
      <c r="K39" s="163">
        <v>3351083</v>
      </c>
      <c r="L39" s="163">
        <v>1432494</v>
      </c>
      <c r="M39" s="163">
        <v>5844530</v>
      </c>
      <c r="N39" s="163">
        <v>0</v>
      </c>
      <c r="O39" s="163">
        <v>3593719</v>
      </c>
      <c r="P39" s="163">
        <v>0</v>
      </c>
      <c r="Q39" s="163">
        <v>0</v>
      </c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 ht="12" customHeight="1">
      <c r="A40" s="164">
        <v>220</v>
      </c>
      <c r="B40" s="148" t="s">
        <v>129</v>
      </c>
      <c r="C40" s="175">
        <v>27192475</v>
      </c>
      <c r="D40" s="163">
        <v>157104</v>
      </c>
      <c r="E40" s="163">
        <v>7717518</v>
      </c>
      <c r="F40" s="163">
        <v>7113352</v>
      </c>
      <c r="G40" s="163">
        <v>2740755</v>
      </c>
      <c r="H40" s="163">
        <v>53007</v>
      </c>
      <c r="I40" s="163">
        <v>1647299</v>
      </c>
      <c r="J40" s="163">
        <v>904981</v>
      </c>
      <c r="K40" s="163">
        <v>1653149</v>
      </c>
      <c r="L40" s="163">
        <v>784927</v>
      </c>
      <c r="M40" s="163">
        <v>2422145</v>
      </c>
      <c r="N40" s="163">
        <v>1179</v>
      </c>
      <c r="O40" s="163">
        <v>1997059</v>
      </c>
      <c r="P40" s="163">
        <v>0</v>
      </c>
      <c r="Q40" s="163">
        <v>0</v>
      </c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 ht="12" customHeight="1">
      <c r="A41" s="164">
        <v>221</v>
      </c>
      <c r="B41" s="148" t="s">
        <v>486</v>
      </c>
      <c r="C41" s="175">
        <v>22937532</v>
      </c>
      <c r="D41" s="163">
        <v>173429</v>
      </c>
      <c r="E41" s="163">
        <v>2803785</v>
      </c>
      <c r="F41" s="163">
        <v>7074959</v>
      </c>
      <c r="G41" s="163">
        <v>2520900</v>
      </c>
      <c r="H41" s="163">
        <v>26377</v>
      </c>
      <c r="I41" s="163">
        <v>1214152</v>
      </c>
      <c r="J41" s="163">
        <v>581203</v>
      </c>
      <c r="K41" s="163">
        <v>2463194</v>
      </c>
      <c r="L41" s="163">
        <v>857394</v>
      </c>
      <c r="M41" s="163">
        <v>3095187</v>
      </c>
      <c r="N41" s="163">
        <v>19945</v>
      </c>
      <c r="O41" s="163">
        <v>2107007</v>
      </c>
      <c r="P41" s="163">
        <v>0</v>
      </c>
      <c r="Q41" s="163">
        <v>0</v>
      </c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 ht="12" customHeight="1">
      <c r="A42" s="164">
        <v>222</v>
      </c>
      <c r="B42" s="148" t="s">
        <v>130</v>
      </c>
      <c r="C42" s="175">
        <v>18242707</v>
      </c>
      <c r="D42" s="163">
        <v>143422</v>
      </c>
      <c r="E42" s="163">
        <v>3200311</v>
      </c>
      <c r="F42" s="163">
        <v>4716796</v>
      </c>
      <c r="G42" s="163">
        <v>2368850</v>
      </c>
      <c r="H42" s="163">
        <v>14050</v>
      </c>
      <c r="I42" s="163">
        <v>1143463</v>
      </c>
      <c r="J42" s="163">
        <v>638334</v>
      </c>
      <c r="K42" s="163">
        <v>1472518</v>
      </c>
      <c r="L42" s="163">
        <v>719782</v>
      </c>
      <c r="M42" s="163">
        <v>1695016</v>
      </c>
      <c r="N42" s="163">
        <v>59138</v>
      </c>
      <c r="O42" s="163">
        <v>2071027</v>
      </c>
      <c r="P42" s="163">
        <v>0</v>
      </c>
      <c r="Q42" s="163">
        <v>0</v>
      </c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 ht="12" customHeight="1">
      <c r="A43" s="164">
        <v>223</v>
      </c>
      <c r="B43" s="148" t="s">
        <v>131</v>
      </c>
      <c r="C43" s="175">
        <v>39220402</v>
      </c>
      <c r="D43" s="163">
        <v>208816</v>
      </c>
      <c r="E43" s="163">
        <v>5163482</v>
      </c>
      <c r="F43" s="163">
        <v>11063902</v>
      </c>
      <c r="G43" s="163">
        <v>3841395</v>
      </c>
      <c r="H43" s="163">
        <v>36166</v>
      </c>
      <c r="I43" s="163">
        <v>2217080</v>
      </c>
      <c r="J43" s="163">
        <v>1166825</v>
      </c>
      <c r="K43" s="163">
        <v>3141355</v>
      </c>
      <c r="L43" s="163">
        <v>984634</v>
      </c>
      <c r="M43" s="163">
        <v>6245739</v>
      </c>
      <c r="N43" s="163">
        <v>23679</v>
      </c>
      <c r="O43" s="163">
        <v>5127329</v>
      </c>
      <c r="P43" s="163">
        <v>0</v>
      </c>
      <c r="Q43" s="163">
        <v>0</v>
      </c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 ht="12" customHeight="1">
      <c r="A44" s="164">
        <v>224</v>
      </c>
      <c r="B44" s="148" t="s">
        <v>132</v>
      </c>
      <c r="C44" s="175">
        <v>32906027</v>
      </c>
      <c r="D44" s="163">
        <v>200217</v>
      </c>
      <c r="E44" s="163">
        <v>4609938</v>
      </c>
      <c r="F44" s="163">
        <v>8311030</v>
      </c>
      <c r="G44" s="163">
        <v>3844949</v>
      </c>
      <c r="H44" s="163">
        <v>11416</v>
      </c>
      <c r="I44" s="163">
        <v>2209476</v>
      </c>
      <c r="J44" s="163">
        <v>1731837</v>
      </c>
      <c r="K44" s="163">
        <v>3079993</v>
      </c>
      <c r="L44" s="163">
        <v>1120256</v>
      </c>
      <c r="M44" s="163">
        <v>3849255</v>
      </c>
      <c r="N44" s="163">
        <v>52752</v>
      </c>
      <c r="O44" s="163">
        <v>3884908</v>
      </c>
      <c r="P44" s="163">
        <v>0</v>
      </c>
      <c r="Q44" s="163">
        <v>0</v>
      </c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 ht="12" customHeight="1">
      <c r="A45" s="164">
        <v>225</v>
      </c>
      <c r="B45" s="148" t="s">
        <v>133</v>
      </c>
      <c r="C45" s="175">
        <v>20448137</v>
      </c>
      <c r="D45" s="163">
        <v>172351</v>
      </c>
      <c r="E45" s="163">
        <v>3008624</v>
      </c>
      <c r="F45" s="163">
        <v>5368464</v>
      </c>
      <c r="G45" s="163">
        <v>2310003</v>
      </c>
      <c r="H45" s="163">
        <v>18808</v>
      </c>
      <c r="I45" s="163">
        <v>1388155</v>
      </c>
      <c r="J45" s="163">
        <v>739417</v>
      </c>
      <c r="K45" s="163">
        <v>1988854</v>
      </c>
      <c r="L45" s="163">
        <v>695250</v>
      </c>
      <c r="M45" s="163">
        <v>1691490</v>
      </c>
      <c r="N45" s="163">
        <v>14285</v>
      </c>
      <c r="O45" s="163">
        <v>3052436</v>
      </c>
      <c r="P45" s="163">
        <v>0</v>
      </c>
      <c r="Q45" s="163">
        <v>0</v>
      </c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 ht="12" customHeight="1">
      <c r="A46" s="164">
        <v>226</v>
      </c>
      <c r="B46" s="148" t="s">
        <v>134</v>
      </c>
      <c r="C46" s="175">
        <v>35843874</v>
      </c>
      <c r="D46" s="163">
        <v>172830</v>
      </c>
      <c r="E46" s="163">
        <v>8852356</v>
      </c>
      <c r="F46" s="163">
        <v>8504993</v>
      </c>
      <c r="G46" s="163">
        <v>2833072</v>
      </c>
      <c r="H46" s="163">
        <v>9450</v>
      </c>
      <c r="I46" s="163">
        <v>2286991</v>
      </c>
      <c r="J46" s="163">
        <v>845552</v>
      </c>
      <c r="K46" s="163">
        <v>2988122</v>
      </c>
      <c r="L46" s="163">
        <v>1029388</v>
      </c>
      <c r="M46" s="163">
        <v>2773647</v>
      </c>
      <c r="N46" s="163">
        <v>121752</v>
      </c>
      <c r="O46" s="163">
        <v>5425721</v>
      </c>
      <c r="P46" s="163">
        <v>0</v>
      </c>
      <c r="Q46" s="163">
        <v>0</v>
      </c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 ht="12" customHeight="1">
      <c r="A47" s="164">
        <v>227</v>
      </c>
      <c r="B47" s="148" t="s">
        <v>135</v>
      </c>
      <c r="C47" s="175">
        <v>24202916</v>
      </c>
      <c r="D47" s="163">
        <v>139391</v>
      </c>
      <c r="E47" s="163">
        <v>3188250</v>
      </c>
      <c r="F47" s="163">
        <v>7300812</v>
      </c>
      <c r="G47" s="163">
        <v>2774725</v>
      </c>
      <c r="H47" s="163">
        <v>19425</v>
      </c>
      <c r="I47" s="163">
        <v>1484276</v>
      </c>
      <c r="J47" s="163">
        <v>1120758</v>
      </c>
      <c r="K47" s="163">
        <v>1892612</v>
      </c>
      <c r="L47" s="163">
        <v>899112</v>
      </c>
      <c r="M47" s="163">
        <v>2330007</v>
      </c>
      <c r="N47" s="163">
        <v>92736</v>
      </c>
      <c r="O47" s="163">
        <v>2960812</v>
      </c>
      <c r="P47" s="163">
        <v>0</v>
      </c>
      <c r="Q47" s="163">
        <v>0</v>
      </c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 ht="12" customHeight="1">
      <c r="A48" s="164">
        <v>228</v>
      </c>
      <c r="B48" s="148" t="s">
        <v>136</v>
      </c>
      <c r="C48" s="175">
        <v>22660197</v>
      </c>
      <c r="D48" s="163">
        <v>155609</v>
      </c>
      <c r="E48" s="163">
        <v>3121075</v>
      </c>
      <c r="F48" s="163">
        <v>6923091</v>
      </c>
      <c r="G48" s="163">
        <v>2160907</v>
      </c>
      <c r="H48" s="163">
        <v>45608</v>
      </c>
      <c r="I48" s="163">
        <v>944878</v>
      </c>
      <c r="J48" s="163">
        <v>604803</v>
      </c>
      <c r="K48" s="163">
        <v>1673597</v>
      </c>
      <c r="L48" s="163">
        <v>894096</v>
      </c>
      <c r="M48" s="163">
        <v>3686696</v>
      </c>
      <c r="N48" s="163">
        <v>18594</v>
      </c>
      <c r="O48" s="163">
        <v>2431243</v>
      </c>
      <c r="P48" s="163">
        <v>0</v>
      </c>
      <c r="Q48" s="163">
        <v>0</v>
      </c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 ht="12" customHeight="1">
      <c r="A49" s="164">
        <v>229</v>
      </c>
      <c r="B49" s="148" t="s">
        <v>120</v>
      </c>
      <c r="C49" s="175">
        <v>38308178</v>
      </c>
      <c r="D49" s="163">
        <v>242045</v>
      </c>
      <c r="E49" s="163">
        <v>5069545</v>
      </c>
      <c r="F49" s="163">
        <v>12252084</v>
      </c>
      <c r="G49" s="163">
        <v>2998313</v>
      </c>
      <c r="H49" s="163">
        <v>28995</v>
      </c>
      <c r="I49" s="163">
        <v>1071321</v>
      </c>
      <c r="J49" s="163">
        <v>896659</v>
      </c>
      <c r="K49" s="163">
        <v>5351632</v>
      </c>
      <c r="L49" s="163">
        <v>1076976</v>
      </c>
      <c r="M49" s="163">
        <v>5421523</v>
      </c>
      <c r="N49" s="163">
        <v>0</v>
      </c>
      <c r="O49" s="163">
        <v>3899085</v>
      </c>
      <c r="P49" s="163">
        <v>0</v>
      </c>
      <c r="Q49" s="163">
        <v>0</v>
      </c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 ht="12" customHeight="1">
      <c r="A50" s="164">
        <v>301</v>
      </c>
      <c r="B50" s="148" t="s">
        <v>137</v>
      </c>
      <c r="C50" s="175">
        <v>11700859</v>
      </c>
      <c r="D50" s="163">
        <v>139758</v>
      </c>
      <c r="E50" s="163">
        <v>1602718</v>
      </c>
      <c r="F50" s="163">
        <v>3737346</v>
      </c>
      <c r="G50" s="163">
        <v>1507560</v>
      </c>
      <c r="H50" s="163">
        <v>17061</v>
      </c>
      <c r="I50" s="163">
        <v>246812</v>
      </c>
      <c r="J50" s="163">
        <v>141258</v>
      </c>
      <c r="K50" s="163">
        <v>880619</v>
      </c>
      <c r="L50" s="163">
        <v>538335</v>
      </c>
      <c r="M50" s="163">
        <v>2008409</v>
      </c>
      <c r="N50" s="163">
        <v>0</v>
      </c>
      <c r="O50" s="163">
        <v>880983</v>
      </c>
      <c r="P50" s="163">
        <v>0</v>
      </c>
      <c r="Q50" s="163">
        <v>0</v>
      </c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 ht="12" customHeight="1">
      <c r="A51" s="164">
        <v>365</v>
      </c>
      <c r="B51" s="148" t="s">
        <v>138</v>
      </c>
      <c r="C51" s="175">
        <v>12212303</v>
      </c>
      <c r="D51" s="163">
        <v>97599</v>
      </c>
      <c r="E51" s="163">
        <v>2260418</v>
      </c>
      <c r="F51" s="163">
        <v>3469758</v>
      </c>
      <c r="G51" s="163">
        <v>1003242</v>
      </c>
      <c r="H51" s="163">
        <v>53191</v>
      </c>
      <c r="I51" s="163">
        <v>836046</v>
      </c>
      <c r="J51" s="163">
        <v>332338</v>
      </c>
      <c r="K51" s="163">
        <v>1245562</v>
      </c>
      <c r="L51" s="163">
        <v>506879</v>
      </c>
      <c r="M51" s="163">
        <v>997268</v>
      </c>
      <c r="N51" s="163">
        <v>0</v>
      </c>
      <c r="O51" s="163">
        <v>1410002</v>
      </c>
      <c r="P51" s="163">
        <v>0</v>
      </c>
      <c r="Q51" s="163">
        <v>0</v>
      </c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 ht="12" customHeight="1">
      <c r="A52" s="164">
        <v>381</v>
      </c>
      <c r="B52" s="148" t="s">
        <v>139</v>
      </c>
      <c r="C52" s="175">
        <v>12284307</v>
      </c>
      <c r="D52" s="163">
        <v>126009</v>
      </c>
      <c r="E52" s="163">
        <v>2091292</v>
      </c>
      <c r="F52" s="163">
        <v>4014439</v>
      </c>
      <c r="G52" s="163">
        <v>1123867</v>
      </c>
      <c r="H52" s="163">
        <v>33819</v>
      </c>
      <c r="I52" s="163">
        <v>594303</v>
      </c>
      <c r="J52" s="163">
        <v>334306</v>
      </c>
      <c r="K52" s="163">
        <v>1051854</v>
      </c>
      <c r="L52" s="163">
        <v>460379</v>
      </c>
      <c r="M52" s="163">
        <v>1548526</v>
      </c>
      <c r="N52" s="163">
        <v>0</v>
      </c>
      <c r="O52" s="163">
        <v>905513</v>
      </c>
      <c r="P52" s="163">
        <v>0</v>
      </c>
      <c r="Q52" s="163">
        <v>0</v>
      </c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 ht="12" customHeight="1">
      <c r="A53" s="164">
        <v>382</v>
      </c>
      <c r="B53" s="148" t="s">
        <v>140</v>
      </c>
      <c r="C53" s="175">
        <v>13289224</v>
      </c>
      <c r="D53" s="163">
        <v>121467</v>
      </c>
      <c r="E53" s="163">
        <v>1341335</v>
      </c>
      <c r="F53" s="163">
        <v>4972853</v>
      </c>
      <c r="G53" s="163">
        <v>1422422</v>
      </c>
      <c r="H53" s="163">
        <v>21074</v>
      </c>
      <c r="I53" s="163">
        <v>71069</v>
      </c>
      <c r="J53" s="163">
        <v>106494</v>
      </c>
      <c r="K53" s="163">
        <v>922638</v>
      </c>
      <c r="L53" s="163">
        <v>500243</v>
      </c>
      <c r="M53" s="163">
        <v>2855416</v>
      </c>
      <c r="N53" s="163">
        <v>0</v>
      </c>
      <c r="O53" s="163">
        <v>954213</v>
      </c>
      <c r="P53" s="163">
        <v>0</v>
      </c>
      <c r="Q53" s="163">
        <v>0</v>
      </c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 ht="12" customHeight="1">
      <c r="A54" s="164">
        <v>442</v>
      </c>
      <c r="B54" s="148" t="s">
        <v>142</v>
      </c>
      <c r="C54" s="175">
        <v>6579283</v>
      </c>
      <c r="D54" s="163">
        <v>81335</v>
      </c>
      <c r="E54" s="163">
        <v>1318406</v>
      </c>
      <c r="F54" s="163">
        <v>1815808</v>
      </c>
      <c r="G54" s="163">
        <v>632737</v>
      </c>
      <c r="H54" s="163">
        <v>4808</v>
      </c>
      <c r="I54" s="163">
        <v>476746</v>
      </c>
      <c r="J54" s="163">
        <v>187751</v>
      </c>
      <c r="K54" s="163">
        <v>436814</v>
      </c>
      <c r="L54" s="163">
        <v>214248</v>
      </c>
      <c r="M54" s="163">
        <v>817211</v>
      </c>
      <c r="N54" s="163">
        <v>0</v>
      </c>
      <c r="O54" s="163">
        <v>593419</v>
      </c>
      <c r="P54" s="163">
        <v>0</v>
      </c>
      <c r="Q54" s="163">
        <v>0</v>
      </c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 ht="12" customHeight="1">
      <c r="A55" s="164">
        <v>443</v>
      </c>
      <c r="B55" s="148" t="s">
        <v>143</v>
      </c>
      <c r="C55" s="175">
        <v>8897239</v>
      </c>
      <c r="D55" s="163">
        <v>110426</v>
      </c>
      <c r="E55" s="163">
        <v>1100677</v>
      </c>
      <c r="F55" s="163">
        <v>2678080</v>
      </c>
      <c r="G55" s="163">
        <v>779238</v>
      </c>
      <c r="H55" s="163">
        <v>15023</v>
      </c>
      <c r="I55" s="163">
        <v>429623</v>
      </c>
      <c r="J55" s="163">
        <v>316121</v>
      </c>
      <c r="K55" s="163">
        <v>752352</v>
      </c>
      <c r="L55" s="163">
        <v>307296</v>
      </c>
      <c r="M55" s="163">
        <v>1292204</v>
      </c>
      <c r="N55" s="163">
        <v>0</v>
      </c>
      <c r="O55" s="163">
        <v>1116199</v>
      </c>
      <c r="P55" s="163">
        <v>0</v>
      </c>
      <c r="Q55" s="163">
        <v>0</v>
      </c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 ht="12" customHeight="1">
      <c r="A56" s="164">
        <v>446</v>
      </c>
      <c r="B56" s="148" t="s">
        <v>141</v>
      </c>
      <c r="C56" s="175">
        <v>8779096</v>
      </c>
      <c r="D56" s="163">
        <v>81308</v>
      </c>
      <c r="E56" s="163">
        <v>1746008</v>
      </c>
      <c r="F56" s="163">
        <v>1703393</v>
      </c>
      <c r="G56" s="163">
        <v>1357590</v>
      </c>
      <c r="H56" s="163">
        <v>450</v>
      </c>
      <c r="I56" s="163">
        <v>658716</v>
      </c>
      <c r="J56" s="163">
        <v>246005</v>
      </c>
      <c r="K56" s="163">
        <v>834155</v>
      </c>
      <c r="L56" s="163">
        <v>211501</v>
      </c>
      <c r="M56" s="163">
        <v>774219</v>
      </c>
      <c r="N56" s="163">
        <v>0</v>
      </c>
      <c r="O56" s="163">
        <v>1165751</v>
      </c>
      <c r="P56" s="163">
        <v>0</v>
      </c>
      <c r="Q56" s="163">
        <v>0</v>
      </c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 ht="12" customHeight="1">
      <c r="A57" s="164">
        <v>464</v>
      </c>
      <c r="B57" s="148" t="s">
        <v>144</v>
      </c>
      <c r="C57" s="175">
        <v>12703669</v>
      </c>
      <c r="D57" s="163">
        <v>115750</v>
      </c>
      <c r="E57" s="163">
        <v>1878643</v>
      </c>
      <c r="F57" s="163">
        <v>4767943</v>
      </c>
      <c r="G57" s="163">
        <v>957828</v>
      </c>
      <c r="H57" s="163">
        <v>3019</v>
      </c>
      <c r="I57" s="163">
        <v>143810</v>
      </c>
      <c r="J57" s="163">
        <v>358510</v>
      </c>
      <c r="K57" s="163">
        <v>1547694</v>
      </c>
      <c r="L57" s="163">
        <v>443251</v>
      </c>
      <c r="M57" s="163">
        <v>1302673</v>
      </c>
      <c r="N57" s="163">
        <v>0</v>
      </c>
      <c r="O57" s="163">
        <v>1184548</v>
      </c>
      <c r="P57" s="163">
        <v>0</v>
      </c>
      <c r="Q57" s="163">
        <v>0</v>
      </c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 ht="12" customHeight="1">
      <c r="A58" s="164">
        <v>481</v>
      </c>
      <c r="B58" s="148" t="s">
        <v>145</v>
      </c>
      <c r="C58" s="175">
        <v>8291682</v>
      </c>
      <c r="D58" s="163">
        <v>92782</v>
      </c>
      <c r="E58" s="163">
        <v>1231673</v>
      </c>
      <c r="F58" s="163">
        <v>2158887</v>
      </c>
      <c r="G58" s="163">
        <v>755709</v>
      </c>
      <c r="H58" s="163">
        <v>3645</v>
      </c>
      <c r="I58" s="163">
        <v>657990</v>
      </c>
      <c r="J58" s="163">
        <v>112675</v>
      </c>
      <c r="K58" s="163">
        <v>1066799</v>
      </c>
      <c r="L58" s="163">
        <v>381776</v>
      </c>
      <c r="M58" s="163">
        <v>847389</v>
      </c>
      <c r="N58" s="163">
        <v>0</v>
      </c>
      <c r="O58" s="163">
        <v>982357</v>
      </c>
      <c r="P58" s="163">
        <v>0</v>
      </c>
      <c r="Q58" s="163">
        <v>0</v>
      </c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 ht="12" customHeight="1">
      <c r="A59" s="164">
        <v>501</v>
      </c>
      <c r="B59" s="148" t="s">
        <v>146</v>
      </c>
      <c r="C59" s="175">
        <v>13054988</v>
      </c>
      <c r="D59" s="163">
        <v>118777</v>
      </c>
      <c r="E59" s="163">
        <v>1673777</v>
      </c>
      <c r="F59" s="163">
        <v>3348654</v>
      </c>
      <c r="G59" s="163">
        <v>1106636</v>
      </c>
      <c r="H59" s="163">
        <v>0</v>
      </c>
      <c r="I59" s="163">
        <v>1260602</v>
      </c>
      <c r="J59" s="163">
        <v>266794</v>
      </c>
      <c r="K59" s="163">
        <v>1023862</v>
      </c>
      <c r="L59" s="163">
        <v>503162</v>
      </c>
      <c r="M59" s="163">
        <v>1218374</v>
      </c>
      <c r="N59" s="163">
        <v>992</v>
      </c>
      <c r="O59" s="163">
        <v>2533358</v>
      </c>
      <c r="P59" s="163">
        <v>0</v>
      </c>
      <c r="Q59" s="163">
        <v>0</v>
      </c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 ht="12" customHeight="1">
      <c r="A60" s="164">
        <v>585</v>
      </c>
      <c r="B60" s="148" t="s">
        <v>147</v>
      </c>
      <c r="C60" s="175">
        <v>14837020</v>
      </c>
      <c r="D60" s="163">
        <v>101396</v>
      </c>
      <c r="E60" s="163">
        <v>3099187</v>
      </c>
      <c r="F60" s="163">
        <v>3095421</v>
      </c>
      <c r="G60" s="163">
        <v>1214493</v>
      </c>
      <c r="H60" s="163">
        <v>18769</v>
      </c>
      <c r="I60" s="163">
        <v>945673</v>
      </c>
      <c r="J60" s="163">
        <v>509891</v>
      </c>
      <c r="K60" s="163">
        <v>1710456</v>
      </c>
      <c r="L60" s="163">
        <v>580142</v>
      </c>
      <c r="M60" s="163">
        <v>1552209</v>
      </c>
      <c r="N60" s="163">
        <v>101455</v>
      </c>
      <c r="O60" s="163">
        <v>1907928</v>
      </c>
      <c r="P60" s="163">
        <v>0</v>
      </c>
      <c r="Q60" s="163">
        <v>0</v>
      </c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 ht="12" customHeight="1">
      <c r="A61" s="164">
        <v>586</v>
      </c>
      <c r="B61" s="148" t="s">
        <v>148</v>
      </c>
      <c r="C61" s="175">
        <v>12207653</v>
      </c>
      <c r="D61" s="163">
        <v>98183</v>
      </c>
      <c r="E61" s="163">
        <v>2073079</v>
      </c>
      <c r="F61" s="163">
        <v>2495066</v>
      </c>
      <c r="G61" s="163">
        <v>1348723</v>
      </c>
      <c r="H61" s="163">
        <v>20780</v>
      </c>
      <c r="I61" s="163">
        <v>816832</v>
      </c>
      <c r="J61" s="163">
        <v>418648</v>
      </c>
      <c r="K61" s="163">
        <v>2001284</v>
      </c>
      <c r="L61" s="163">
        <v>476325</v>
      </c>
      <c r="M61" s="163">
        <v>877640</v>
      </c>
      <c r="N61" s="163">
        <v>67522</v>
      </c>
      <c r="O61" s="163">
        <v>1513571</v>
      </c>
      <c r="P61" s="163">
        <v>0</v>
      </c>
      <c r="Q61" s="163">
        <v>0</v>
      </c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 ht="3.75" customHeight="1">
      <c r="A62" s="167"/>
      <c r="B62" s="168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>
      <c r="A63" s="151" t="s">
        <v>159</v>
      </c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6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05"/>
  <sheetViews>
    <sheetView zoomScaleNormal="100" workbookViewId="0"/>
  </sheetViews>
  <sheetFormatPr defaultColWidth="8.88671875" defaultRowHeight="10.8"/>
  <cols>
    <col min="1" max="1" width="2.21875" style="154" customWidth="1"/>
    <col min="2" max="5" width="2.109375" style="154" customWidth="1"/>
    <col min="6" max="6" width="10.5546875" style="154" customWidth="1"/>
    <col min="7" max="7" width="11.44140625" style="154" customWidth="1"/>
    <col min="8" max="8" width="10" style="154" customWidth="1"/>
    <col min="9" max="9" width="15.109375" style="154" bestFit="1" customWidth="1"/>
    <col min="10" max="10" width="10" style="154" customWidth="1"/>
    <col min="11" max="11" width="15.109375" style="154" bestFit="1" customWidth="1"/>
    <col min="12" max="12" width="9.109375" style="154" customWidth="1"/>
    <col min="13" max="13" width="14.6640625" style="154" customWidth="1"/>
    <col min="14" max="14" width="10" style="154" customWidth="1"/>
    <col min="15" max="15" width="13.88671875" style="154" customWidth="1"/>
    <col min="16" max="16" width="8.5546875" style="154" customWidth="1"/>
    <col min="17" max="17" width="9.44140625" style="154" bestFit="1" customWidth="1"/>
    <col min="18" max="16384" width="8.88671875" style="154"/>
  </cols>
  <sheetData>
    <row r="1" spans="1:17" s="219" customFormat="1" ht="16.2">
      <c r="A1" s="218" t="s">
        <v>521</v>
      </c>
      <c r="C1" s="218"/>
      <c r="D1" s="218"/>
      <c r="E1" s="218"/>
      <c r="F1" s="220"/>
    </row>
    <row r="2" spans="1:17">
      <c r="P2" s="159" t="s">
        <v>178</v>
      </c>
    </row>
    <row r="3" spans="1:17" ht="12" customHeight="1">
      <c r="A3" s="329" t="s">
        <v>377</v>
      </c>
      <c r="B3" s="329"/>
      <c r="C3" s="329"/>
      <c r="D3" s="329"/>
      <c r="E3" s="329"/>
      <c r="F3" s="330"/>
      <c r="G3" s="337" t="s">
        <v>27</v>
      </c>
      <c r="H3" s="335" t="s">
        <v>378</v>
      </c>
      <c r="I3" s="336"/>
      <c r="J3" s="335" t="s">
        <v>379</v>
      </c>
      <c r="K3" s="336"/>
      <c r="L3" s="335" t="s">
        <v>380</v>
      </c>
      <c r="M3" s="336"/>
      <c r="N3" s="335" t="s">
        <v>381</v>
      </c>
      <c r="O3" s="336"/>
      <c r="P3" s="333" t="s">
        <v>269</v>
      </c>
    </row>
    <row r="4" spans="1:17" ht="11.25" customHeight="1">
      <c r="A4" s="331"/>
      <c r="B4" s="331"/>
      <c r="C4" s="331"/>
      <c r="D4" s="331"/>
      <c r="E4" s="331"/>
      <c r="F4" s="332"/>
      <c r="G4" s="338"/>
      <c r="H4" s="274" t="s">
        <v>382</v>
      </c>
      <c r="I4" s="274" t="s">
        <v>177</v>
      </c>
      <c r="J4" s="274" t="s">
        <v>382</v>
      </c>
      <c r="K4" s="274" t="s">
        <v>176</v>
      </c>
      <c r="L4" s="274" t="s">
        <v>382</v>
      </c>
      <c r="M4" s="274" t="s">
        <v>171</v>
      </c>
      <c r="N4" s="274" t="s">
        <v>382</v>
      </c>
      <c r="O4" s="274" t="s">
        <v>171</v>
      </c>
      <c r="P4" s="334"/>
    </row>
    <row r="5" spans="1:17" ht="15" customHeight="1">
      <c r="A5" s="221" t="s">
        <v>53</v>
      </c>
      <c r="B5" s="221"/>
      <c r="C5" s="221"/>
      <c r="E5" s="221"/>
      <c r="F5" s="221"/>
      <c r="G5" s="287">
        <f>+G6+G7</f>
        <v>801892213</v>
      </c>
      <c r="H5" s="288">
        <f t="shared" ref="H5:O5" si="0">+H6+H7</f>
        <v>2253577</v>
      </c>
      <c r="I5" s="288">
        <f t="shared" si="0"/>
        <v>812166086</v>
      </c>
      <c r="J5" s="288">
        <f t="shared" si="0"/>
        <v>2232157</v>
      </c>
      <c r="K5" s="288">
        <f t="shared" si="0"/>
        <v>805042506</v>
      </c>
      <c r="L5" s="288">
        <f t="shared" si="0"/>
        <v>1993</v>
      </c>
      <c r="M5" s="288">
        <f t="shared" si="0"/>
        <v>608709</v>
      </c>
      <c r="N5" s="288">
        <f t="shared" si="0"/>
        <v>19427</v>
      </c>
      <c r="O5" s="288">
        <f t="shared" si="0"/>
        <v>6514871</v>
      </c>
      <c r="P5" s="289">
        <f>IF(I5&lt;&gt;0,(IF(K5/I5*100&gt;=100,ROUND(K5/I5*100,1),IF(K5/I5*100&gt;=99.95,99.9,ROUND(K5/I5*100,1)))),0)</f>
        <v>99.1</v>
      </c>
      <c r="Q5" s="157"/>
    </row>
    <row r="6" spans="1:17" ht="15" customHeight="1">
      <c r="B6" s="154" t="s">
        <v>101</v>
      </c>
      <c r="C6" s="221"/>
      <c r="E6" s="221"/>
      <c r="F6" s="221"/>
      <c r="G6" s="281">
        <f>+G12+G28+G39+G42+G46+G50++G54+G58+G62+G66+G70+G76+G80+G84</f>
        <v>799593201</v>
      </c>
      <c r="H6" s="290">
        <f t="shared" ref="H6:O7" si="1">+H12+H28+H39+H42+H46+H50++H54+H58+H62+H66+H70+H76+H80+H84</f>
        <v>2234562</v>
      </c>
      <c r="I6" s="290">
        <f t="shared" si="1"/>
        <v>805230333</v>
      </c>
      <c r="J6" s="290">
        <f t="shared" si="1"/>
        <v>2223300</v>
      </c>
      <c r="K6" s="290">
        <f t="shared" si="1"/>
        <v>802767158</v>
      </c>
      <c r="L6" s="290">
        <f t="shared" si="1"/>
        <v>35</v>
      </c>
      <c r="M6" s="290">
        <f t="shared" si="1"/>
        <v>2025</v>
      </c>
      <c r="N6" s="290">
        <f t="shared" si="1"/>
        <v>11227</v>
      </c>
      <c r="O6" s="290">
        <f t="shared" si="1"/>
        <v>2461150</v>
      </c>
      <c r="P6" s="283">
        <f t="shared" ref="P6:P7" si="2">IF(I6&lt;&gt;0,(IF(K6/I6*100&gt;=100,ROUND(K6/I6*100,1),IF(K6/I6*100&gt;=99.95,99.9,ROUND(K6/I6*100,1)))),0)</f>
        <v>99.7</v>
      </c>
    </row>
    <row r="7" spans="1:17" ht="15" customHeight="1">
      <c r="B7" s="154" t="s">
        <v>102</v>
      </c>
      <c r="C7" s="221"/>
      <c r="E7" s="221"/>
      <c r="F7" s="221"/>
      <c r="G7" s="281">
        <f>+G13+G29+G40+G43+G47+G51++G55+G59+G63+G67+G71+G77+G81+G85</f>
        <v>2299012</v>
      </c>
      <c r="H7" s="290">
        <f t="shared" si="1"/>
        <v>19015</v>
      </c>
      <c r="I7" s="290">
        <f t="shared" si="1"/>
        <v>6935753</v>
      </c>
      <c r="J7" s="290">
        <f t="shared" si="1"/>
        <v>8857</v>
      </c>
      <c r="K7" s="290">
        <f t="shared" si="1"/>
        <v>2275348</v>
      </c>
      <c r="L7" s="290">
        <f t="shared" si="1"/>
        <v>1958</v>
      </c>
      <c r="M7" s="290">
        <f t="shared" si="1"/>
        <v>606684</v>
      </c>
      <c r="N7" s="290">
        <f t="shared" si="1"/>
        <v>8200</v>
      </c>
      <c r="O7" s="290">
        <f t="shared" si="1"/>
        <v>4053721</v>
      </c>
      <c r="P7" s="283">
        <f t="shared" si="2"/>
        <v>32.799999999999997</v>
      </c>
    </row>
    <row r="8" spans="1:17" ht="3.75" customHeight="1">
      <c r="G8" s="281"/>
      <c r="H8" s="290"/>
      <c r="I8" s="290"/>
      <c r="J8" s="290"/>
      <c r="K8" s="290"/>
      <c r="L8" s="290"/>
      <c r="M8" s="290"/>
      <c r="N8" s="290"/>
      <c r="O8" s="290"/>
      <c r="P8" s="283"/>
    </row>
    <row r="9" spans="1:17" ht="10.5" customHeight="1">
      <c r="B9" s="221" t="s">
        <v>54</v>
      </c>
      <c r="C9" s="221"/>
      <c r="D9" s="221"/>
      <c r="E9" s="221"/>
      <c r="F9" s="221"/>
      <c r="G9" s="281"/>
      <c r="H9" s="290"/>
      <c r="I9" s="290"/>
      <c r="J9" s="290"/>
      <c r="K9" s="290"/>
      <c r="L9" s="290"/>
      <c r="M9" s="290"/>
      <c r="N9" s="290"/>
      <c r="O9" s="290"/>
      <c r="P9" s="283"/>
    </row>
    <row r="10" spans="1:17" ht="3.75" customHeight="1">
      <c r="B10" s="221"/>
      <c r="C10" s="221"/>
      <c r="D10" s="221"/>
      <c r="E10" s="221"/>
      <c r="F10" s="221"/>
      <c r="G10" s="281"/>
      <c r="H10" s="290"/>
      <c r="I10" s="290"/>
      <c r="J10" s="290"/>
      <c r="K10" s="290"/>
      <c r="L10" s="290"/>
      <c r="M10" s="290"/>
      <c r="N10" s="290"/>
      <c r="O10" s="290"/>
      <c r="P10" s="283"/>
    </row>
    <row r="11" spans="1:17" ht="13.5" customHeight="1">
      <c r="C11" s="154" t="s">
        <v>103</v>
      </c>
      <c r="D11" s="221"/>
      <c r="E11" s="221"/>
      <c r="F11" s="221"/>
      <c r="G11" s="281">
        <f>+G12+G13</f>
        <v>229581214</v>
      </c>
      <c r="H11" s="290">
        <f t="shared" ref="H11:O11" si="3">+H12+H13</f>
        <v>176146</v>
      </c>
      <c r="I11" s="290">
        <f t="shared" si="3"/>
        <v>235523751</v>
      </c>
      <c r="J11" s="290">
        <f t="shared" si="3"/>
        <v>173817</v>
      </c>
      <c r="K11" s="290">
        <f t="shared" si="3"/>
        <v>229790002</v>
      </c>
      <c r="L11" s="290">
        <f t="shared" si="3"/>
        <v>260</v>
      </c>
      <c r="M11" s="290">
        <f t="shared" si="3"/>
        <v>437603</v>
      </c>
      <c r="N11" s="290">
        <f t="shared" si="3"/>
        <v>2069</v>
      </c>
      <c r="O11" s="290">
        <f t="shared" si="3"/>
        <v>5296146</v>
      </c>
      <c r="P11" s="291">
        <f t="shared" ref="P11:P13" si="4">IF(I11&lt;&gt;0,(IF(K11/I11*100&gt;=100,ROUND(K11/I11*100,1),IF(K11/I11*100&gt;=99.95,99.9,ROUND(K11/I11*100,1)))),0)</f>
        <v>97.6</v>
      </c>
    </row>
    <row r="12" spans="1:17" ht="13.5" customHeight="1">
      <c r="C12" s="221"/>
      <c r="D12" s="154" t="s">
        <v>101</v>
      </c>
      <c r="F12" s="221"/>
      <c r="G12" s="281">
        <f>+G16+G20+G24</f>
        <v>227880566</v>
      </c>
      <c r="H12" s="290">
        <f t="shared" ref="H12:O12" si="5">+H16+H20+H24</f>
        <v>174138</v>
      </c>
      <c r="I12" s="290">
        <f t="shared" si="5"/>
        <v>229887325</v>
      </c>
      <c r="J12" s="290">
        <f t="shared" si="5"/>
        <v>172982</v>
      </c>
      <c r="K12" s="290">
        <f t="shared" si="5"/>
        <v>228131568</v>
      </c>
      <c r="L12" s="290">
        <f t="shared" si="5"/>
        <v>15</v>
      </c>
      <c r="M12" s="290">
        <f t="shared" si="5"/>
        <v>309</v>
      </c>
      <c r="N12" s="290">
        <f t="shared" si="5"/>
        <v>1141</v>
      </c>
      <c r="O12" s="290">
        <f t="shared" si="5"/>
        <v>1755448</v>
      </c>
      <c r="P12" s="283">
        <f t="shared" si="4"/>
        <v>99.2</v>
      </c>
    </row>
    <row r="13" spans="1:17" ht="13.5" customHeight="1">
      <c r="C13" s="221"/>
      <c r="D13" s="154" t="s">
        <v>102</v>
      </c>
      <c r="F13" s="221"/>
      <c r="G13" s="281">
        <f t="shared" ref="G13:O13" si="6">+G17+G21+G25</f>
        <v>1700648</v>
      </c>
      <c r="H13" s="290">
        <f t="shared" si="6"/>
        <v>2008</v>
      </c>
      <c r="I13" s="290">
        <f t="shared" si="6"/>
        <v>5636426</v>
      </c>
      <c r="J13" s="290">
        <f t="shared" si="6"/>
        <v>835</v>
      </c>
      <c r="K13" s="290">
        <f t="shared" si="6"/>
        <v>1658434</v>
      </c>
      <c r="L13" s="290">
        <f t="shared" si="6"/>
        <v>245</v>
      </c>
      <c r="M13" s="290">
        <f t="shared" si="6"/>
        <v>437294</v>
      </c>
      <c r="N13" s="290">
        <f t="shared" si="6"/>
        <v>928</v>
      </c>
      <c r="O13" s="290">
        <f t="shared" si="6"/>
        <v>3540698</v>
      </c>
      <c r="P13" s="283">
        <f t="shared" si="4"/>
        <v>29.4</v>
      </c>
    </row>
    <row r="14" spans="1:17" ht="3.75" customHeight="1">
      <c r="B14" s="221"/>
      <c r="C14" s="221"/>
      <c r="D14" s="221"/>
      <c r="E14" s="221"/>
      <c r="F14" s="221"/>
      <c r="G14" s="281"/>
      <c r="H14" s="282"/>
      <c r="I14" s="282"/>
      <c r="J14" s="282"/>
      <c r="K14" s="282"/>
      <c r="L14" s="282"/>
      <c r="M14" s="282"/>
      <c r="N14" s="282"/>
      <c r="O14" s="282"/>
      <c r="P14" s="283"/>
    </row>
    <row r="15" spans="1:17" ht="13.5" customHeight="1">
      <c r="C15" s="221"/>
      <c r="D15" s="221"/>
      <c r="E15" s="154" t="s">
        <v>104</v>
      </c>
      <c r="G15" s="281">
        <f>+G16+G17</f>
        <v>214424896</v>
      </c>
      <c r="H15" s="282">
        <f t="shared" ref="H15:O15" si="7">+H16+H17</f>
        <v>0</v>
      </c>
      <c r="I15" s="282">
        <f t="shared" si="7"/>
        <v>220355775</v>
      </c>
      <c r="J15" s="282">
        <f t="shared" si="7"/>
        <v>0</v>
      </c>
      <c r="K15" s="282">
        <f t="shared" si="7"/>
        <v>214701176</v>
      </c>
      <c r="L15" s="282">
        <f t="shared" si="7"/>
        <v>0</v>
      </c>
      <c r="M15" s="282">
        <f t="shared" si="7"/>
        <v>424421</v>
      </c>
      <c r="N15" s="282">
        <f t="shared" si="7"/>
        <v>0</v>
      </c>
      <c r="O15" s="282">
        <f t="shared" si="7"/>
        <v>5230178</v>
      </c>
      <c r="P15" s="283">
        <f t="shared" ref="P15:P16" si="8">IF(I15&lt;&gt;0,(IF(K15/I15*100&gt;=100,ROUND(K15/I15*100,1),IF(K15/I15*100&gt;=99.95,99.9,ROUND(K15/I15*100,1)))),0)</f>
        <v>97.4</v>
      </c>
    </row>
    <row r="16" spans="1:17" ht="13.5" customHeight="1">
      <c r="F16" s="154" t="s">
        <v>101</v>
      </c>
      <c r="G16" s="292">
        <v>212749114</v>
      </c>
      <c r="H16" s="285">
        <v>0</v>
      </c>
      <c r="I16" s="285">
        <v>214793448</v>
      </c>
      <c r="J16" s="285">
        <v>0</v>
      </c>
      <c r="K16" s="285">
        <v>213068820</v>
      </c>
      <c r="L16" s="285">
        <v>0</v>
      </c>
      <c r="M16" s="285">
        <v>0</v>
      </c>
      <c r="N16" s="285">
        <v>0</v>
      </c>
      <c r="O16" s="285">
        <v>1724628</v>
      </c>
      <c r="P16" s="283">
        <f t="shared" si="8"/>
        <v>99.2</v>
      </c>
    </row>
    <row r="17" spans="3:16" ht="13.5" customHeight="1">
      <c r="C17" s="221"/>
      <c r="D17" s="221"/>
      <c r="E17" s="221"/>
      <c r="F17" s="154" t="s">
        <v>102</v>
      </c>
      <c r="G17" s="292">
        <v>1675782</v>
      </c>
      <c r="H17" s="285">
        <v>0</v>
      </c>
      <c r="I17" s="285">
        <v>5562327</v>
      </c>
      <c r="J17" s="285">
        <v>0</v>
      </c>
      <c r="K17" s="285">
        <v>1632356</v>
      </c>
      <c r="L17" s="285">
        <v>0</v>
      </c>
      <c r="M17" s="285">
        <v>424421</v>
      </c>
      <c r="N17" s="285">
        <v>0</v>
      </c>
      <c r="O17" s="285">
        <v>3505550</v>
      </c>
      <c r="P17" s="283">
        <f>IF(I17&lt;&gt;0,(IF(K17/I17*100&gt;=100,ROUND(K17/I17*100,1),IF(K17/I17*100&gt;=99.95,99.9,ROUND(K17/I17*100,1)))),0)</f>
        <v>29.3</v>
      </c>
    </row>
    <row r="18" spans="3:16" ht="3.75" customHeight="1">
      <c r="C18" s="221"/>
      <c r="D18" s="221"/>
      <c r="E18" s="221"/>
      <c r="F18" s="221"/>
      <c r="G18" s="281"/>
      <c r="H18" s="282"/>
      <c r="I18" s="282"/>
      <c r="J18" s="282"/>
      <c r="K18" s="282"/>
      <c r="L18" s="282"/>
      <c r="M18" s="282"/>
      <c r="N18" s="282"/>
      <c r="O18" s="282"/>
      <c r="P18" s="283"/>
    </row>
    <row r="19" spans="3:16" ht="13.5" customHeight="1">
      <c r="C19" s="221"/>
      <c r="D19" s="221"/>
      <c r="E19" s="154" t="s">
        <v>105</v>
      </c>
      <c r="G19" s="281">
        <f>+G20+G21</f>
        <v>14352767</v>
      </c>
      <c r="H19" s="282">
        <f t="shared" ref="H19:O19" si="9">+H20+H21</f>
        <v>160771</v>
      </c>
      <c r="I19" s="282">
        <f t="shared" si="9"/>
        <v>14330384</v>
      </c>
      <c r="J19" s="282">
        <f t="shared" si="9"/>
        <v>158468</v>
      </c>
      <c r="K19" s="282">
        <f t="shared" si="9"/>
        <v>14259397</v>
      </c>
      <c r="L19" s="282">
        <f t="shared" si="9"/>
        <v>260</v>
      </c>
      <c r="M19" s="282">
        <f t="shared" si="9"/>
        <v>13182</v>
      </c>
      <c r="N19" s="282">
        <f t="shared" si="9"/>
        <v>2043</v>
      </c>
      <c r="O19" s="282">
        <f t="shared" si="9"/>
        <v>57805</v>
      </c>
      <c r="P19" s="283">
        <f t="shared" ref="P19:P21" si="10">IF(I19&lt;&gt;0,(IF(K19/I19*100&gt;=100,ROUND(K19/I19*100,1),IF(K19/I19*100&gt;=99.95,99.9,ROUND(K19/I19*100,1)))),0)</f>
        <v>99.5</v>
      </c>
    </row>
    <row r="20" spans="3:16" ht="13.5" customHeight="1">
      <c r="C20" s="221"/>
      <c r="D20" s="221"/>
      <c r="E20" s="221"/>
      <c r="F20" s="154" t="s">
        <v>101</v>
      </c>
      <c r="G20" s="281">
        <v>14327901</v>
      </c>
      <c r="H20" s="282">
        <v>158789</v>
      </c>
      <c r="I20" s="282">
        <v>14264448</v>
      </c>
      <c r="J20" s="282">
        <v>157633</v>
      </c>
      <c r="K20" s="282">
        <v>14233319</v>
      </c>
      <c r="L20" s="282">
        <v>15</v>
      </c>
      <c r="M20" s="282">
        <v>309</v>
      </c>
      <c r="N20" s="282">
        <v>1141</v>
      </c>
      <c r="O20" s="282">
        <v>30820</v>
      </c>
      <c r="P20" s="283">
        <f t="shared" si="10"/>
        <v>99.8</v>
      </c>
    </row>
    <row r="21" spans="3:16" ht="13.5" customHeight="1">
      <c r="C21" s="221"/>
      <c r="D21" s="221"/>
      <c r="E21" s="221"/>
      <c r="F21" s="154" t="s">
        <v>102</v>
      </c>
      <c r="G21" s="281">
        <v>24866</v>
      </c>
      <c r="H21" s="282">
        <v>1982</v>
      </c>
      <c r="I21" s="282">
        <v>65936</v>
      </c>
      <c r="J21" s="282">
        <v>835</v>
      </c>
      <c r="K21" s="282">
        <v>26078</v>
      </c>
      <c r="L21" s="282">
        <v>245</v>
      </c>
      <c r="M21" s="282">
        <v>12873</v>
      </c>
      <c r="N21" s="282">
        <v>902</v>
      </c>
      <c r="O21" s="282">
        <v>26985</v>
      </c>
      <c r="P21" s="283">
        <f t="shared" si="10"/>
        <v>39.6</v>
      </c>
    </row>
    <row r="22" spans="3:16" ht="3.75" customHeight="1">
      <c r="C22" s="221"/>
      <c r="D22" s="221"/>
      <c r="E22" s="221"/>
      <c r="F22" s="221"/>
      <c r="G22" s="281"/>
      <c r="H22" s="282"/>
      <c r="I22" s="282"/>
      <c r="J22" s="282"/>
      <c r="K22" s="282"/>
      <c r="L22" s="282"/>
      <c r="M22" s="282"/>
      <c r="N22" s="282"/>
      <c r="O22" s="282"/>
      <c r="P22" s="283"/>
    </row>
    <row r="23" spans="3:16" ht="13.5" customHeight="1">
      <c r="C23" s="221"/>
      <c r="D23" s="221"/>
      <c r="E23" s="154" t="s">
        <v>35</v>
      </c>
      <c r="G23" s="281">
        <f>+G24+G25</f>
        <v>803551</v>
      </c>
      <c r="H23" s="282">
        <f t="shared" ref="H23:O23" si="11">+H24+H25</f>
        <v>15375</v>
      </c>
      <c r="I23" s="282">
        <f t="shared" si="11"/>
        <v>837592</v>
      </c>
      <c r="J23" s="282">
        <f t="shared" si="11"/>
        <v>15349</v>
      </c>
      <c r="K23" s="282">
        <f t="shared" si="11"/>
        <v>829429</v>
      </c>
      <c r="L23" s="282">
        <f t="shared" si="11"/>
        <v>0</v>
      </c>
      <c r="M23" s="282">
        <f t="shared" si="11"/>
        <v>0</v>
      </c>
      <c r="N23" s="282">
        <f t="shared" si="11"/>
        <v>26</v>
      </c>
      <c r="O23" s="282">
        <f t="shared" si="11"/>
        <v>8163</v>
      </c>
      <c r="P23" s="283">
        <f t="shared" ref="P23:P25" si="12">IF(I23&lt;&gt;0,(IF(K23/I23*100&gt;=100,ROUND(K23/I23*100,1),IF(K23/I23*100&gt;=99.95,99.9,ROUND(K23/I23*100,1)))),0)</f>
        <v>99</v>
      </c>
    </row>
    <row r="24" spans="3:16" ht="13.5" customHeight="1">
      <c r="C24" s="221"/>
      <c r="D24" s="221"/>
      <c r="E24" s="221"/>
      <c r="F24" s="154" t="s">
        <v>101</v>
      </c>
      <c r="G24" s="281">
        <v>803551</v>
      </c>
      <c r="H24" s="282">
        <v>15349</v>
      </c>
      <c r="I24" s="282">
        <v>829429</v>
      </c>
      <c r="J24" s="282">
        <v>15349</v>
      </c>
      <c r="K24" s="282">
        <v>829429</v>
      </c>
      <c r="L24" s="282">
        <v>0</v>
      </c>
      <c r="M24" s="282">
        <v>0</v>
      </c>
      <c r="N24" s="282">
        <v>0</v>
      </c>
      <c r="O24" s="282">
        <v>0</v>
      </c>
      <c r="P24" s="283">
        <f t="shared" si="12"/>
        <v>100</v>
      </c>
    </row>
    <row r="25" spans="3:16" ht="13.5" customHeight="1">
      <c r="C25" s="221"/>
      <c r="D25" s="221"/>
      <c r="E25" s="221"/>
      <c r="F25" s="154" t="s">
        <v>102</v>
      </c>
      <c r="G25" s="281">
        <v>0</v>
      </c>
      <c r="H25" s="282">
        <v>26</v>
      </c>
      <c r="I25" s="282">
        <v>8163</v>
      </c>
      <c r="J25" s="282">
        <v>0</v>
      </c>
      <c r="K25" s="282">
        <v>0</v>
      </c>
      <c r="L25" s="282">
        <v>0</v>
      </c>
      <c r="M25" s="282">
        <v>0</v>
      </c>
      <c r="N25" s="282">
        <v>26</v>
      </c>
      <c r="O25" s="282">
        <v>8163</v>
      </c>
      <c r="P25" s="283">
        <f t="shared" si="12"/>
        <v>0</v>
      </c>
    </row>
    <row r="26" spans="3:16" ht="3.75" customHeight="1">
      <c r="G26" s="281"/>
      <c r="H26" s="282"/>
      <c r="I26" s="282"/>
      <c r="J26" s="282"/>
      <c r="K26" s="282"/>
      <c r="L26" s="282"/>
      <c r="M26" s="282"/>
      <c r="N26" s="282"/>
      <c r="O26" s="282"/>
      <c r="P26" s="283"/>
    </row>
    <row r="27" spans="3:16" ht="13.5" customHeight="1">
      <c r="C27" s="154" t="s">
        <v>106</v>
      </c>
      <c r="D27" s="221"/>
      <c r="E27" s="221"/>
      <c r="F27" s="221"/>
      <c r="G27" s="281">
        <f>+G28+G29</f>
        <v>177674559</v>
      </c>
      <c r="H27" s="282">
        <f t="shared" ref="H27:O27" si="13">+H28+H29</f>
        <v>182274</v>
      </c>
      <c r="I27" s="282">
        <f t="shared" si="13"/>
        <v>181858866</v>
      </c>
      <c r="J27" s="282">
        <f t="shared" si="13"/>
        <v>178825</v>
      </c>
      <c r="K27" s="282">
        <f t="shared" si="13"/>
        <v>181256675</v>
      </c>
      <c r="L27" s="282">
        <f t="shared" si="13"/>
        <v>157</v>
      </c>
      <c r="M27" s="282">
        <f t="shared" si="13"/>
        <v>93709</v>
      </c>
      <c r="N27" s="282">
        <f t="shared" si="13"/>
        <v>3292</v>
      </c>
      <c r="O27" s="282">
        <f t="shared" si="13"/>
        <v>508482</v>
      </c>
      <c r="P27" s="283">
        <f t="shared" ref="P27:P29" si="14">IF(I27&lt;&gt;0,(IF(K27/I27*100&gt;=100,ROUND(K27/I27*100,1),IF(K27/I27*100&gt;=99.95,99.9,ROUND(K27/I27*100,1)))),0)</f>
        <v>99.7</v>
      </c>
    </row>
    <row r="28" spans="3:16" ht="13.5" customHeight="1">
      <c r="C28" s="221"/>
      <c r="D28" s="154" t="s">
        <v>101</v>
      </c>
      <c r="F28" s="221"/>
      <c r="G28" s="281">
        <f>+G32+G36</f>
        <v>177481156</v>
      </c>
      <c r="H28" s="282">
        <f t="shared" ref="H28:O29" si="15">+H32+H36</f>
        <v>180280</v>
      </c>
      <c r="I28" s="282">
        <f t="shared" si="15"/>
        <v>181398576</v>
      </c>
      <c r="J28" s="282">
        <f t="shared" si="15"/>
        <v>177908</v>
      </c>
      <c r="K28" s="282">
        <f t="shared" si="15"/>
        <v>181059851</v>
      </c>
      <c r="L28" s="282">
        <f t="shared" si="15"/>
        <v>6</v>
      </c>
      <c r="M28" s="282">
        <f t="shared" si="15"/>
        <v>687</v>
      </c>
      <c r="N28" s="282">
        <f t="shared" si="15"/>
        <v>2366</v>
      </c>
      <c r="O28" s="282">
        <f t="shared" si="15"/>
        <v>338038</v>
      </c>
      <c r="P28" s="283">
        <f t="shared" si="14"/>
        <v>99.8</v>
      </c>
    </row>
    <row r="29" spans="3:16" ht="13.5" customHeight="1">
      <c r="C29" s="221"/>
      <c r="D29" s="154" t="s">
        <v>102</v>
      </c>
      <c r="F29" s="221"/>
      <c r="G29" s="281">
        <f>+G33+G37</f>
        <v>193403</v>
      </c>
      <c r="H29" s="282">
        <f t="shared" si="15"/>
        <v>1994</v>
      </c>
      <c r="I29" s="282">
        <f t="shared" si="15"/>
        <v>460290</v>
      </c>
      <c r="J29" s="282">
        <f t="shared" si="15"/>
        <v>917</v>
      </c>
      <c r="K29" s="282">
        <f t="shared" si="15"/>
        <v>196824</v>
      </c>
      <c r="L29" s="282">
        <f t="shared" si="15"/>
        <v>151</v>
      </c>
      <c r="M29" s="282">
        <f t="shared" si="15"/>
        <v>93022</v>
      </c>
      <c r="N29" s="282">
        <f t="shared" si="15"/>
        <v>926</v>
      </c>
      <c r="O29" s="282">
        <f t="shared" si="15"/>
        <v>170444</v>
      </c>
      <c r="P29" s="283">
        <f t="shared" si="14"/>
        <v>42.8</v>
      </c>
    </row>
    <row r="30" spans="3:16" ht="3.75" customHeight="1">
      <c r="G30" s="281"/>
      <c r="H30" s="282"/>
      <c r="I30" s="282"/>
      <c r="J30" s="282"/>
      <c r="K30" s="282"/>
      <c r="L30" s="282"/>
      <c r="M30" s="282"/>
      <c r="N30" s="282"/>
      <c r="O30" s="282"/>
      <c r="P30" s="283"/>
    </row>
    <row r="31" spans="3:16" ht="13.5" customHeight="1">
      <c r="C31" s="221"/>
      <c r="D31" s="221"/>
      <c r="E31" s="154" t="s">
        <v>104</v>
      </c>
      <c r="G31" s="281">
        <f>+G32+G33</f>
        <v>9577635</v>
      </c>
      <c r="H31" s="282">
        <f t="shared" ref="H31:O31" si="16">+H32+H33</f>
        <v>101921</v>
      </c>
      <c r="I31" s="282">
        <f t="shared" si="16"/>
        <v>9901699</v>
      </c>
      <c r="J31" s="282">
        <f t="shared" si="16"/>
        <v>99158</v>
      </c>
      <c r="K31" s="282">
        <f t="shared" si="16"/>
        <v>9618258</v>
      </c>
      <c r="L31" s="282">
        <f t="shared" si="16"/>
        <v>98</v>
      </c>
      <c r="M31" s="282">
        <f t="shared" si="16"/>
        <v>11433</v>
      </c>
      <c r="N31" s="282">
        <f t="shared" si="16"/>
        <v>2665</v>
      </c>
      <c r="O31" s="282">
        <f t="shared" si="16"/>
        <v>272008</v>
      </c>
      <c r="P31" s="283">
        <f t="shared" ref="P31:P33" si="17">IF(I31&lt;&gt;0,(IF(K31/I31*100&gt;=100,ROUND(K31/I31*100,1),IF(K31/I31*100&gt;=99.95,99.9,ROUND(K31/I31*100,1)))),0)</f>
        <v>97.1</v>
      </c>
    </row>
    <row r="32" spans="3:16" ht="13.5" customHeight="1">
      <c r="C32" s="221"/>
      <c r="D32" s="221"/>
      <c r="E32" s="221"/>
      <c r="F32" s="154" t="s">
        <v>101</v>
      </c>
      <c r="G32" s="281">
        <v>9527848</v>
      </c>
      <c r="H32" s="282">
        <v>100490</v>
      </c>
      <c r="I32" s="282">
        <v>9759079</v>
      </c>
      <c r="J32" s="282">
        <v>98495</v>
      </c>
      <c r="K32" s="282">
        <v>9565479</v>
      </c>
      <c r="L32" s="282">
        <v>6</v>
      </c>
      <c r="M32" s="282">
        <v>687</v>
      </c>
      <c r="N32" s="282">
        <v>1989</v>
      </c>
      <c r="O32" s="282">
        <v>192913</v>
      </c>
      <c r="P32" s="283">
        <f t="shared" si="17"/>
        <v>98</v>
      </c>
    </row>
    <row r="33" spans="3:16" ht="13.5" customHeight="1">
      <c r="C33" s="221"/>
      <c r="D33" s="221"/>
      <c r="E33" s="221"/>
      <c r="F33" s="154" t="s">
        <v>102</v>
      </c>
      <c r="G33" s="281">
        <v>49787</v>
      </c>
      <c r="H33" s="282">
        <v>1431</v>
      </c>
      <c r="I33" s="282">
        <v>142620</v>
      </c>
      <c r="J33" s="282">
        <v>663</v>
      </c>
      <c r="K33" s="282">
        <v>52779</v>
      </c>
      <c r="L33" s="282">
        <v>92</v>
      </c>
      <c r="M33" s="282">
        <v>10746</v>
      </c>
      <c r="N33" s="282">
        <v>676</v>
      </c>
      <c r="O33" s="282">
        <v>79095</v>
      </c>
      <c r="P33" s="283">
        <f t="shared" si="17"/>
        <v>37</v>
      </c>
    </row>
    <row r="34" spans="3:16" ht="3.75" customHeight="1">
      <c r="C34" s="221"/>
      <c r="D34" s="221"/>
      <c r="E34" s="221"/>
      <c r="F34" s="221"/>
      <c r="G34" s="281"/>
      <c r="H34" s="282"/>
      <c r="I34" s="282"/>
      <c r="J34" s="282"/>
      <c r="K34" s="282"/>
      <c r="L34" s="282"/>
      <c r="M34" s="282"/>
      <c r="N34" s="282"/>
      <c r="O34" s="282"/>
      <c r="P34" s="283"/>
    </row>
    <row r="35" spans="3:16" ht="13.5" customHeight="1">
      <c r="C35" s="221"/>
      <c r="D35" s="221"/>
      <c r="E35" s="154" t="s">
        <v>105</v>
      </c>
      <c r="G35" s="281">
        <f>+G36+G37</f>
        <v>168096924</v>
      </c>
      <c r="H35" s="282">
        <f t="shared" ref="H35:O35" si="18">+H36+H37</f>
        <v>80353</v>
      </c>
      <c r="I35" s="282">
        <f t="shared" si="18"/>
        <v>171957167</v>
      </c>
      <c r="J35" s="282">
        <f t="shared" si="18"/>
        <v>79667</v>
      </c>
      <c r="K35" s="282">
        <f t="shared" si="18"/>
        <v>171638417</v>
      </c>
      <c r="L35" s="282">
        <f t="shared" si="18"/>
        <v>59</v>
      </c>
      <c r="M35" s="282">
        <f t="shared" si="18"/>
        <v>82276</v>
      </c>
      <c r="N35" s="282">
        <f t="shared" si="18"/>
        <v>627</v>
      </c>
      <c r="O35" s="282">
        <f t="shared" si="18"/>
        <v>236474</v>
      </c>
      <c r="P35" s="283">
        <f t="shared" ref="P35:P37" si="19">IF(I35&lt;&gt;0,(IF(K35/I35*100&gt;=100,ROUND(K35/I35*100,1),IF(K35/I35*100&gt;=99.95,99.9,ROUND(K35/I35*100,1)))),0)</f>
        <v>99.8</v>
      </c>
    </row>
    <row r="36" spans="3:16" ht="13.5" customHeight="1">
      <c r="C36" s="221"/>
      <c r="D36" s="221"/>
      <c r="E36" s="221"/>
      <c r="F36" s="154" t="s">
        <v>101</v>
      </c>
      <c r="G36" s="281">
        <v>167953308</v>
      </c>
      <c r="H36" s="282">
        <v>79790</v>
      </c>
      <c r="I36" s="282">
        <v>171639497</v>
      </c>
      <c r="J36" s="282">
        <v>79413</v>
      </c>
      <c r="K36" s="282">
        <v>171494372</v>
      </c>
      <c r="L36" s="282">
        <v>0</v>
      </c>
      <c r="M36" s="282">
        <v>0</v>
      </c>
      <c r="N36" s="282">
        <v>377</v>
      </c>
      <c r="O36" s="282">
        <v>145125</v>
      </c>
      <c r="P36" s="283">
        <f t="shared" si="19"/>
        <v>99.9</v>
      </c>
    </row>
    <row r="37" spans="3:16" ht="13.5" customHeight="1">
      <c r="C37" s="221"/>
      <c r="D37" s="221"/>
      <c r="E37" s="221"/>
      <c r="F37" s="154" t="s">
        <v>102</v>
      </c>
      <c r="G37" s="281">
        <v>143616</v>
      </c>
      <c r="H37" s="282">
        <v>563</v>
      </c>
      <c r="I37" s="282">
        <v>317670</v>
      </c>
      <c r="J37" s="282">
        <v>254</v>
      </c>
      <c r="K37" s="282">
        <v>144045</v>
      </c>
      <c r="L37" s="282">
        <v>59</v>
      </c>
      <c r="M37" s="282">
        <v>82276</v>
      </c>
      <c r="N37" s="282">
        <v>250</v>
      </c>
      <c r="O37" s="282">
        <v>91349</v>
      </c>
      <c r="P37" s="283">
        <f t="shared" si="19"/>
        <v>45.3</v>
      </c>
    </row>
    <row r="38" spans="3:16" ht="3.75" customHeight="1">
      <c r="G38" s="281"/>
      <c r="H38" s="282"/>
      <c r="I38" s="282"/>
      <c r="J38" s="282"/>
      <c r="K38" s="282"/>
      <c r="L38" s="282"/>
      <c r="M38" s="282"/>
      <c r="N38" s="282"/>
      <c r="O38" s="282"/>
      <c r="P38" s="283"/>
    </row>
    <row r="39" spans="3:16" ht="10.5" customHeight="1">
      <c r="C39" s="154" t="s">
        <v>34</v>
      </c>
      <c r="G39" s="281">
        <v>262486014</v>
      </c>
      <c r="H39" s="282">
        <v>0</v>
      </c>
      <c r="I39" s="282">
        <v>261795709</v>
      </c>
      <c r="J39" s="282">
        <v>0</v>
      </c>
      <c r="K39" s="282">
        <v>261795709</v>
      </c>
      <c r="L39" s="282">
        <v>0</v>
      </c>
      <c r="M39" s="282">
        <v>0</v>
      </c>
      <c r="N39" s="282">
        <v>0</v>
      </c>
      <c r="O39" s="282">
        <v>0</v>
      </c>
      <c r="P39" s="283">
        <f>IF(I39&lt;&gt;0,(IF(K39/I39*100&gt;=100,ROUND(K39/I39*100,1),IF(K39/I39*100&gt;=99.95,99.9,ROUND(K39/I39*100,1)))),0)</f>
        <v>100</v>
      </c>
    </row>
    <row r="40" spans="3:16" ht="8.25" customHeight="1">
      <c r="G40" s="281"/>
      <c r="H40" s="282"/>
      <c r="I40" s="282"/>
      <c r="J40" s="282"/>
      <c r="K40" s="282"/>
      <c r="L40" s="282"/>
      <c r="M40" s="282"/>
      <c r="N40" s="282"/>
      <c r="O40" s="282"/>
      <c r="P40" s="283"/>
    </row>
    <row r="41" spans="3:16" ht="13.5" customHeight="1">
      <c r="C41" s="154" t="s">
        <v>107</v>
      </c>
      <c r="G41" s="281">
        <f>+G42+G43</f>
        <v>16865087</v>
      </c>
      <c r="H41" s="282">
        <f t="shared" ref="H41:O41" si="20">+H42+H43</f>
        <v>76305</v>
      </c>
      <c r="I41" s="282">
        <f t="shared" si="20"/>
        <v>17394333</v>
      </c>
      <c r="J41" s="282">
        <f t="shared" si="20"/>
        <v>74548</v>
      </c>
      <c r="K41" s="282">
        <f t="shared" si="20"/>
        <v>17099354</v>
      </c>
      <c r="L41" s="282">
        <f t="shared" si="20"/>
        <v>81</v>
      </c>
      <c r="M41" s="282">
        <f t="shared" si="20"/>
        <v>29005</v>
      </c>
      <c r="N41" s="282">
        <f t="shared" si="20"/>
        <v>1676</v>
      </c>
      <c r="O41" s="282">
        <f t="shared" si="20"/>
        <v>265974</v>
      </c>
      <c r="P41" s="283">
        <f t="shared" ref="P41:P43" si="21">IF(I41&lt;&gt;0,(IF(K41/I41*100&gt;=100,ROUND(K41/I41*100,1),IF(K41/I41*100&gt;=99.95,99.9,ROUND(K41/I41*100,1)))),0)</f>
        <v>98.3</v>
      </c>
    </row>
    <row r="42" spans="3:16" ht="13.5" customHeight="1">
      <c r="C42" s="221"/>
      <c r="D42" s="221" t="s">
        <v>101</v>
      </c>
      <c r="E42" s="221"/>
      <c r="G42" s="281">
        <v>16689697</v>
      </c>
      <c r="H42" s="282">
        <v>74760</v>
      </c>
      <c r="I42" s="282">
        <v>17039627</v>
      </c>
      <c r="J42" s="282">
        <v>73687</v>
      </c>
      <c r="K42" s="282">
        <v>16922362</v>
      </c>
      <c r="L42" s="282">
        <v>1</v>
      </c>
      <c r="M42" s="282">
        <v>683</v>
      </c>
      <c r="N42" s="282">
        <v>1072</v>
      </c>
      <c r="O42" s="282">
        <v>116582</v>
      </c>
      <c r="P42" s="283">
        <f t="shared" si="21"/>
        <v>99.3</v>
      </c>
    </row>
    <row r="43" spans="3:16" ht="13.5" customHeight="1">
      <c r="C43" s="221"/>
      <c r="D43" s="221" t="s">
        <v>102</v>
      </c>
      <c r="E43" s="221"/>
      <c r="G43" s="281">
        <v>175390</v>
      </c>
      <c r="H43" s="282">
        <v>1545</v>
      </c>
      <c r="I43" s="282">
        <v>354706</v>
      </c>
      <c r="J43" s="282">
        <v>861</v>
      </c>
      <c r="K43" s="282">
        <v>176992</v>
      </c>
      <c r="L43" s="282">
        <v>80</v>
      </c>
      <c r="M43" s="282">
        <v>28322</v>
      </c>
      <c r="N43" s="282">
        <v>604</v>
      </c>
      <c r="O43" s="282">
        <v>149392</v>
      </c>
      <c r="P43" s="283">
        <f t="shared" si="21"/>
        <v>49.9</v>
      </c>
    </row>
    <row r="44" spans="3:16" ht="3.75" customHeight="1">
      <c r="C44" s="221"/>
      <c r="D44" s="221"/>
      <c r="E44" s="221"/>
      <c r="F44" s="221"/>
      <c r="G44" s="281"/>
      <c r="H44" s="282"/>
      <c r="I44" s="282"/>
      <c r="J44" s="282"/>
      <c r="K44" s="282"/>
      <c r="L44" s="282"/>
      <c r="M44" s="282"/>
      <c r="N44" s="282"/>
      <c r="O44" s="282"/>
      <c r="P44" s="283"/>
    </row>
    <row r="45" spans="3:16" ht="13.5" customHeight="1">
      <c r="C45" s="154" t="s">
        <v>58</v>
      </c>
      <c r="G45" s="281">
        <f>+G46+G47</f>
        <v>5660815</v>
      </c>
      <c r="H45" s="282">
        <f t="shared" ref="H45:O45" si="22">+H46+H47</f>
        <v>224</v>
      </c>
      <c r="I45" s="282">
        <f t="shared" si="22"/>
        <v>5696901</v>
      </c>
      <c r="J45" s="282">
        <f t="shared" si="22"/>
        <v>218</v>
      </c>
      <c r="K45" s="282">
        <f t="shared" si="22"/>
        <v>5696879</v>
      </c>
      <c r="L45" s="282">
        <f t="shared" si="22"/>
        <v>0</v>
      </c>
      <c r="M45" s="282">
        <f t="shared" si="22"/>
        <v>0</v>
      </c>
      <c r="N45" s="282">
        <f t="shared" si="22"/>
        <v>6</v>
      </c>
      <c r="O45" s="282">
        <f t="shared" si="22"/>
        <v>22</v>
      </c>
      <c r="P45" s="291">
        <f t="shared" ref="P45:P47" si="23">IF(I45&lt;&gt;0,(IF(K45/I45*100&gt;=100,ROUND(K45/I45*100,1),IF(K45/I45*100&gt;=99.95,99.9,ROUND(K45/I45*100,1)))),0)</f>
        <v>99.9</v>
      </c>
    </row>
    <row r="46" spans="3:16" ht="13.5" customHeight="1">
      <c r="C46" s="221"/>
      <c r="D46" s="221" t="s">
        <v>101</v>
      </c>
      <c r="E46" s="221"/>
      <c r="G46" s="281">
        <v>5660815</v>
      </c>
      <c r="H46" s="282">
        <v>218</v>
      </c>
      <c r="I46" s="282">
        <v>5696879</v>
      </c>
      <c r="J46" s="282">
        <v>218</v>
      </c>
      <c r="K46" s="282">
        <v>5696879</v>
      </c>
      <c r="L46" s="282">
        <v>0</v>
      </c>
      <c r="M46" s="282">
        <v>0</v>
      </c>
      <c r="N46" s="282">
        <v>0</v>
      </c>
      <c r="O46" s="282">
        <v>0</v>
      </c>
      <c r="P46" s="283">
        <f t="shared" si="23"/>
        <v>100</v>
      </c>
    </row>
    <row r="47" spans="3:16" ht="13.5" customHeight="1">
      <c r="C47" s="221"/>
      <c r="D47" s="221" t="s">
        <v>102</v>
      </c>
      <c r="E47" s="221"/>
      <c r="G47" s="281">
        <v>0</v>
      </c>
      <c r="H47" s="282">
        <v>6</v>
      </c>
      <c r="I47" s="282">
        <v>22</v>
      </c>
      <c r="J47" s="282">
        <v>0</v>
      </c>
      <c r="K47" s="282">
        <v>0</v>
      </c>
      <c r="L47" s="282">
        <v>0</v>
      </c>
      <c r="M47" s="282">
        <v>0</v>
      </c>
      <c r="N47" s="282">
        <v>6</v>
      </c>
      <c r="O47" s="282">
        <v>22</v>
      </c>
      <c r="P47" s="283">
        <f t="shared" si="23"/>
        <v>0</v>
      </c>
    </row>
    <row r="48" spans="3:16" ht="3.75" customHeight="1">
      <c r="G48" s="281"/>
      <c r="H48" s="282"/>
      <c r="I48" s="282"/>
      <c r="J48" s="282"/>
      <c r="K48" s="282"/>
      <c r="L48" s="282"/>
      <c r="M48" s="282"/>
      <c r="N48" s="282"/>
      <c r="O48" s="282"/>
      <c r="P48" s="283"/>
    </row>
    <row r="49" spans="3:16" ht="13.5" customHeight="1">
      <c r="C49" s="154" t="s">
        <v>59</v>
      </c>
      <c r="D49" s="221"/>
      <c r="E49" s="221"/>
      <c r="F49" s="221"/>
      <c r="G49" s="281">
        <f>+G50+G51</f>
        <v>3653317</v>
      </c>
      <c r="H49" s="282">
        <f t="shared" ref="H49:O49" si="24">+H50+H51</f>
        <v>1898</v>
      </c>
      <c r="I49" s="282">
        <f t="shared" si="24"/>
        <v>3596809</v>
      </c>
      <c r="J49" s="282">
        <f t="shared" si="24"/>
        <v>1898</v>
      </c>
      <c r="K49" s="282">
        <f t="shared" si="24"/>
        <v>3596809</v>
      </c>
      <c r="L49" s="282">
        <f t="shared" si="24"/>
        <v>0</v>
      </c>
      <c r="M49" s="282">
        <f t="shared" si="24"/>
        <v>0</v>
      </c>
      <c r="N49" s="282">
        <f t="shared" si="24"/>
        <v>0</v>
      </c>
      <c r="O49" s="282">
        <f t="shared" si="24"/>
        <v>0</v>
      </c>
      <c r="P49" s="283">
        <f t="shared" ref="P49:P51" si="25">IF(I49&lt;&gt;0,(IF(K49/I49*100&gt;=100,ROUND(K49/I49*100,1),IF(K49/I49*100&gt;=99.95,99.9,ROUND(K49/I49*100,1)))),0)</f>
        <v>100</v>
      </c>
    </row>
    <row r="50" spans="3:16" ht="13.5" customHeight="1">
      <c r="C50" s="221"/>
      <c r="D50" s="154" t="s">
        <v>101</v>
      </c>
      <c r="F50" s="221"/>
      <c r="G50" s="281">
        <v>3646843</v>
      </c>
      <c r="H50" s="282">
        <v>1891</v>
      </c>
      <c r="I50" s="282">
        <v>3590334</v>
      </c>
      <c r="J50" s="282">
        <v>1891</v>
      </c>
      <c r="K50" s="282">
        <v>3590334</v>
      </c>
      <c r="L50" s="282">
        <v>0</v>
      </c>
      <c r="M50" s="282">
        <v>0</v>
      </c>
      <c r="N50" s="282">
        <v>0</v>
      </c>
      <c r="O50" s="282">
        <v>0</v>
      </c>
      <c r="P50" s="283">
        <f t="shared" si="25"/>
        <v>100</v>
      </c>
    </row>
    <row r="51" spans="3:16" ht="13.5" customHeight="1">
      <c r="C51" s="221"/>
      <c r="D51" s="154" t="s">
        <v>102</v>
      </c>
      <c r="F51" s="221"/>
      <c r="G51" s="281">
        <v>6474</v>
      </c>
      <c r="H51" s="282">
        <v>7</v>
      </c>
      <c r="I51" s="282">
        <v>6475</v>
      </c>
      <c r="J51" s="282">
        <v>7</v>
      </c>
      <c r="K51" s="282">
        <v>6475</v>
      </c>
      <c r="L51" s="282">
        <v>0</v>
      </c>
      <c r="M51" s="282">
        <v>0</v>
      </c>
      <c r="N51" s="282">
        <v>0</v>
      </c>
      <c r="O51" s="282">
        <v>0</v>
      </c>
      <c r="P51" s="283">
        <f t="shared" si="25"/>
        <v>100</v>
      </c>
    </row>
    <row r="52" spans="3:16" ht="3.75" customHeight="1">
      <c r="G52" s="281"/>
      <c r="H52" s="282"/>
      <c r="I52" s="282"/>
      <c r="J52" s="282"/>
      <c r="K52" s="282"/>
      <c r="L52" s="282"/>
      <c r="M52" s="282"/>
      <c r="N52" s="282"/>
      <c r="O52" s="282"/>
      <c r="P52" s="283"/>
    </row>
    <row r="53" spans="3:16" ht="13.5" customHeight="1">
      <c r="C53" s="154" t="s">
        <v>477</v>
      </c>
      <c r="D53" s="221"/>
      <c r="E53" s="221"/>
      <c r="F53" s="221"/>
      <c r="G53" s="281">
        <f>+G54+G55</f>
        <v>5928150</v>
      </c>
      <c r="H53" s="282">
        <f t="shared" ref="H53:O53" si="26">+H54+H55</f>
        <v>73082</v>
      </c>
      <c r="I53" s="282">
        <f t="shared" si="26"/>
        <v>6010424</v>
      </c>
      <c r="J53" s="282">
        <f t="shared" si="26"/>
        <v>73082</v>
      </c>
      <c r="K53" s="282">
        <f t="shared" si="26"/>
        <v>6010424</v>
      </c>
      <c r="L53" s="282">
        <f t="shared" si="26"/>
        <v>0</v>
      </c>
      <c r="M53" s="282">
        <f t="shared" si="26"/>
        <v>0</v>
      </c>
      <c r="N53" s="282">
        <f t="shared" si="26"/>
        <v>0</v>
      </c>
      <c r="O53" s="282">
        <f t="shared" si="26"/>
        <v>0</v>
      </c>
      <c r="P53" s="283">
        <f t="shared" ref="P53:P55" si="27">IF(I53&lt;&gt;0,(IF(K53/I53*100&gt;=100,ROUND(K53/I53*100,1),IF(K53/I53*100&gt;=99.95,99.9,ROUND(K53/I53*100,1)))),0)</f>
        <v>100</v>
      </c>
    </row>
    <row r="54" spans="3:16" ht="13.5" customHeight="1">
      <c r="C54" s="221"/>
      <c r="D54" s="154" t="s">
        <v>101</v>
      </c>
      <c r="F54" s="221"/>
      <c r="G54" s="281">
        <v>5928150</v>
      </c>
      <c r="H54" s="282">
        <v>73082</v>
      </c>
      <c r="I54" s="282">
        <v>6010424</v>
      </c>
      <c r="J54" s="282">
        <v>73082</v>
      </c>
      <c r="K54" s="282">
        <v>6010424</v>
      </c>
      <c r="L54" s="282">
        <v>0</v>
      </c>
      <c r="M54" s="282">
        <v>0</v>
      </c>
      <c r="N54" s="282">
        <v>0</v>
      </c>
      <c r="O54" s="282">
        <v>0</v>
      </c>
      <c r="P54" s="283">
        <f t="shared" si="27"/>
        <v>100</v>
      </c>
    </row>
    <row r="55" spans="3:16" ht="13.5" customHeight="1">
      <c r="C55" s="221"/>
      <c r="D55" s="154" t="s">
        <v>102</v>
      </c>
      <c r="F55" s="221"/>
      <c r="G55" s="281">
        <v>0</v>
      </c>
      <c r="H55" s="282">
        <v>0</v>
      </c>
      <c r="I55" s="282">
        <v>0</v>
      </c>
      <c r="J55" s="282">
        <v>0</v>
      </c>
      <c r="K55" s="282">
        <v>0</v>
      </c>
      <c r="L55" s="282">
        <v>0</v>
      </c>
      <c r="M55" s="282">
        <v>0</v>
      </c>
      <c r="N55" s="282">
        <v>0</v>
      </c>
      <c r="O55" s="282">
        <v>0</v>
      </c>
      <c r="P55" s="283">
        <f t="shared" si="27"/>
        <v>0</v>
      </c>
    </row>
    <row r="56" spans="3:16" ht="3.75" customHeight="1">
      <c r="G56" s="281"/>
      <c r="H56" s="282"/>
      <c r="I56" s="282"/>
      <c r="J56" s="282"/>
      <c r="K56" s="282"/>
      <c r="L56" s="282"/>
      <c r="M56" s="282"/>
      <c r="N56" s="282"/>
      <c r="O56" s="282"/>
      <c r="P56" s="283"/>
    </row>
    <row r="57" spans="3:16" ht="13.5" customHeight="1">
      <c r="C57" s="154" t="s">
        <v>249</v>
      </c>
      <c r="D57" s="221"/>
      <c r="E57" s="221"/>
      <c r="F57" s="221"/>
      <c r="G57" s="281">
        <f>+G58+G59</f>
        <v>38966338</v>
      </c>
      <c r="H57" s="282">
        <f t="shared" ref="H57:O57" si="28">+H58+H59</f>
        <v>5101</v>
      </c>
      <c r="I57" s="282">
        <f t="shared" si="28"/>
        <v>38699344</v>
      </c>
      <c r="J57" s="282">
        <f t="shared" si="28"/>
        <v>5088</v>
      </c>
      <c r="K57" s="282">
        <f t="shared" si="28"/>
        <v>38697984</v>
      </c>
      <c r="L57" s="282">
        <f t="shared" si="28"/>
        <v>5</v>
      </c>
      <c r="M57" s="282">
        <f t="shared" si="28"/>
        <v>852</v>
      </c>
      <c r="N57" s="282">
        <f t="shared" si="28"/>
        <v>8</v>
      </c>
      <c r="O57" s="282">
        <f t="shared" si="28"/>
        <v>508</v>
      </c>
      <c r="P57" s="283">
        <f t="shared" ref="P57:P59" si="29">IF(I57&lt;&gt;0,(IF(K57/I57*100&gt;=100,ROUND(K57/I57*100,1),IF(K57/I57*100&gt;=99.95,99.9,ROUND(K57/I57*100,1)))),0)</f>
        <v>99.9</v>
      </c>
    </row>
    <row r="58" spans="3:16" ht="13.5" customHeight="1">
      <c r="C58" s="221"/>
      <c r="D58" s="154" t="s">
        <v>101</v>
      </c>
      <c r="F58" s="221"/>
      <c r="G58" s="281">
        <v>38965999</v>
      </c>
      <c r="H58" s="282">
        <v>5094</v>
      </c>
      <c r="I58" s="282">
        <v>38698153</v>
      </c>
      <c r="J58" s="282">
        <v>5086</v>
      </c>
      <c r="K58" s="282">
        <v>38697645</v>
      </c>
      <c r="L58" s="282">
        <v>0</v>
      </c>
      <c r="M58" s="282">
        <v>0</v>
      </c>
      <c r="N58" s="282">
        <v>8</v>
      </c>
      <c r="O58" s="282">
        <v>508</v>
      </c>
      <c r="P58" s="283">
        <f t="shared" si="29"/>
        <v>99.9</v>
      </c>
    </row>
    <row r="59" spans="3:16" ht="13.5" customHeight="1">
      <c r="C59" s="221"/>
      <c r="D59" s="154" t="s">
        <v>102</v>
      </c>
      <c r="F59" s="221"/>
      <c r="G59" s="281">
        <v>339</v>
      </c>
      <c r="H59" s="282">
        <v>7</v>
      </c>
      <c r="I59" s="282">
        <v>1191</v>
      </c>
      <c r="J59" s="282">
        <v>2</v>
      </c>
      <c r="K59" s="282">
        <v>339</v>
      </c>
      <c r="L59" s="282">
        <v>5</v>
      </c>
      <c r="M59" s="282">
        <v>852</v>
      </c>
      <c r="N59" s="282">
        <v>0</v>
      </c>
      <c r="O59" s="282">
        <v>0</v>
      </c>
      <c r="P59" s="283">
        <f t="shared" si="29"/>
        <v>28.5</v>
      </c>
    </row>
    <row r="60" spans="3:16" ht="3.75" customHeight="1">
      <c r="G60" s="281"/>
      <c r="H60" s="282"/>
      <c r="I60" s="282"/>
      <c r="J60" s="282"/>
      <c r="K60" s="282"/>
      <c r="L60" s="282"/>
      <c r="M60" s="282"/>
      <c r="N60" s="282"/>
      <c r="O60" s="282"/>
      <c r="P60" s="283"/>
    </row>
    <row r="61" spans="3:16" ht="13.5" customHeight="1">
      <c r="C61" s="154" t="s">
        <v>250</v>
      </c>
      <c r="D61" s="221"/>
      <c r="E61" s="221"/>
      <c r="F61" s="221"/>
      <c r="G61" s="281">
        <f>+G62+G63</f>
        <v>24079</v>
      </c>
      <c r="H61" s="282">
        <f t="shared" ref="H61:O61" si="30">+H62+H63</f>
        <v>4739</v>
      </c>
      <c r="I61" s="282">
        <f t="shared" si="30"/>
        <v>155760</v>
      </c>
      <c r="J61" s="282">
        <f t="shared" si="30"/>
        <v>767</v>
      </c>
      <c r="K61" s="282">
        <f t="shared" si="30"/>
        <v>25607</v>
      </c>
      <c r="L61" s="282">
        <f t="shared" si="30"/>
        <v>1430</v>
      </c>
      <c r="M61" s="282">
        <f t="shared" si="30"/>
        <v>45974</v>
      </c>
      <c r="N61" s="282">
        <f t="shared" si="30"/>
        <v>2542</v>
      </c>
      <c r="O61" s="282">
        <f t="shared" si="30"/>
        <v>84179</v>
      </c>
      <c r="P61" s="283">
        <f t="shared" ref="P61:P63" si="31">IF(I61&lt;&gt;0,(IF(K61/I61*100&gt;=100,ROUND(K61/I61*100,1),IF(K61/I61*100&gt;=99.95,99.9,ROUND(K61/I61*100,1)))),0)</f>
        <v>16.399999999999999</v>
      </c>
    </row>
    <row r="62" spans="3:16" ht="13.5" customHeight="1">
      <c r="C62" s="221"/>
      <c r="D62" s="154" t="s">
        <v>101</v>
      </c>
      <c r="F62" s="221"/>
      <c r="G62" s="281">
        <v>776</v>
      </c>
      <c r="H62" s="282">
        <v>24</v>
      </c>
      <c r="I62" s="282">
        <v>824</v>
      </c>
      <c r="J62" s="282">
        <v>24</v>
      </c>
      <c r="K62" s="282">
        <v>824</v>
      </c>
      <c r="L62" s="282">
        <v>0</v>
      </c>
      <c r="M62" s="282">
        <v>0</v>
      </c>
      <c r="N62" s="282">
        <v>0</v>
      </c>
      <c r="O62" s="282">
        <v>0</v>
      </c>
      <c r="P62" s="283">
        <f t="shared" si="31"/>
        <v>100</v>
      </c>
    </row>
    <row r="63" spans="3:16" ht="13.5" customHeight="1">
      <c r="C63" s="221"/>
      <c r="D63" s="154" t="s">
        <v>102</v>
      </c>
      <c r="F63" s="221"/>
      <c r="G63" s="281">
        <v>23303</v>
      </c>
      <c r="H63" s="282">
        <v>4715</v>
      </c>
      <c r="I63" s="282">
        <v>154936</v>
      </c>
      <c r="J63" s="282">
        <v>743</v>
      </c>
      <c r="K63" s="282">
        <v>24783</v>
      </c>
      <c r="L63" s="282">
        <v>1430</v>
      </c>
      <c r="M63" s="282">
        <v>45974</v>
      </c>
      <c r="N63" s="282">
        <v>2542</v>
      </c>
      <c r="O63" s="282">
        <v>84179</v>
      </c>
      <c r="P63" s="283">
        <f t="shared" si="31"/>
        <v>16</v>
      </c>
    </row>
    <row r="64" spans="3:16" ht="3.75" customHeight="1">
      <c r="G64" s="281"/>
      <c r="H64" s="282"/>
      <c r="I64" s="282"/>
      <c r="J64" s="282"/>
      <c r="K64" s="282"/>
      <c r="L64" s="282"/>
      <c r="M64" s="282"/>
      <c r="N64" s="282"/>
      <c r="O64" s="282"/>
      <c r="P64" s="282"/>
    </row>
    <row r="65" spans="2:16" ht="13.5" customHeight="1">
      <c r="C65" s="154" t="s">
        <v>478</v>
      </c>
      <c r="D65" s="221"/>
      <c r="E65" s="221"/>
      <c r="F65" s="221"/>
      <c r="G65" s="281">
        <f>+G66+G67</f>
        <v>60947347</v>
      </c>
      <c r="H65" s="282">
        <f t="shared" ref="H65:O65" si="32">+H66+H67</f>
        <v>1733212</v>
      </c>
      <c r="I65" s="282">
        <f t="shared" si="32"/>
        <v>61328792</v>
      </c>
      <c r="J65" s="282">
        <f t="shared" si="32"/>
        <v>1723318</v>
      </c>
      <c r="K65" s="282">
        <f t="shared" si="32"/>
        <v>60967666</v>
      </c>
      <c r="L65" s="282">
        <f t="shared" si="32"/>
        <v>60</v>
      </c>
      <c r="M65" s="282">
        <f t="shared" si="32"/>
        <v>1566</v>
      </c>
      <c r="N65" s="282">
        <f t="shared" si="32"/>
        <v>9834</v>
      </c>
      <c r="O65" s="282">
        <f t="shared" si="32"/>
        <v>359560</v>
      </c>
      <c r="P65" s="283">
        <f t="shared" ref="P65:P67" si="33">IF(I65&lt;&gt;0,(IF(K65/I65*100&gt;=100,ROUND(K65/I65*100,1),IF(K65/I65*100&gt;=99.95,99.9,ROUND(K65/I65*100,1)))),0)</f>
        <v>99.4</v>
      </c>
    </row>
    <row r="66" spans="2:16" ht="13.5" customHeight="1">
      <c r="C66" s="221"/>
      <c r="D66" s="154" t="s">
        <v>101</v>
      </c>
      <c r="F66" s="221"/>
      <c r="G66" s="281">
        <v>60747892</v>
      </c>
      <c r="H66" s="282">
        <v>1724479</v>
      </c>
      <c r="I66" s="282">
        <v>61007085</v>
      </c>
      <c r="J66" s="282">
        <v>1717826</v>
      </c>
      <c r="K66" s="282">
        <v>60756165</v>
      </c>
      <c r="L66" s="282">
        <v>13</v>
      </c>
      <c r="M66" s="282">
        <v>346</v>
      </c>
      <c r="N66" s="282">
        <v>6640</v>
      </c>
      <c r="O66" s="282">
        <v>250574</v>
      </c>
      <c r="P66" s="283">
        <f t="shared" si="33"/>
        <v>99.6</v>
      </c>
    </row>
    <row r="67" spans="2:16" ht="13.5" customHeight="1">
      <c r="C67" s="221"/>
      <c r="D67" s="154" t="s">
        <v>102</v>
      </c>
      <c r="F67" s="221"/>
      <c r="G67" s="281">
        <v>199455</v>
      </c>
      <c r="H67" s="282">
        <v>8733</v>
      </c>
      <c r="I67" s="282">
        <v>321707</v>
      </c>
      <c r="J67" s="282">
        <v>5492</v>
      </c>
      <c r="K67" s="282">
        <v>211501</v>
      </c>
      <c r="L67" s="282">
        <v>47</v>
      </c>
      <c r="M67" s="282">
        <v>1220</v>
      </c>
      <c r="N67" s="282">
        <v>3194</v>
      </c>
      <c r="O67" s="282">
        <v>108986</v>
      </c>
      <c r="P67" s="283">
        <f t="shared" si="33"/>
        <v>65.7</v>
      </c>
    </row>
    <row r="68" spans="2:16" ht="3.75" customHeight="1">
      <c r="G68" s="281"/>
      <c r="H68" s="282"/>
      <c r="I68" s="282"/>
      <c r="J68" s="282"/>
      <c r="K68" s="282"/>
      <c r="L68" s="282"/>
      <c r="M68" s="282"/>
      <c r="N68" s="282"/>
      <c r="O68" s="282"/>
      <c r="P68" s="283"/>
    </row>
    <row r="69" spans="2:16" ht="13.5" customHeight="1">
      <c r="C69" s="154" t="s">
        <v>251</v>
      </c>
      <c r="D69" s="221"/>
      <c r="E69" s="221"/>
      <c r="F69" s="221"/>
      <c r="G69" s="281">
        <f>+G70+G71</f>
        <v>10177</v>
      </c>
      <c r="H69" s="282">
        <f t="shared" ref="H69:O69" si="34">+H70+H71</f>
        <v>175</v>
      </c>
      <c r="I69" s="282">
        <f t="shared" si="34"/>
        <v>10177</v>
      </c>
      <c r="J69" s="282">
        <f t="shared" si="34"/>
        <v>175</v>
      </c>
      <c r="K69" s="282">
        <f t="shared" si="34"/>
        <v>10177</v>
      </c>
      <c r="L69" s="282">
        <f t="shared" si="34"/>
        <v>0</v>
      </c>
      <c r="M69" s="282">
        <f t="shared" si="34"/>
        <v>0</v>
      </c>
      <c r="N69" s="282">
        <f t="shared" si="34"/>
        <v>0</v>
      </c>
      <c r="O69" s="282">
        <f t="shared" si="34"/>
        <v>0</v>
      </c>
      <c r="P69" s="283">
        <f t="shared" ref="P69:P71" si="35">IF(I69&lt;&gt;0,(IF(K69/I69*100&gt;=100,ROUND(K69/I69*100,1),IF(K69/I69*100&gt;=99.95,99.9,ROUND(K69/I69*100,1)))),0)</f>
        <v>100</v>
      </c>
    </row>
    <row r="70" spans="2:16" ht="13.5" customHeight="1">
      <c r="C70" s="221"/>
      <c r="D70" s="154" t="s">
        <v>101</v>
      </c>
      <c r="F70" s="221"/>
      <c r="G70" s="281">
        <v>10177</v>
      </c>
      <c r="H70" s="282">
        <v>175</v>
      </c>
      <c r="I70" s="282">
        <v>10177</v>
      </c>
      <c r="J70" s="282">
        <v>175</v>
      </c>
      <c r="K70" s="282">
        <v>10177</v>
      </c>
      <c r="L70" s="282">
        <v>0</v>
      </c>
      <c r="M70" s="282">
        <v>0</v>
      </c>
      <c r="N70" s="282">
        <v>0</v>
      </c>
      <c r="O70" s="282">
        <v>0</v>
      </c>
      <c r="P70" s="283">
        <f t="shared" si="35"/>
        <v>100</v>
      </c>
    </row>
    <row r="71" spans="2:16" ht="13.5" customHeight="1">
      <c r="C71" s="221"/>
      <c r="D71" s="154" t="s">
        <v>102</v>
      </c>
      <c r="F71" s="221"/>
      <c r="G71" s="281">
        <v>0</v>
      </c>
      <c r="H71" s="282">
        <v>0</v>
      </c>
      <c r="I71" s="282">
        <v>0</v>
      </c>
      <c r="J71" s="282">
        <v>0</v>
      </c>
      <c r="K71" s="282">
        <v>0</v>
      </c>
      <c r="L71" s="282">
        <v>0</v>
      </c>
      <c r="M71" s="282">
        <v>0</v>
      </c>
      <c r="N71" s="282">
        <v>0</v>
      </c>
      <c r="O71" s="282">
        <v>0</v>
      </c>
      <c r="P71" s="283">
        <f t="shared" si="35"/>
        <v>0</v>
      </c>
    </row>
    <row r="72" spans="2:16" ht="3.75" customHeight="1">
      <c r="G72" s="281"/>
      <c r="H72" s="282"/>
      <c r="I72" s="282"/>
      <c r="J72" s="282"/>
      <c r="K72" s="282"/>
      <c r="L72" s="282"/>
      <c r="M72" s="282"/>
      <c r="N72" s="282"/>
      <c r="O72" s="282"/>
      <c r="P72" s="282"/>
    </row>
    <row r="73" spans="2:16" ht="13.5" customHeight="1">
      <c r="C73" s="154" t="s">
        <v>252</v>
      </c>
      <c r="D73" s="221"/>
      <c r="E73" s="221"/>
      <c r="F73" s="221"/>
      <c r="G73" s="281">
        <f>+G74+G75</f>
        <v>0</v>
      </c>
      <c r="H73" s="282">
        <f t="shared" ref="H73:O73" si="36">+H74+H75</f>
        <v>0</v>
      </c>
      <c r="I73" s="282">
        <f t="shared" si="36"/>
        <v>0</v>
      </c>
      <c r="J73" s="282">
        <f t="shared" si="36"/>
        <v>0</v>
      </c>
      <c r="K73" s="282">
        <f t="shared" si="36"/>
        <v>0</v>
      </c>
      <c r="L73" s="282">
        <f t="shared" si="36"/>
        <v>0</v>
      </c>
      <c r="M73" s="282">
        <f t="shared" si="36"/>
        <v>0</v>
      </c>
      <c r="N73" s="282">
        <f t="shared" si="36"/>
        <v>0</v>
      </c>
      <c r="O73" s="282">
        <f t="shared" si="36"/>
        <v>0</v>
      </c>
      <c r="P73" s="283">
        <f t="shared" ref="P73:P75" si="37">IF(I73&lt;&gt;0,(IF(K73/I73*100&gt;=100,ROUND(K73/I73*100,1),IF(K73/I73*100&gt;=99.95,99.9,ROUND(K73/I73*100,1)))),0)</f>
        <v>0</v>
      </c>
    </row>
    <row r="74" spans="2:16" ht="13.5" customHeight="1">
      <c r="C74" s="221"/>
      <c r="D74" s="154" t="s">
        <v>101</v>
      </c>
      <c r="F74" s="221"/>
      <c r="G74" s="281">
        <v>0</v>
      </c>
      <c r="H74" s="282">
        <v>0</v>
      </c>
      <c r="I74" s="282">
        <v>0</v>
      </c>
      <c r="J74" s="282">
        <v>0</v>
      </c>
      <c r="K74" s="282">
        <v>0</v>
      </c>
      <c r="L74" s="282">
        <v>0</v>
      </c>
      <c r="M74" s="282">
        <v>0</v>
      </c>
      <c r="N74" s="282">
        <v>0</v>
      </c>
      <c r="O74" s="282">
        <v>0</v>
      </c>
      <c r="P74" s="283">
        <f t="shared" si="37"/>
        <v>0</v>
      </c>
    </row>
    <row r="75" spans="2:16" ht="13.5" customHeight="1">
      <c r="C75" s="221"/>
      <c r="D75" s="154" t="s">
        <v>102</v>
      </c>
      <c r="F75" s="221"/>
      <c r="G75" s="281">
        <v>0</v>
      </c>
      <c r="H75" s="282">
        <v>0</v>
      </c>
      <c r="I75" s="282">
        <v>0</v>
      </c>
      <c r="J75" s="282">
        <v>0</v>
      </c>
      <c r="K75" s="282">
        <v>0</v>
      </c>
      <c r="L75" s="282">
        <v>0</v>
      </c>
      <c r="M75" s="282">
        <v>0</v>
      </c>
      <c r="N75" s="282">
        <v>0</v>
      </c>
      <c r="O75" s="282">
        <v>0</v>
      </c>
      <c r="P75" s="283">
        <f t="shared" si="37"/>
        <v>0</v>
      </c>
    </row>
    <row r="76" spans="2:16" ht="3.75" customHeight="1">
      <c r="G76" s="281"/>
      <c r="H76" s="282"/>
      <c r="I76" s="282"/>
      <c r="J76" s="282"/>
      <c r="K76" s="282"/>
      <c r="L76" s="282"/>
      <c r="M76" s="282"/>
      <c r="N76" s="282"/>
      <c r="O76" s="282"/>
      <c r="P76" s="283"/>
    </row>
    <row r="77" spans="2:16" ht="10.5" customHeight="1">
      <c r="B77" s="221" t="s">
        <v>256</v>
      </c>
      <c r="C77" s="221"/>
      <c r="D77" s="221"/>
      <c r="E77" s="221"/>
      <c r="F77" s="221"/>
      <c r="G77" s="281"/>
      <c r="H77" s="282"/>
      <c r="I77" s="282"/>
      <c r="J77" s="282"/>
      <c r="K77" s="282"/>
      <c r="L77" s="282"/>
      <c r="M77" s="282"/>
      <c r="N77" s="282"/>
      <c r="O77" s="282"/>
      <c r="P77" s="283"/>
    </row>
    <row r="78" spans="2:16" ht="3.75" customHeight="1">
      <c r="B78" s="221"/>
      <c r="C78" s="221"/>
      <c r="D78" s="221"/>
      <c r="E78" s="221"/>
      <c r="F78" s="221"/>
      <c r="G78" s="281"/>
      <c r="H78" s="282"/>
      <c r="I78" s="282"/>
      <c r="J78" s="282"/>
      <c r="K78" s="282"/>
      <c r="L78" s="282"/>
      <c r="M78" s="282"/>
      <c r="N78" s="282"/>
      <c r="O78" s="282"/>
      <c r="P78" s="283"/>
    </row>
    <row r="79" spans="2:16" ht="13.5" customHeight="1">
      <c r="C79" s="154" t="s">
        <v>253</v>
      </c>
      <c r="D79" s="221"/>
      <c r="E79" s="221"/>
      <c r="F79" s="221"/>
      <c r="G79" s="281">
        <f>+G80+G81</f>
        <v>35512</v>
      </c>
      <c r="H79" s="282">
        <f t="shared" ref="H79:O79" si="38">+H80+H81</f>
        <v>415</v>
      </c>
      <c r="I79" s="282">
        <f t="shared" si="38"/>
        <v>35616</v>
      </c>
      <c r="J79" s="282">
        <f t="shared" si="38"/>
        <v>415</v>
      </c>
      <c r="K79" s="282">
        <f t="shared" si="38"/>
        <v>35616</v>
      </c>
      <c r="L79" s="282">
        <f t="shared" si="38"/>
        <v>0</v>
      </c>
      <c r="M79" s="282">
        <f t="shared" si="38"/>
        <v>0</v>
      </c>
      <c r="N79" s="282">
        <f t="shared" si="38"/>
        <v>0</v>
      </c>
      <c r="O79" s="282">
        <f t="shared" si="38"/>
        <v>0</v>
      </c>
      <c r="P79" s="283">
        <f t="shared" ref="P79:P81" si="39">IF(I79&lt;&gt;0,(IF(K79/I79*100&gt;=100,ROUND(K79/I79*100,1),IF(K79/I79*100&gt;=99.95,99.9,ROUND(K79/I79*100,1)))),0)</f>
        <v>100</v>
      </c>
    </row>
    <row r="80" spans="2:16" ht="13.5" customHeight="1">
      <c r="C80" s="221"/>
      <c r="D80" s="154" t="s">
        <v>101</v>
      </c>
      <c r="F80" s="221"/>
      <c r="G80" s="281">
        <v>35512</v>
      </c>
      <c r="H80" s="282">
        <v>415</v>
      </c>
      <c r="I80" s="282">
        <v>35616</v>
      </c>
      <c r="J80" s="282">
        <v>415</v>
      </c>
      <c r="K80" s="282">
        <v>35616</v>
      </c>
      <c r="L80" s="282">
        <v>0</v>
      </c>
      <c r="M80" s="282">
        <v>0</v>
      </c>
      <c r="N80" s="282">
        <v>0</v>
      </c>
      <c r="O80" s="282">
        <v>0</v>
      </c>
      <c r="P80" s="283">
        <f t="shared" si="39"/>
        <v>100</v>
      </c>
    </row>
    <row r="81" spans="1:16" ht="13.5" customHeight="1">
      <c r="C81" s="221"/>
      <c r="D81" s="154" t="s">
        <v>102</v>
      </c>
      <c r="F81" s="221"/>
      <c r="G81" s="281">
        <v>0</v>
      </c>
      <c r="H81" s="282">
        <v>0</v>
      </c>
      <c r="I81" s="282">
        <v>0</v>
      </c>
      <c r="J81" s="282">
        <v>0</v>
      </c>
      <c r="K81" s="282">
        <v>0</v>
      </c>
      <c r="L81" s="282">
        <v>0</v>
      </c>
      <c r="M81" s="282">
        <v>0</v>
      </c>
      <c r="N81" s="282">
        <v>0</v>
      </c>
      <c r="O81" s="282">
        <v>0</v>
      </c>
      <c r="P81" s="283">
        <f t="shared" si="39"/>
        <v>0</v>
      </c>
    </row>
    <row r="82" spans="1:16" ht="3.75" customHeight="1">
      <c r="G82" s="224"/>
      <c r="H82" s="156"/>
      <c r="I82" s="156"/>
      <c r="J82" s="156"/>
      <c r="K82" s="156"/>
      <c r="L82" s="156"/>
      <c r="M82" s="156"/>
      <c r="N82" s="156"/>
      <c r="O82" s="156"/>
      <c r="P82" s="225"/>
    </row>
    <row r="83" spans="1:16" ht="13.5" customHeight="1">
      <c r="B83" s="154" t="s">
        <v>55</v>
      </c>
      <c r="D83" s="221"/>
      <c r="E83" s="221"/>
      <c r="F83" s="221"/>
      <c r="G83" s="281">
        <f>+G84+G85</f>
        <v>59604</v>
      </c>
      <c r="H83" s="282">
        <f t="shared" ref="H83:O83" si="40">+H84+H85</f>
        <v>6</v>
      </c>
      <c r="I83" s="282">
        <f t="shared" si="40"/>
        <v>59604</v>
      </c>
      <c r="J83" s="282">
        <f t="shared" si="40"/>
        <v>6</v>
      </c>
      <c r="K83" s="282">
        <f t="shared" si="40"/>
        <v>59604</v>
      </c>
      <c r="L83" s="282">
        <f t="shared" si="40"/>
        <v>0</v>
      </c>
      <c r="M83" s="282">
        <f t="shared" si="40"/>
        <v>0</v>
      </c>
      <c r="N83" s="282">
        <f t="shared" si="40"/>
        <v>0</v>
      </c>
      <c r="O83" s="282">
        <f t="shared" si="40"/>
        <v>0</v>
      </c>
      <c r="P83" s="283">
        <f t="shared" ref="P83:P85" si="41">IF(I83&lt;&gt;0,(IF(K83/I83*100&gt;=100,ROUND(K83/I83*100,1),IF(K83/I83*100&gt;=99.95,99.9,ROUND(K83/I83*100,1)))),0)</f>
        <v>100</v>
      </c>
    </row>
    <row r="84" spans="1:16" ht="13.5" customHeight="1">
      <c r="C84" s="221"/>
      <c r="D84" s="154" t="s">
        <v>101</v>
      </c>
      <c r="F84" s="221"/>
      <c r="G84" s="281">
        <f>+G88</f>
        <v>59604</v>
      </c>
      <c r="H84" s="282">
        <f t="shared" ref="H84:O84" si="42">+H88</f>
        <v>6</v>
      </c>
      <c r="I84" s="282">
        <f t="shared" si="42"/>
        <v>59604</v>
      </c>
      <c r="J84" s="282">
        <f t="shared" si="42"/>
        <v>6</v>
      </c>
      <c r="K84" s="282">
        <f t="shared" si="42"/>
        <v>59604</v>
      </c>
      <c r="L84" s="282">
        <f t="shared" si="42"/>
        <v>0</v>
      </c>
      <c r="M84" s="282">
        <f t="shared" si="42"/>
        <v>0</v>
      </c>
      <c r="N84" s="282">
        <f t="shared" si="42"/>
        <v>0</v>
      </c>
      <c r="O84" s="282">
        <f t="shared" si="42"/>
        <v>0</v>
      </c>
      <c r="P84" s="283">
        <f t="shared" si="41"/>
        <v>100</v>
      </c>
    </row>
    <row r="85" spans="1:16" ht="13.5" customHeight="1">
      <c r="C85" s="221"/>
      <c r="D85" s="154" t="s">
        <v>102</v>
      </c>
      <c r="F85" s="221"/>
      <c r="G85" s="281">
        <f t="shared" ref="G85:O85" si="43">+G89</f>
        <v>0</v>
      </c>
      <c r="H85" s="282">
        <f t="shared" si="43"/>
        <v>0</v>
      </c>
      <c r="I85" s="282">
        <f t="shared" si="43"/>
        <v>0</v>
      </c>
      <c r="J85" s="282">
        <f t="shared" si="43"/>
        <v>0</v>
      </c>
      <c r="K85" s="282">
        <f t="shared" si="43"/>
        <v>0</v>
      </c>
      <c r="L85" s="282">
        <f t="shared" si="43"/>
        <v>0</v>
      </c>
      <c r="M85" s="282">
        <f t="shared" si="43"/>
        <v>0</v>
      </c>
      <c r="N85" s="282">
        <f t="shared" si="43"/>
        <v>0</v>
      </c>
      <c r="O85" s="282">
        <f t="shared" si="43"/>
        <v>0</v>
      </c>
      <c r="P85" s="283">
        <f t="shared" si="41"/>
        <v>0</v>
      </c>
    </row>
    <row r="86" spans="1:16" ht="3.75" customHeight="1">
      <c r="G86" s="281"/>
      <c r="H86" s="282"/>
      <c r="I86" s="282"/>
      <c r="J86" s="282"/>
      <c r="K86" s="282"/>
      <c r="L86" s="282"/>
      <c r="M86" s="282"/>
      <c r="N86" s="282"/>
      <c r="O86" s="282"/>
      <c r="P86" s="283"/>
    </row>
    <row r="87" spans="1:16" ht="12.75" customHeight="1">
      <c r="C87" s="154" t="s">
        <v>508</v>
      </c>
      <c r="G87" s="281">
        <f>+G88+G89</f>
        <v>59604</v>
      </c>
      <c r="H87" s="282">
        <f t="shared" ref="H87:O87" si="44">+H88+H89</f>
        <v>6</v>
      </c>
      <c r="I87" s="282">
        <f t="shared" si="44"/>
        <v>59604</v>
      </c>
      <c r="J87" s="282">
        <f t="shared" si="44"/>
        <v>6</v>
      </c>
      <c r="K87" s="282">
        <f t="shared" si="44"/>
        <v>59604</v>
      </c>
      <c r="L87" s="282">
        <f t="shared" si="44"/>
        <v>0</v>
      </c>
      <c r="M87" s="282">
        <f t="shared" si="44"/>
        <v>0</v>
      </c>
      <c r="N87" s="282">
        <f t="shared" si="44"/>
        <v>0</v>
      </c>
      <c r="O87" s="282">
        <f t="shared" si="44"/>
        <v>0</v>
      </c>
      <c r="P87" s="283">
        <f t="shared" ref="P87:P89" si="45">IF(I87&lt;&gt;0,(IF(K87/I87*100&gt;=100,ROUND(K87/I87*100,1),IF(K87/I87*100&gt;=99.95,99.9,ROUND(K87/I87*100,1)))),0)</f>
        <v>100</v>
      </c>
    </row>
    <row r="88" spans="1:16" ht="12.75" customHeight="1">
      <c r="C88" s="221"/>
      <c r="D88" s="154" t="s">
        <v>101</v>
      </c>
      <c r="F88" s="221"/>
      <c r="G88" s="281">
        <v>59604</v>
      </c>
      <c r="H88" s="282">
        <v>6</v>
      </c>
      <c r="I88" s="282">
        <v>59604</v>
      </c>
      <c r="J88" s="282">
        <v>6</v>
      </c>
      <c r="K88" s="282">
        <v>59604</v>
      </c>
      <c r="L88" s="282">
        <v>0</v>
      </c>
      <c r="M88" s="282">
        <v>0</v>
      </c>
      <c r="N88" s="282">
        <v>0</v>
      </c>
      <c r="O88" s="282">
        <v>0</v>
      </c>
      <c r="P88" s="283">
        <f t="shared" si="45"/>
        <v>100</v>
      </c>
    </row>
    <row r="89" spans="1:16" ht="12.75" customHeight="1">
      <c r="C89" s="221"/>
      <c r="D89" s="154" t="s">
        <v>102</v>
      </c>
      <c r="F89" s="221"/>
      <c r="G89" s="281">
        <v>0</v>
      </c>
      <c r="H89" s="282">
        <v>0</v>
      </c>
      <c r="I89" s="282">
        <v>0</v>
      </c>
      <c r="J89" s="282">
        <v>0</v>
      </c>
      <c r="K89" s="282">
        <v>0</v>
      </c>
      <c r="L89" s="282">
        <v>0</v>
      </c>
      <c r="M89" s="282">
        <v>0</v>
      </c>
      <c r="N89" s="282">
        <v>0</v>
      </c>
      <c r="O89" s="282">
        <v>0</v>
      </c>
      <c r="P89" s="283">
        <f t="shared" si="45"/>
        <v>0</v>
      </c>
    </row>
    <row r="90" spans="1:16" ht="3.75" customHeight="1">
      <c r="G90" s="224"/>
      <c r="H90" s="156"/>
      <c r="I90" s="156"/>
      <c r="J90" s="156"/>
      <c r="K90" s="156"/>
      <c r="L90" s="156"/>
      <c r="M90" s="156"/>
      <c r="N90" s="156"/>
      <c r="O90" s="156"/>
      <c r="P90" s="226"/>
    </row>
    <row r="91" spans="1:16" ht="3.75" customHeight="1">
      <c r="A91" s="227"/>
      <c r="B91" s="227"/>
      <c r="C91" s="227"/>
      <c r="D91" s="227"/>
      <c r="E91" s="227"/>
      <c r="F91" s="227"/>
      <c r="G91" s="222"/>
      <c r="H91" s="223"/>
      <c r="I91" s="223"/>
      <c r="J91" s="223"/>
      <c r="K91" s="223"/>
      <c r="L91" s="223"/>
      <c r="M91" s="223"/>
      <c r="N91" s="223"/>
      <c r="O91" s="223"/>
      <c r="P91" s="228"/>
    </row>
    <row r="92" spans="1:16" ht="10.5" customHeight="1">
      <c r="A92" s="221" t="s">
        <v>56</v>
      </c>
      <c r="B92" s="221"/>
      <c r="C92" s="221"/>
      <c r="E92" s="221"/>
      <c r="F92" s="221"/>
      <c r="G92" s="281">
        <f>SUM(G94:G100)</f>
        <v>107449029</v>
      </c>
      <c r="H92" s="282">
        <f t="shared" ref="H92:O92" si="46">SUM(H94:H100)</f>
        <v>0</v>
      </c>
      <c r="I92" s="282">
        <f t="shared" si="46"/>
        <v>107220052</v>
      </c>
      <c r="J92" s="282">
        <f t="shared" si="46"/>
        <v>0</v>
      </c>
      <c r="K92" s="282">
        <f t="shared" si="46"/>
        <v>107220052</v>
      </c>
      <c r="L92" s="282">
        <f t="shared" si="46"/>
        <v>0</v>
      </c>
      <c r="M92" s="282">
        <f t="shared" si="46"/>
        <v>0</v>
      </c>
      <c r="N92" s="282">
        <f t="shared" si="46"/>
        <v>0</v>
      </c>
      <c r="O92" s="282">
        <f t="shared" si="46"/>
        <v>0</v>
      </c>
      <c r="P92" s="283">
        <v>100</v>
      </c>
    </row>
    <row r="93" spans="1:16" ht="3.75" customHeight="1">
      <c r="A93" s="221"/>
      <c r="B93" s="221"/>
      <c r="C93" s="221"/>
      <c r="E93" s="221"/>
      <c r="F93" s="221"/>
      <c r="G93" s="281"/>
      <c r="H93" s="282"/>
      <c r="I93" s="282"/>
      <c r="J93" s="282"/>
      <c r="K93" s="282"/>
      <c r="L93" s="282"/>
      <c r="M93" s="282"/>
      <c r="N93" s="282"/>
      <c r="O93" s="282"/>
      <c r="P93" s="284"/>
    </row>
    <row r="94" spans="1:16" ht="13.5" customHeight="1">
      <c r="A94" s="221"/>
      <c r="B94" s="154" t="s">
        <v>490</v>
      </c>
      <c r="C94" s="221"/>
      <c r="E94" s="221"/>
      <c r="F94" s="221"/>
      <c r="G94" s="281">
        <v>102697029</v>
      </c>
      <c r="H94" s="282">
        <v>0</v>
      </c>
      <c r="I94" s="282">
        <v>102651729</v>
      </c>
      <c r="J94" s="282">
        <v>0</v>
      </c>
      <c r="K94" s="282">
        <v>102651729</v>
      </c>
      <c r="L94" s="282">
        <v>0</v>
      </c>
      <c r="M94" s="282">
        <v>0</v>
      </c>
      <c r="N94" s="282">
        <v>0</v>
      </c>
      <c r="O94" s="282">
        <v>0</v>
      </c>
      <c r="P94" s="283">
        <v>100</v>
      </c>
    </row>
    <row r="95" spans="1:16" ht="13.5" customHeight="1">
      <c r="A95" s="221"/>
      <c r="B95" s="154" t="s">
        <v>254</v>
      </c>
      <c r="C95" s="221"/>
      <c r="E95" s="221"/>
      <c r="F95" s="221"/>
      <c r="G95" s="281">
        <v>3568000</v>
      </c>
      <c r="H95" s="282">
        <v>0</v>
      </c>
      <c r="I95" s="282">
        <v>3391801</v>
      </c>
      <c r="J95" s="282">
        <v>0</v>
      </c>
      <c r="K95" s="282">
        <v>3391801</v>
      </c>
      <c r="L95" s="282">
        <v>0</v>
      </c>
      <c r="M95" s="282">
        <v>0</v>
      </c>
      <c r="N95" s="282">
        <v>0</v>
      </c>
      <c r="O95" s="282">
        <v>0</v>
      </c>
      <c r="P95" s="283">
        <v>100</v>
      </c>
    </row>
    <row r="96" spans="1:16" ht="13.5" customHeight="1">
      <c r="B96" s="154" t="s">
        <v>257</v>
      </c>
      <c r="C96" s="221"/>
      <c r="E96" s="221"/>
      <c r="F96" s="221"/>
      <c r="G96" s="281">
        <v>114000</v>
      </c>
      <c r="H96" s="282">
        <v>0</v>
      </c>
      <c r="I96" s="285">
        <v>109447</v>
      </c>
      <c r="J96" s="282">
        <v>0</v>
      </c>
      <c r="K96" s="285">
        <v>109447</v>
      </c>
      <c r="L96" s="282">
        <v>0</v>
      </c>
      <c r="M96" s="282">
        <v>0</v>
      </c>
      <c r="N96" s="282">
        <v>0</v>
      </c>
      <c r="O96" s="282">
        <v>0</v>
      </c>
      <c r="P96" s="283">
        <v>100</v>
      </c>
    </row>
    <row r="97" spans="1:16" ht="13.5" customHeight="1">
      <c r="B97" s="154" t="s">
        <v>479</v>
      </c>
      <c r="C97" s="221"/>
      <c r="E97" s="221"/>
      <c r="F97" s="221"/>
      <c r="G97" s="281">
        <v>637000</v>
      </c>
      <c r="H97" s="282">
        <v>0</v>
      </c>
      <c r="I97" s="285">
        <v>658669</v>
      </c>
      <c r="J97" s="282">
        <v>0</v>
      </c>
      <c r="K97" s="285">
        <v>658669</v>
      </c>
      <c r="L97" s="282">
        <v>0</v>
      </c>
      <c r="M97" s="282">
        <v>0</v>
      </c>
      <c r="N97" s="282">
        <v>0</v>
      </c>
      <c r="O97" s="282">
        <v>0</v>
      </c>
      <c r="P97" s="283">
        <v>100</v>
      </c>
    </row>
    <row r="98" spans="1:16" ht="13.5" customHeight="1">
      <c r="B98" s="154" t="s">
        <v>255</v>
      </c>
      <c r="C98" s="221"/>
      <c r="E98" s="221"/>
      <c r="F98" s="221"/>
      <c r="G98" s="281">
        <v>0</v>
      </c>
      <c r="H98" s="282">
        <v>0</v>
      </c>
      <c r="I98" s="286">
        <v>0</v>
      </c>
      <c r="J98" s="282">
        <v>0</v>
      </c>
      <c r="K98" s="286">
        <v>0</v>
      </c>
      <c r="L98" s="282">
        <v>0</v>
      </c>
      <c r="M98" s="282">
        <v>0</v>
      </c>
      <c r="N98" s="282">
        <v>0</v>
      </c>
      <c r="O98" s="282">
        <v>0</v>
      </c>
      <c r="P98" s="283">
        <v>100</v>
      </c>
    </row>
    <row r="99" spans="1:16" ht="13.5" customHeight="1">
      <c r="B99" s="154" t="s">
        <v>480</v>
      </c>
      <c r="C99" s="221"/>
      <c r="E99" s="221"/>
      <c r="F99" s="221"/>
      <c r="G99" s="281">
        <v>188000</v>
      </c>
      <c r="H99" s="282">
        <v>0</v>
      </c>
      <c r="I99" s="282">
        <v>188263</v>
      </c>
      <c r="J99" s="282">
        <v>0</v>
      </c>
      <c r="K99" s="282">
        <v>188263</v>
      </c>
      <c r="L99" s="282">
        <v>0</v>
      </c>
      <c r="M99" s="282">
        <v>0</v>
      </c>
      <c r="N99" s="282">
        <v>0</v>
      </c>
      <c r="O99" s="282">
        <v>0</v>
      </c>
      <c r="P99" s="283">
        <v>100</v>
      </c>
    </row>
    <row r="100" spans="1:16" ht="13.5" customHeight="1">
      <c r="B100" s="154" t="s">
        <v>108</v>
      </c>
      <c r="C100" s="221"/>
      <c r="E100" s="221"/>
      <c r="F100" s="221"/>
      <c r="G100" s="281">
        <v>245000</v>
      </c>
      <c r="H100" s="282">
        <v>0</v>
      </c>
      <c r="I100" s="282">
        <v>220143</v>
      </c>
      <c r="J100" s="282">
        <v>0</v>
      </c>
      <c r="K100" s="282">
        <v>220143</v>
      </c>
      <c r="L100" s="282">
        <v>0</v>
      </c>
      <c r="M100" s="282">
        <v>0</v>
      </c>
      <c r="N100" s="282">
        <v>0</v>
      </c>
      <c r="O100" s="282">
        <v>0</v>
      </c>
      <c r="P100" s="283">
        <v>100</v>
      </c>
    </row>
    <row r="101" spans="1:16" ht="3.75" customHeight="1">
      <c r="A101" s="229"/>
      <c r="B101" s="229"/>
      <c r="C101" s="229"/>
      <c r="D101" s="230"/>
      <c r="E101" s="230"/>
      <c r="F101" s="231"/>
      <c r="G101" s="232"/>
      <c r="H101" s="232"/>
      <c r="I101" s="232"/>
      <c r="J101" s="232"/>
      <c r="K101" s="232"/>
      <c r="L101" s="232"/>
      <c r="M101" s="232"/>
      <c r="N101" s="232"/>
      <c r="O101" s="232"/>
      <c r="P101" s="233"/>
    </row>
    <row r="102" spans="1:16" ht="12">
      <c r="A102" s="234" t="s">
        <v>270</v>
      </c>
      <c r="C102" s="221"/>
      <c r="D102" s="221"/>
      <c r="E102" s="221"/>
      <c r="F102" s="221"/>
    </row>
    <row r="103" spans="1:16">
      <c r="B103" s="235"/>
      <c r="C103" s="236"/>
      <c r="D103" s="236"/>
      <c r="E103" s="236"/>
      <c r="F103" s="221"/>
    </row>
    <row r="104" spans="1:16"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</row>
    <row r="105" spans="1:16"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</row>
  </sheetData>
  <mergeCells count="7"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4"/>
  <sheetViews>
    <sheetView zoomScaleNormal="100" workbookViewId="0"/>
  </sheetViews>
  <sheetFormatPr defaultColWidth="7.88671875" defaultRowHeight="10.8"/>
  <cols>
    <col min="1" max="1" width="9.33203125" style="6" customWidth="1"/>
    <col min="2" max="3" width="15" style="6" customWidth="1"/>
    <col min="4" max="4" width="5.6640625" style="6" customWidth="1"/>
    <col min="5" max="5" width="14.88671875" style="6" customWidth="1"/>
    <col min="6" max="6" width="15" style="6" customWidth="1"/>
    <col min="7" max="7" width="6" style="6" customWidth="1"/>
    <col min="8" max="9" width="15" style="6" customWidth="1"/>
    <col min="10" max="10" width="5.6640625" style="5" customWidth="1"/>
    <col min="11" max="11" width="16.109375" style="6" customWidth="1"/>
    <col min="12" max="53" width="12.6640625" style="6" customWidth="1"/>
    <col min="54" max="16384" width="7.88671875" style="6"/>
  </cols>
  <sheetData>
    <row r="1" spans="1:11" s="7" customFormat="1" ht="16.2">
      <c r="A1" s="9" t="s">
        <v>194</v>
      </c>
      <c r="B1" s="16"/>
      <c r="J1" s="19"/>
    </row>
    <row r="2" spans="1:11">
      <c r="A2" s="13"/>
      <c r="B2" s="8"/>
      <c r="J2" s="11" t="s">
        <v>179</v>
      </c>
    </row>
    <row r="3" spans="1:11" ht="13.95" customHeight="1">
      <c r="A3" s="306" t="s">
        <v>371</v>
      </c>
      <c r="B3" s="308" t="s">
        <v>172</v>
      </c>
      <c r="C3" s="310"/>
      <c r="D3" s="309"/>
      <c r="E3" s="339" t="s">
        <v>163</v>
      </c>
      <c r="F3" s="340"/>
      <c r="G3" s="341"/>
      <c r="H3" s="308" t="s">
        <v>383</v>
      </c>
      <c r="I3" s="310"/>
      <c r="J3" s="310"/>
    </row>
    <row r="4" spans="1:11" ht="26.25" customHeight="1">
      <c r="A4" s="307"/>
      <c r="B4" s="14" t="s">
        <v>384</v>
      </c>
      <c r="C4" s="14" t="s">
        <v>385</v>
      </c>
      <c r="D4" s="102" t="s">
        <v>271</v>
      </c>
      <c r="E4" s="14" t="s">
        <v>384</v>
      </c>
      <c r="F4" s="14" t="s">
        <v>385</v>
      </c>
      <c r="G4" s="102" t="s">
        <v>271</v>
      </c>
      <c r="H4" s="14" t="s">
        <v>384</v>
      </c>
      <c r="I4" s="14" t="s">
        <v>385</v>
      </c>
      <c r="J4" s="255" t="s">
        <v>271</v>
      </c>
      <c r="K4" s="5"/>
    </row>
    <row r="5" spans="1:11" ht="17.25" customHeight="1">
      <c r="A5" s="26" t="s">
        <v>516</v>
      </c>
      <c r="B5" s="293">
        <v>720916552847</v>
      </c>
      <c r="C5" s="22">
        <v>710644899344</v>
      </c>
      <c r="D5" s="100">
        <v>98.6</v>
      </c>
      <c r="E5" s="22">
        <v>240661952394</v>
      </c>
      <c r="F5" s="22">
        <v>232247961296</v>
      </c>
      <c r="G5" s="100">
        <v>96.5</v>
      </c>
      <c r="H5" s="22">
        <v>215366486341</v>
      </c>
      <c r="I5" s="22">
        <v>207025963861</v>
      </c>
      <c r="J5" s="100">
        <v>96.1</v>
      </c>
    </row>
    <row r="6" spans="1:11" ht="13.5" customHeight="1">
      <c r="A6" s="26" t="s">
        <v>430</v>
      </c>
      <c r="B6" s="59">
        <v>720266557083</v>
      </c>
      <c r="C6" s="22">
        <v>710588804613</v>
      </c>
      <c r="D6" s="100">
        <v>98.7</v>
      </c>
      <c r="E6" s="22">
        <v>237222753077</v>
      </c>
      <c r="F6" s="22">
        <v>229678403692</v>
      </c>
      <c r="G6" s="100">
        <v>96.8</v>
      </c>
      <c r="H6" s="22">
        <v>212844740282</v>
      </c>
      <c r="I6" s="22">
        <v>205396139172</v>
      </c>
      <c r="J6" s="100">
        <v>96.5</v>
      </c>
    </row>
    <row r="7" spans="1:11" ht="13.5" customHeight="1">
      <c r="A7" s="11" t="s">
        <v>491</v>
      </c>
      <c r="B7" s="59">
        <v>719579684113</v>
      </c>
      <c r="C7" s="22">
        <v>709207053813</v>
      </c>
      <c r="D7" s="100">
        <v>98.6</v>
      </c>
      <c r="E7" s="22">
        <v>235538962906</v>
      </c>
      <c r="F7" s="22">
        <v>228475931276</v>
      </c>
      <c r="G7" s="100">
        <v>97</v>
      </c>
      <c r="H7" s="22">
        <v>218030430024</v>
      </c>
      <c r="I7" s="22">
        <v>211216103721</v>
      </c>
      <c r="J7" s="100">
        <v>96.9</v>
      </c>
    </row>
    <row r="8" spans="1:11" ht="13.5" customHeight="1">
      <c r="A8" s="11" t="s">
        <v>504</v>
      </c>
      <c r="B8" s="59">
        <v>784446480935</v>
      </c>
      <c r="C8" s="22">
        <v>776865094392</v>
      </c>
      <c r="D8" s="100">
        <v>99</v>
      </c>
      <c r="E8" s="22">
        <v>238625749568</v>
      </c>
      <c r="F8" s="22">
        <v>232618989404</v>
      </c>
      <c r="G8" s="100">
        <v>97.4</v>
      </c>
      <c r="H8" s="22">
        <v>223258370340</v>
      </c>
      <c r="I8" s="22">
        <v>217339753585</v>
      </c>
      <c r="J8" s="100">
        <v>97.3</v>
      </c>
    </row>
    <row r="9" spans="1:11" ht="13.5" customHeight="1">
      <c r="A9" s="11" t="s">
        <v>519</v>
      </c>
      <c r="B9" s="59">
        <v>836723122020</v>
      </c>
      <c r="C9" s="22">
        <v>829599542449</v>
      </c>
      <c r="D9" s="100">
        <f>IF(B9&lt;&gt;0,(IF(C9/B9*100&gt;=100,ROUND(C9/B9*100,1),IF(C9/B9*100&gt;=99.95,99.9,ROUND(C9/B9*100,1)))),0)</f>
        <v>99.1</v>
      </c>
      <c r="E9" s="22">
        <f>SUM(E11:E20)</f>
        <v>235523750630</v>
      </c>
      <c r="F9" s="22">
        <f>SUM(F11:F20)</f>
        <v>229790001545</v>
      </c>
      <c r="G9" s="100">
        <f>IF(E9&lt;&gt;0,(IF(F9/E9*100&gt;=100,ROUND(F9/E9*100,1),IF(F9/E9*100&gt;=99.95,99.9,ROUND(F9/E9*100,1)))),0)</f>
        <v>97.6</v>
      </c>
      <c r="H9" s="22">
        <f>SUM(H11:H20)</f>
        <v>220355775583</v>
      </c>
      <c r="I9" s="22">
        <f>SUM(I11:I20)</f>
        <v>214701175930</v>
      </c>
      <c r="J9" s="100">
        <f>IF(H9&lt;&gt;0,(IF(I9/H9*100&gt;=100,ROUND(I9/H9*100,1),IF(I9/H9*100&gt;=99.95,99.9,ROUND(I9/H9*100,1)))),0)</f>
        <v>97.4</v>
      </c>
    </row>
    <row r="10" spans="1:11">
      <c r="A10" s="11"/>
      <c r="B10" s="59"/>
      <c r="C10" s="22"/>
      <c r="D10" s="100"/>
      <c r="E10" s="22"/>
      <c r="F10" s="22"/>
      <c r="G10" s="100"/>
      <c r="H10" s="22"/>
      <c r="I10" s="22"/>
      <c r="J10" s="100"/>
    </row>
    <row r="11" spans="1:11" ht="13.5" customHeight="1">
      <c r="A11" s="10" t="s">
        <v>60</v>
      </c>
      <c r="B11" s="59">
        <v>481565550894</v>
      </c>
      <c r="C11" s="22">
        <v>480088107241</v>
      </c>
      <c r="D11" s="100">
        <f t="shared" ref="D11" si="0">IF(B11&lt;&gt;0,(IF(C11/B11*100&gt;=100,ROUND(C11/B11*100,1),IF(C11/B11*100&gt;=99.95,99.9,ROUND(C11/B11*100,1)))),0)</f>
        <v>99.7</v>
      </c>
      <c r="E11" s="22">
        <f t="shared" ref="E11:E20" si="1">SUM(H11,B31,E31)</f>
        <v>63290501988</v>
      </c>
      <c r="F11" s="22">
        <f t="shared" ref="F11:F20" si="2">SUM(I11,C31,F31)</f>
        <v>62301468463</v>
      </c>
      <c r="G11" s="100">
        <f t="shared" ref="G11" si="3">IF(E11&lt;&gt;0,(IF(F11/E11*100&gt;=100,ROUND(F11/E11*100,1),IF(F11/E11*100&gt;=99.95,99.9,ROUND(F11/E11*100,1)))),0)</f>
        <v>98.4</v>
      </c>
      <c r="H11" s="22">
        <v>56144772325</v>
      </c>
      <c r="I11" s="22">
        <v>55192567108</v>
      </c>
      <c r="J11" s="100">
        <f t="shared" ref="J11" si="4">IF(H11&lt;&gt;0,(IF(I11/H11*100&gt;=100,ROUND(I11/H11*100,1),IF(I11/H11*100&gt;=99.95,99.9,ROUND(I11/H11*100,1)))),0)</f>
        <v>98.3</v>
      </c>
      <c r="K11" s="103"/>
    </row>
    <row r="12" spans="1:11" ht="13.5" customHeight="1">
      <c r="A12" s="10" t="s">
        <v>61</v>
      </c>
      <c r="B12" s="59">
        <v>104790994161</v>
      </c>
      <c r="C12" s="22">
        <v>102830191903</v>
      </c>
      <c r="D12" s="100">
        <f>IF(B12&lt;&gt;0,(IF(C12/B12*100&gt;=100,ROUND(C12/B12*100,1),IF(C12/B12*100&gt;=99.95,99.9,ROUND(C12/B12*100,1)))),0)</f>
        <v>98.1</v>
      </c>
      <c r="E12" s="22">
        <f t="shared" si="1"/>
        <v>58152570593</v>
      </c>
      <c r="F12" s="22">
        <f t="shared" si="2"/>
        <v>56545629264</v>
      </c>
      <c r="G12" s="100">
        <f>IF(E12&lt;&gt;0,(IF(F12/E12*100&gt;=100,ROUND(F12/E12*100,1),IF(F12/E12*100&gt;=99.95,99.9,ROUND(F12/E12*100,1)))),0)</f>
        <v>97.2</v>
      </c>
      <c r="H12" s="22">
        <v>55678022654</v>
      </c>
      <c r="I12" s="22">
        <v>54094517034</v>
      </c>
      <c r="J12" s="100">
        <f>IF(H12&lt;&gt;0,(IF(I12/H12*100&gt;=100,ROUND(I12/H12*100,1),IF(I12/H12*100&gt;=99.95,99.9,ROUND(I12/H12*100,1)))),0)</f>
        <v>97.2</v>
      </c>
    </row>
    <row r="13" spans="1:11" ht="13.5" customHeight="1">
      <c r="A13" s="10" t="s">
        <v>62</v>
      </c>
      <c r="B13" s="59">
        <v>57202253133</v>
      </c>
      <c r="C13" s="22">
        <v>56454950653</v>
      </c>
      <c r="D13" s="100">
        <f t="shared" ref="D13:D20" si="5">IF(B13&lt;&gt;0,(IF(C13/B13*100&gt;=100,ROUND(C13/B13*100,1),IF(C13/B13*100&gt;=99.95,99.9,ROUND(C13/B13*100,1)))),0)</f>
        <v>98.7</v>
      </c>
      <c r="E13" s="22">
        <f t="shared" si="1"/>
        <v>32692547155</v>
      </c>
      <c r="F13" s="22">
        <f t="shared" si="2"/>
        <v>32059411645</v>
      </c>
      <c r="G13" s="100">
        <f t="shared" ref="G13:G20" si="6">IF(E13&lt;&gt;0,(IF(F13/E13*100&gt;=100,ROUND(F13/E13*100,1),IF(F13/E13*100&gt;=99.95,99.9,ROUND(F13/E13*100,1)))),0)</f>
        <v>98.1</v>
      </c>
      <c r="H13" s="22">
        <v>31685022265</v>
      </c>
      <c r="I13" s="22">
        <v>31056113532</v>
      </c>
      <c r="J13" s="100">
        <f t="shared" ref="J13:J20" si="7">IF(H13&lt;&gt;0,(IF(I13/H13*100&gt;=100,ROUND(I13/H13*100,1),IF(I13/H13*100&gt;=99.95,99.9,ROUND(I13/H13*100,1)))),0)</f>
        <v>98</v>
      </c>
    </row>
    <row r="14" spans="1:11" ht="13.5" customHeight="1">
      <c r="A14" s="10" t="s">
        <v>63</v>
      </c>
      <c r="B14" s="59">
        <v>53112015521</v>
      </c>
      <c r="C14" s="22">
        <v>52121550932</v>
      </c>
      <c r="D14" s="100">
        <f t="shared" si="5"/>
        <v>98.1</v>
      </c>
      <c r="E14" s="22">
        <f t="shared" si="1"/>
        <v>28097783125</v>
      </c>
      <c r="F14" s="22">
        <f t="shared" si="2"/>
        <v>27243287617</v>
      </c>
      <c r="G14" s="100">
        <f t="shared" si="6"/>
        <v>97</v>
      </c>
      <c r="H14" s="22">
        <v>26802546380</v>
      </c>
      <c r="I14" s="22">
        <v>25952278124</v>
      </c>
      <c r="J14" s="100">
        <f t="shared" si="7"/>
        <v>96.8</v>
      </c>
    </row>
    <row r="15" spans="1:11" ht="13.5" customHeight="1">
      <c r="A15" s="5" t="s">
        <v>244</v>
      </c>
      <c r="B15" s="59">
        <v>22901851946</v>
      </c>
      <c r="C15" s="22">
        <v>22584621299</v>
      </c>
      <c r="D15" s="100">
        <f t="shared" si="5"/>
        <v>98.6</v>
      </c>
      <c r="E15" s="22">
        <f t="shared" si="1"/>
        <v>9145249029</v>
      </c>
      <c r="F15" s="22">
        <f t="shared" si="2"/>
        <v>8857176929</v>
      </c>
      <c r="G15" s="100">
        <f t="shared" si="6"/>
        <v>96.9</v>
      </c>
      <c r="H15" s="22">
        <v>8586143488</v>
      </c>
      <c r="I15" s="22">
        <v>8299342831</v>
      </c>
      <c r="J15" s="100">
        <f t="shared" si="7"/>
        <v>96.7</v>
      </c>
    </row>
    <row r="16" spans="1:11" ht="13.5" customHeight="1">
      <c r="A16" s="10" t="s">
        <v>64</v>
      </c>
      <c r="B16" s="59">
        <v>56942970936</v>
      </c>
      <c r="C16" s="22">
        <v>56093011181</v>
      </c>
      <c r="D16" s="100">
        <f t="shared" si="5"/>
        <v>98.5</v>
      </c>
      <c r="E16" s="22">
        <f t="shared" si="1"/>
        <v>23449347446</v>
      </c>
      <c r="F16" s="22">
        <f t="shared" si="2"/>
        <v>22756881859</v>
      </c>
      <c r="G16" s="100">
        <f t="shared" si="6"/>
        <v>97</v>
      </c>
      <c r="H16" s="22">
        <v>21844359281</v>
      </c>
      <c r="I16" s="22">
        <v>21157674338</v>
      </c>
      <c r="J16" s="100">
        <f t="shared" si="7"/>
        <v>96.9</v>
      </c>
    </row>
    <row r="17" spans="1:11" ht="13.5" customHeight="1">
      <c r="A17" s="5" t="s">
        <v>109</v>
      </c>
      <c r="B17" s="59">
        <v>33840674147</v>
      </c>
      <c r="C17" s="22">
        <v>33537051842</v>
      </c>
      <c r="D17" s="100">
        <f t="shared" si="5"/>
        <v>99.1</v>
      </c>
      <c r="E17" s="22">
        <f t="shared" si="1"/>
        <v>8370011165</v>
      </c>
      <c r="F17" s="22">
        <f t="shared" si="2"/>
        <v>8105118064</v>
      </c>
      <c r="G17" s="100">
        <f t="shared" si="6"/>
        <v>96.8</v>
      </c>
      <c r="H17" s="22">
        <v>7954782189</v>
      </c>
      <c r="I17" s="22">
        <v>7690572501</v>
      </c>
      <c r="J17" s="100">
        <f t="shared" si="7"/>
        <v>96.7</v>
      </c>
    </row>
    <row r="18" spans="1:11" ht="13.5" customHeight="1">
      <c r="A18" s="5" t="s">
        <v>245</v>
      </c>
      <c r="B18" s="59">
        <v>10185812868</v>
      </c>
      <c r="C18" s="22">
        <v>10007653153</v>
      </c>
      <c r="D18" s="100">
        <f t="shared" si="5"/>
        <v>98.3</v>
      </c>
      <c r="E18" s="22">
        <f t="shared" si="1"/>
        <v>4787236093</v>
      </c>
      <c r="F18" s="22">
        <f t="shared" si="2"/>
        <v>4624975731</v>
      </c>
      <c r="G18" s="100">
        <f t="shared" si="6"/>
        <v>96.6</v>
      </c>
      <c r="H18" s="22">
        <v>4549174350</v>
      </c>
      <c r="I18" s="22">
        <v>4387737988</v>
      </c>
      <c r="J18" s="100">
        <f t="shared" si="7"/>
        <v>96.5</v>
      </c>
    </row>
    <row r="19" spans="1:11" ht="13.5" customHeight="1">
      <c r="A19" s="5" t="s">
        <v>246</v>
      </c>
      <c r="B19" s="59">
        <v>6885840463</v>
      </c>
      <c r="C19" s="22">
        <v>6778786049</v>
      </c>
      <c r="D19" s="100">
        <f t="shared" si="5"/>
        <v>98.4</v>
      </c>
      <c r="E19" s="22">
        <f t="shared" si="1"/>
        <v>3261552275</v>
      </c>
      <c r="F19" s="22">
        <f t="shared" si="2"/>
        <v>3162362544</v>
      </c>
      <c r="G19" s="100">
        <f t="shared" si="6"/>
        <v>97</v>
      </c>
      <c r="H19" s="22">
        <v>3085540093</v>
      </c>
      <c r="I19" s="22">
        <v>2986728359</v>
      </c>
      <c r="J19" s="100">
        <f t="shared" si="7"/>
        <v>96.8</v>
      </c>
    </row>
    <row r="20" spans="1:11" ht="13.5" customHeight="1">
      <c r="A20" s="10" t="s">
        <v>65</v>
      </c>
      <c r="B20" s="59">
        <v>9295157951</v>
      </c>
      <c r="C20" s="22">
        <v>9103618196</v>
      </c>
      <c r="D20" s="100">
        <f t="shared" si="5"/>
        <v>97.9</v>
      </c>
      <c r="E20" s="22">
        <f t="shared" si="1"/>
        <v>4276951761</v>
      </c>
      <c r="F20" s="22">
        <f t="shared" si="2"/>
        <v>4133689429</v>
      </c>
      <c r="G20" s="100">
        <f t="shared" si="6"/>
        <v>96.7</v>
      </c>
      <c r="H20" s="22">
        <v>4025412558</v>
      </c>
      <c r="I20" s="22">
        <v>3883644115</v>
      </c>
      <c r="J20" s="100">
        <f t="shared" si="7"/>
        <v>96.5</v>
      </c>
    </row>
    <row r="21" spans="1:11" ht="3.75" customHeight="1">
      <c r="A21" s="104"/>
      <c r="B21" s="105">
        <v>0</v>
      </c>
      <c r="C21" s="106">
        <v>0</v>
      </c>
      <c r="D21" s="101"/>
      <c r="E21" s="3"/>
      <c r="F21" s="3"/>
      <c r="G21" s="101"/>
      <c r="H21" s="3"/>
      <c r="I21" s="3"/>
      <c r="J21" s="101"/>
    </row>
    <row r="23" spans="1:11" ht="13.95" customHeight="1">
      <c r="A23" s="306" t="s">
        <v>371</v>
      </c>
      <c r="B23" s="308" t="s">
        <v>386</v>
      </c>
      <c r="C23" s="310"/>
      <c r="D23" s="309"/>
      <c r="E23" s="308" t="s">
        <v>387</v>
      </c>
      <c r="F23" s="310"/>
      <c r="G23" s="309"/>
      <c r="H23" s="308" t="s">
        <v>164</v>
      </c>
      <c r="I23" s="310"/>
      <c r="J23" s="310"/>
    </row>
    <row r="24" spans="1:11" ht="26.25" customHeight="1">
      <c r="A24" s="307"/>
      <c r="B24" s="14" t="s">
        <v>384</v>
      </c>
      <c r="C24" s="14" t="s">
        <v>385</v>
      </c>
      <c r="D24" s="102" t="s">
        <v>271</v>
      </c>
      <c r="E24" s="14" t="s">
        <v>384</v>
      </c>
      <c r="F24" s="14" t="s">
        <v>385</v>
      </c>
      <c r="G24" s="102" t="s">
        <v>271</v>
      </c>
      <c r="H24" s="14" t="s">
        <v>384</v>
      </c>
      <c r="I24" s="14" t="s">
        <v>385</v>
      </c>
      <c r="J24" s="255" t="s">
        <v>271</v>
      </c>
      <c r="K24" s="5"/>
    </row>
    <row r="25" spans="1:11" ht="17.25" customHeight="1">
      <c r="A25" s="26" t="s">
        <v>516</v>
      </c>
      <c r="B25" s="293">
        <v>22349771911</v>
      </c>
      <c r="C25" s="22">
        <v>22276303293</v>
      </c>
      <c r="D25" s="100">
        <v>99.7</v>
      </c>
      <c r="E25" s="22">
        <v>2945694142</v>
      </c>
      <c r="F25" s="22">
        <v>2945694142</v>
      </c>
      <c r="G25" s="100">
        <v>100</v>
      </c>
      <c r="H25" s="22">
        <v>152466310305</v>
      </c>
      <c r="I25" s="22">
        <v>152145861939</v>
      </c>
      <c r="J25" s="100">
        <v>99.8</v>
      </c>
    </row>
    <row r="26" spans="1:11" ht="13.5" customHeight="1">
      <c r="A26" s="26" t="s">
        <v>430</v>
      </c>
      <c r="B26" s="59">
        <v>22850631084</v>
      </c>
      <c r="C26" s="22">
        <v>22754882809</v>
      </c>
      <c r="D26" s="100">
        <v>99.6</v>
      </c>
      <c r="E26" s="22">
        <v>1527381711</v>
      </c>
      <c r="F26" s="22">
        <v>1527381711</v>
      </c>
      <c r="G26" s="100">
        <v>100</v>
      </c>
      <c r="H26" s="22">
        <v>153978162178</v>
      </c>
      <c r="I26" s="22">
        <v>153470425918</v>
      </c>
      <c r="J26" s="100">
        <v>99.7</v>
      </c>
    </row>
    <row r="27" spans="1:11" ht="13.5" customHeight="1">
      <c r="A27" s="11" t="s">
        <v>491</v>
      </c>
      <c r="B27" s="59">
        <v>15820951264</v>
      </c>
      <c r="C27" s="22">
        <v>15578772683</v>
      </c>
      <c r="D27" s="100">
        <v>98.5</v>
      </c>
      <c r="E27" s="22">
        <v>1687581618</v>
      </c>
      <c r="F27" s="22">
        <v>1681054872</v>
      </c>
      <c r="G27" s="100">
        <v>99.6</v>
      </c>
      <c r="H27" s="22">
        <v>146602089280</v>
      </c>
      <c r="I27" s="22">
        <v>144586837355</v>
      </c>
      <c r="J27" s="100">
        <v>98.6</v>
      </c>
    </row>
    <row r="28" spans="1:11" ht="13.5" customHeight="1">
      <c r="A28" s="11" t="s">
        <v>504</v>
      </c>
      <c r="B28" s="59">
        <v>14058814767</v>
      </c>
      <c r="C28" s="22">
        <v>13978834129</v>
      </c>
      <c r="D28" s="100">
        <v>99.4</v>
      </c>
      <c r="E28" s="22">
        <v>1308564461</v>
      </c>
      <c r="F28" s="22">
        <v>1300401690</v>
      </c>
      <c r="G28" s="100">
        <v>99.4</v>
      </c>
      <c r="H28" s="22">
        <v>163800559274</v>
      </c>
      <c r="I28" s="22">
        <v>163273643948</v>
      </c>
      <c r="J28" s="100">
        <v>99.7</v>
      </c>
    </row>
    <row r="29" spans="1:11" ht="13.5" customHeight="1">
      <c r="A29" s="11" t="s">
        <v>519</v>
      </c>
      <c r="B29" s="59">
        <f>SUM(B31:B40)</f>
        <v>14330383567</v>
      </c>
      <c r="C29" s="22">
        <f>SUM(C31:C40)</f>
        <v>14259396906</v>
      </c>
      <c r="D29" s="100">
        <f>IF(B29&lt;&gt;0,(IF(C29/B29*100&gt;=100,ROUND(C29/B29*100,1),IF(C29/B29*100&gt;=99.95,99.9,ROUND(C29/B29*100,1)))),0)</f>
        <v>99.5</v>
      </c>
      <c r="E29" s="22">
        <f>SUM(E31:E40)</f>
        <v>837591480</v>
      </c>
      <c r="F29" s="22">
        <f>SUM(F31:F40)</f>
        <v>829428709</v>
      </c>
      <c r="G29" s="100">
        <f>IF(E29&lt;&gt;0,(IF(F29/E29*100&gt;=100,ROUND(F29/E29*100,1),IF(F29/E29*100&gt;=99.95,99.9,ROUND(F29/E29*100,1)))),0)</f>
        <v>99</v>
      </c>
      <c r="H29" s="22">
        <f>SUM(H31:H40)</f>
        <v>181858865880</v>
      </c>
      <c r="I29" s="22">
        <f>SUM(I31:I40)</f>
        <v>181256675745</v>
      </c>
      <c r="J29" s="100">
        <f>IF(H29&lt;&gt;0,(IF(I29/H29*100&gt;=100,ROUND(I29/H29*100,1),IF(I29/H29*100&gt;=99.95,99.9,ROUND(I29/H29*100,1)))),0)</f>
        <v>99.7</v>
      </c>
    </row>
    <row r="30" spans="1:11">
      <c r="A30" s="11"/>
      <c r="B30" s="59"/>
      <c r="C30" s="22"/>
      <c r="D30" s="100"/>
      <c r="E30" s="22"/>
      <c r="F30" s="22"/>
      <c r="G30" s="100"/>
      <c r="H30" s="22"/>
      <c r="I30" s="22"/>
      <c r="J30" s="100"/>
    </row>
    <row r="31" spans="1:11" ht="13.5" customHeight="1">
      <c r="A31" s="10" t="s">
        <v>60</v>
      </c>
      <c r="B31" s="59">
        <v>6727305640</v>
      </c>
      <c r="C31" s="22">
        <v>6692901877</v>
      </c>
      <c r="D31" s="100">
        <f t="shared" ref="D31" si="8">IF(B31&lt;&gt;0,(IF(C31/B31*100&gt;=100,ROUND(C31/B31*100,1),IF(C31/B31*100&gt;=99.95,99.9,ROUND(C31/B31*100,1)))),0)</f>
        <v>99.5</v>
      </c>
      <c r="E31" s="22">
        <v>418424023</v>
      </c>
      <c r="F31" s="22">
        <v>415999478</v>
      </c>
      <c r="G31" s="100">
        <f t="shared" ref="G31" si="9">IF(E31&lt;&gt;0,(IF(F31/E31*100&gt;=100,ROUND(F31/E31*100,1),IF(F31/E31*100&gt;=99.95,99.9,ROUND(F31/E31*100,1)))),0)</f>
        <v>99.4</v>
      </c>
      <c r="H31" s="22">
        <f t="shared" ref="H31:H40" si="10">SUM(B51,E51)</f>
        <v>89162540013</v>
      </c>
      <c r="I31" s="22">
        <f t="shared" ref="I31:I40" si="11">SUM(C51,F51)</f>
        <v>88896671735</v>
      </c>
      <c r="J31" s="100">
        <f t="shared" ref="J31" si="12">IF(H31&lt;&gt;0,(IF(I31/H31*100&gt;=100,ROUND(I31/H31*100,1),IF(I31/H31*100&gt;=99.95,99.9,ROUND(I31/H31*100,1)))),0)</f>
        <v>99.7</v>
      </c>
    </row>
    <row r="32" spans="1:11" ht="13.5" customHeight="1">
      <c r="A32" s="10" t="s">
        <v>61</v>
      </c>
      <c r="B32" s="59">
        <v>2391164804</v>
      </c>
      <c r="C32" s="22">
        <v>2373467321</v>
      </c>
      <c r="D32" s="100">
        <f>IF(B32&lt;&gt;0,(IF(C32/B32*100&gt;=100,ROUND(C32/B32*100,1),IF(C32/B32*100&gt;=99.95,99.9,ROUND(C32/B32*100,1)))),0)</f>
        <v>99.3</v>
      </c>
      <c r="E32" s="22">
        <v>83383135</v>
      </c>
      <c r="F32" s="22">
        <v>77644909</v>
      </c>
      <c r="G32" s="100">
        <f>IF(E32&lt;&gt;0,(IF(F32/E32*100&gt;=100,ROUND(F32/E32*100,1),IF(F32/E32*100&gt;=99.95,99.9,ROUND(F32/E32*100,1)))),0)</f>
        <v>93.1</v>
      </c>
      <c r="H32" s="22">
        <f t="shared" si="10"/>
        <v>27324277832</v>
      </c>
      <c r="I32" s="22">
        <f t="shared" si="11"/>
        <v>27137602880</v>
      </c>
      <c r="J32" s="100">
        <f>IF(H32&lt;&gt;0,(IF(I32/H32*100&gt;=100,ROUND(I32/H32*100,1),IF(I32/H32*100&gt;=99.95,99.9,ROUND(I32/H32*100,1)))),0)</f>
        <v>99.3</v>
      </c>
    </row>
    <row r="33" spans="1:27" ht="13.5" customHeight="1">
      <c r="A33" s="10" t="s">
        <v>62</v>
      </c>
      <c r="B33" s="59">
        <v>950503608</v>
      </c>
      <c r="C33" s="22">
        <v>946276831</v>
      </c>
      <c r="D33" s="100">
        <f t="shared" ref="D33:D40" si="13">IF(B33&lt;&gt;0,(IF(C33/B33*100&gt;=100,ROUND(C33/B33*100,1),IF(C33/B33*100&gt;=99.95,99.9,ROUND(C33/B33*100,1)))),0)</f>
        <v>99.6</v>
      </c>
      <c r="E33" s="22">
        <v>57021282</v>
      </c>
      <c r="F33" s="22">
        <v>57021282</v>
      </c>
      <c r="G33" s="100">
        <f t="shared" ref="G33:G40" si="14">IF(E33&lt;&gt;0,(IF(F33/E33*100&gt;=100,ROUND(F33/E33*100,1),IF(F33/E33*100&gt;=99.95,99.9,ROUND(F33/E33*100,1)))),0)</f>
        <v>100</v>
      </c>
      <c r="H33" s="22">
        <f t="shared" si="10"/>
        <v>11223356799</v>
      </c>
      <c r="I33" s="22">
        <f t="shared" si="11"/>
        <v>11203462924</v>
      </c>
      <c r="J33" s="100">
        <f t="shared" ref="J33:J40" si="15">IF(H33&lt;&gt;0,(IF(I33/H33*100&gt;=100,ROUND(I33/H33*100,1),IF(I33/H33*100&gt;=99.95,99.9,ROUND(I33/H33*100,1)))),0)</f>
        <v>99.8</v>
      </c>
    </row>
    <row r="34" spans="1:27" ht="13.5" customHeight="1">
      <c r="A34" s="10" t="s">
        <v>63</v>
      </c>
      <c r="B34" s="59">
        <v>1207328002</v>
      </c>
      <c r="C34" s="22">
        <v>1203100750</v>
      </c>
      <c r="D34" s="100">
        <f t="shared" si="13"/>
        <v>99.6</v>
      </c>
      <c r="E34" s="22">
        <v>87908743</v>
      </c>
      <c r="F34" s="22">
        <v>87908743</v>
      </c>
      <c r="G34" s="100">
        <f t="shared" si="14"/>
        <v>100</v>
      </c>
      <c r="H34" s="22">
        <f t="shared" si="10"/>
        <v>14061981907</v>
      </c>
      <c r="I34" s="22">
        <f t="shared" si="11"/>
        <v>14022901475</v>
      </c>
      <c r="J34" s="100">
        <f t="shared" si="15"/>
        <v>99.7</v>
      </c>
    </row>
    <row r="35" spans="1:27" ht="13.5" customHeight="1">
      <c r="A35" s="5" t="s">
        <v>244</v>
      </c>
      <c r="B35" s="59">
        <v>533565243</v>
      </c>
      <c r="C35" s="22">
        <v>532293800</v>
      </c>
      <c r="D35" s="100">
        <f t="shared" si="13"/>
        <v>99.8</v>
      </c>
      <c r="E35" s="22">
        <v>25540298</v>
      </c>
      <c r="F35" s="22">
        <v>25540298</v>
      </c>
      <c r="G35" s="100">
        <f t="shared" si="14"/>
        <v>100</v>
      </c>
      <c r="H35" s="22">
        <f t="shared" si="10"/>
        <v>6672506973</v>
      </c>
      <c r="I35" s="22">
        <f t="shared" si="11"/>
        <v>6665451623</v>
      </c>
      <c r="J35" s="100">
        <f t="shared" si="15"/>
        <v>99.9</v>
      </c>
    </row>
    <row r="36" spans="1:27" ht="13.5" customHeight="1">
      <c r="A36" s="10" t="s">
        <v>64</v>
      </c>
      <c r="B36" s="59">
        <v>1509927618</v>
      </c>
      <c r="C36" s="22">
        <v>1504146974</v>
      </c>
      <c r="D36" s="100">
        <f t="shared" si="13"/>
        <v>99.6</v>
      </c>
      <c r="E36" s="22">
        <v>95060547</v>
      </c>
      <c r="F36" s="22">
        <v>95060547</v>
      </c>
      <c r="G36" s="100">
        <f t="shared" si="14"/>
        <v>100</v>
      </c>
      <c r="H36" s="22">
        <f t="shared" si="10"/>
        <v>20649572806</v>
      </c>
      <c r="I36" s="22">
        <f t="shared" si="11"/>
        <v>20610262033</v>
      </c>
      <c r="J36" s="100">
        <f t="shared" si="15"/>
        <v>99.8</v>
      </c>
    </row>
    <row r="37" spans="1:27" ht="13.5" customHeight="1">
      <c r="A37" s="5" t="s">
        <v>109</v>
      </c>
      <c r="B37" s="59">
        <v>396146328</v>
      </c>
      <c r="C37" s="22">
        <v>395462915</v>
      </c>
      <c r="D37" s="100">
        <f t="shared" si="13"/>
        <v>99.8</v>
      </c>
      <c r="E37" s="22">
        <v>19082648</v>
      </c>
      <c r="F37" s="22">
        <v>19082648</v>
      </c>
      <c r="G37" s="100">
        <f t="shared" si="14"/>
        <v>100</v>
      </c>
      <c r="H37" s="22">
        <f t="shared" si="10"/>
        <v>5819347188</v>
      </c>
      <c r="I37" s="22">
        <f t="shared" si="11"/>
        <v>5811493938</v>
      </c>
      <c r="J37" s="100">
        <f t="shared" si="15"/>
        <v>99.9</v>
      </c>
    </row>
    <row r="38" spans="1:27" ht="13.5" customHeight="1">
      <c r="A38" s="5" t="s">
        <v>245</v>
      </c>
      <c r="B38" s="59">
        <v>216473100</v>
      </c>
      <c r="C38" s="22">
        <v>215649100</v>
      </c>
      <c r="D38" s="100">
        <f t="shared" si="13"/>
        <v>99.6</v>
      </c>
      <c r="E38" s="22">
        <v>21588643</v>
      </c>
      <c r="F38" s="22">
        <v>21588643</v>
      </c>
      <c r="G38" s="100">
        <f t="shared" si="14"/>
        <v>100</v>
      </c>
      <c r="H38" s="22">
        <f t="shared" si="10"/>
        <v>2466499763</v>
      </c>
      <c r="I38" s="22">
        <f t="shared" si="11"/>
        <v>2462412456</v>
      </c>
      <c r="J38" s="100">
        <f t="shared" si="15"/>
        <v>99.8</v>
      </c>
    </row>
    <row r="39" spans="1:27" ht="13.5" customHeight="1">
      <c r="A39" s="5" t="s">
        <v>246</v>
      </c>
      <c r="B39" s="59">
        <v>168274700</v>
      </c>
      <c r="C39" s="22">
        <v>167896703</v>
      </c>
      <c r="D39" s="100">
        <f t="shared" si="13"/>
        <v>99.8</v>
      </c>
      <c r="E39" s="22">
        <v>7737482</v>
      </c>
      <c r="F39" s="22">
        <v>7737482</v>
      </c>
      <c r="G39" s="100">
        <f t="shared" si="14"/>
        <v>100</v>
      </c>
      <c r="H39" s="22">
        <f t="shared" si="10"/>
        <v>1744451710</v>
      </c>
      <c r="I39" s="22">
        <f t="shared" si="11"/>
        <v>1742428446</v>
      </c>
      <c r="J39" s="100">
        <f t="shared" si="15"/>
        <v>99.9</v>
      </c>
    </row>
    <row r="40" spans="1:27" ht="13.5" customHeight="1">
      <c r="A40" s="10" t="s">
        <v>65</v>
      </c>
      <c r="B40" s="59">
        <v>229694524</v>
      </c>
      <c r="C40" s="22">
        <v>228200635</v>
      </c>
      <c r="D40" s="100">
        <f t="shared" si="13"/>
        <v>99.3</v>
      </c>
      <c r="E40" s="22">
        <v>21844679</v>
      </c>
      <c r="F40" s="22">
        <v>21844679</v>
      </c>
      <c r="G40" s="100">
        <f t="shared" si="14"/>
        <v>100</v>
      </c>
      <c r="H40" s="22">
        <f t="shared" si="10"/>
        <v>2734330889</v>
      </c>
      <c r="I40" s="22">
        <f t="shared" si="11"/>
        <v>2703988235</v>
      </c>
      <c r="J40" s="100">
        <f t="shared" si="15"/>
        <v>98.9</v>
      </c>
    </row>
    <row r="41" spans="1:27" ht="3.75" customHeight="1">
      <c r="A41" s="104"/>
      <c r="B41" s="3"/>
      <c r="C41" s="3"/>
      <c r="D41" s="101"/>
      <c r="E41" s="3"/>
      <c r="F41" s="3"/>
      <c r="G41" s="101"/>
      <c r="H41" s="3"/>
      <c r="I41" s="3"/>
      <c r="J41" s="101"/>
    </row>
    <row r="42" spans="1:27">
      <c r="A42" s="5"/>
    </row>
    <row r="43" spans="1:27" ht="13.95" customHeight="1">
      <c r="A43" s="306" t="s">
        <v>371</v>
      </c>
      <c r="B43" s="308" t="s">
        <v>388</v>
      </c>
      <c r="C43" s="310"/>
      <c r="D43" s="309"/>
      <c r="E43" s="308" t="s">
        <v>389</v>
      </c>
      <c r="F43" s="310"/>
      <c r="G43" s="309"/>
      <c r="H43" s="308" t="s">
        <v>281</v>
      </c>
      <c r="I43" s="310"/>
      <c r="J43" s="310"/>
    </row>
    <row r="44" spans="1:27" ht="26.25" customHeight="1">
      <c r="A44" s="307"/>
      <c r="B44" s="14" t="s">
        <v>384</v>
      </c>
      <c r="C44" s="14" t="s">
        <v>385</v>
      </c>
      <c r="D44" s="102" t="s">
        <v>271</v>
      </c>
      <c r="E44" s="14" t="s">
        <v>384</v>
      </c>
      <c r="F44" s="14" t="s">
        <v>385</v>
      </c>
      <c r="G44" s="102" t="s">
        <v>271</v>
      </c>
      <c r="H44" s="14" t="s">
        <v>384</v>
      </c>
      <c r="I44" s="14" t="s">
        <v>385</v>
      </c>
      <c r="J44" s="255" t="s">
        <v>271</v>
      </c>
      <c r="K44" s="256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</row>
    <row r="45" spans="1:27" ht="17.25" customHeight="1">
      <c r="A45" s="15" t="s">
        <v>516</v>
      </c>
      <c r="B45" s="22">
        <v>7305736076</v>
      </c>
      <c r="C45" s="22">
        <v>7139403736</v>
      </c>
      <c r="D45" s="100">
        <v>97.7</v>
      </c>
      <c r="E45" s="22">
        <v>145160574229</v>
      </c>
      <c r="F45" s="22">
        <v>145006458203</v>
      </c>
      <c r="G45" s="100">
        <v>99.9</v>
      </c>
      <c r="H45" s="22">
        <v>190899389848</v>
      </c>
      <c r="I45" s="22">
        <v>190899389848</v>
      </c>
      <c r="J45" s="100">
        <v>100</v>
      </c>
      <c r="K45" s="1"/>
    </row>
    <row r="46" spans="1:27" ht="13.5" customHeight="1">
      <c r="A46" s="26" t="s">
        <v>430</v>
      </c>
      <c r="B46" s="59">
        <v>7532239360</v>
      </c>
      <c r="C46" s="22">
        <v>7360055525</v>
      </c>
      <c r="D46" s="100">
        <v>97.7</v>
      </c>
      <c r="E46" s="22">
        <v>146445922818</v>
      </c>
      <c r="F46" s="22">
        <v>146110370393</v>
      </c>
      <c r="G46" s="100">
        <v>99.8</v>
      </c>
      <c r="H46" s="22">
        <v>194427320027</v>
      </c>
      <c r="I46" s="22">
        <v>194427320027</v>
      </c>
      <c r="J46" s="100">
        <v>100</v>
      </c>
    </row>
    <row r="47" spans="1:27" ht="13.5" customHeight="1">
      <c r="A47" s="11" t="s">
        <v>491</v>
      </c>
      <c r="B47" s="59">
        <v>7681073297</v>
      </c>
      <c r="C47" s="22">
        <v>7502249945</v>
      </c>
      <c r="D47" s="100">
        <v>97.7</v>
      </c>
      <c r="E47" s="22">
        <v>138921015983</v>
      </c>
      <c r="F47" s="22">
        <v>137084587410</v>
      </c>
      <c r="G47" s="100">
        <v>98.7</v>
      </c>
      <c r="H47" s="22">
        <v>208770342442</v>
      </c>
      <c r="I47" s="22">
        <v>208770342442</v>
      </c>
      <c r="J47" s="100">
        <v>100</v>
      </c>
    </row>
    <row r="48" spans="1:27" ht="13.5" customHeight="1">
      <c r="A48" s="11" t="s">
        <v>504</v>
      </c>
      <c r="B48" s="59">
        <v>7837833729</v>
      </c>
      <c r="C48" s="22">
        <v>7689239673</v>
      </c>
      <c r="D48" s="100">
        <v>98.1</v>
      </c>
      <c r="E48" s="22">
        <v>155962725545</v>
      </c>
      <c r="F48" s="22">
        <v>155584404275</v>
      </c>
      <c r="G48" s="100">
        <v>99.8</v>
      </c>
      <c r="H48" s="22">
        <v>251048791608</v>
      </c>
      <c r="I48" s="22">
        <v>251048791608</v>
      </c>
      <c r="J48" s="100">
        <v>100</v>
      </c>
    </row>
    <row r="49" spans="1:10" ht="13.5" customHeight="1">
      <c r="A49" s="11" t="s">
        <v>519</v>
      </c>
      <c r="B49" s="59">
        <f>SUM(B51:B60)</f>
        <v>9901698900</v>
      </c>
      <c r="C49" s="22">
        <f>SUM(C51:C60)</f>
        <v>9618258508</v>
      </c>
      <c r="D49" s="100">
        <f>IF(B49&lt;&gt;0,(IF(C49/B49*100&gt;=100,ROUND(C49/B49*100,1),IF(C49/B49*100&gt;=99.95,99.9,ROUND(C49/B49*100,1)))),0)</f>
        <v>97.1</v>
      </c>
      <c r="E49" s="22">
        <f>SUM(E51:E60)</f>
        <v>171957166980</v>
      </c>
      <c r="F49" s="22">
        <f>SUM(F51:F60)</f>
        <v>171638417237</v>
      </c>
      <c r="G49" s="100">
        <f>IF(E49&lt;&gt;0,(IF(F49/E49*100&gt;=100,ROUND(F49/E49*100,1),IF(F49/E49*100&gt;=99.95,99.9,ROUND(F49/E49*100,1)))),0)</f>
        <v>99.8</v>
      </c>
      <c r="H49" s="22">
        <f>SUM(H51:H60)</f>
        <v>286352745002</v>
      </c>
      <c r="I49" s="22">
        <f>SUM(I51:I60)</f>
        <v>286352745002</v>
      </c>
      <c r="J49" s="100">
        <f>IF(H49&lt;&gt;0,(IF(I49/H49*100&gt;=100,ROUND(I49/H49*100,1),IF(I49/H49*100&gt;=99.95,99.9,ROUND(I49/H49*100,1)))),0)</f>
        <v>100</v>
      </c>
    </row>
    <row r="50" spans="1:10">
      <c r="A50" s="11"/>
      <c r="B50" s="59"/>
      <c r="C50" s="22"/>
      <c r="D50" s="100"/>
      <c r="E50" s="22"/>
      <c r="F50" s="22"/>
      <c r="G50" s="100"/>
      <c r="H50" s="22"/>
      <c r="I50" s="22"/>
      <c r="J50" s="100"/>
    </row>
    <row r="51" spans="1:10" ht="13.5" customHeight="1">
      <c r="A51" s="10" t="s">
        <v>60</v>
      </c>
      <c r="B51" s="59">
        <v>3068638143</v>
      </c>
      <c r="C51" s="22">
        <v>2942864303</v>
      </c>
      <c r="D51" s="100">
        <f t="shared" ref="D51" si="16">IF(B51&lt;&gt;0,(IF(C51/B51*100&gt;=100,ROUND(C51/B51*100,1),IF(C51/B51*100&gt;=99.95,99.9,ROUND(C51/B51*100,1)))),0)</f>
        <v>95.9</v>
      </c>
      <c r="E51" s="22">
        <v>86093901870</v>
      </c>
      <c r="F51" s="22">
        <v>85953807432</v>
      </c>
      <c r="G51" s="100">
        <f t="shared" ref="G51" si="17">IF(E51&lt;&gt;0,(IF(F51/E51*100&gt;=100,ROUND(F51/E51*100,1),IF(F51/E51*100&gt;=99.95,99.9,ROUND(F51/E51*100,1)))),0)</f>
        <v>99.8</v>
      </c>
      <c r="H51" s="22">
        <v>286352745002</v>
      </c>
      <c r="I51" s="22">
        <v>286352745002</v>
      </c>
      <c r="J51" s="100">
        <f t="shared" ref="J51" si="18">IF(H51&lt;&gt;0,(IF(I51/H51*100&gt;=100,ROUND(I51/H51*100,1),IF(I51/H51*100&gt;=99.95,99.9,ROUND(I51/H51*100,1)))),0)</f>
        <v>100</v>
      </c>
    </row>
    <row r="52" spans="1:10" ht="13.5" customHeight="1">
      <c r="A52" s="10" t="s">
        <v>61</v>
      </c>
      <c r="B52" s="59">
        <v>2509806981</v>
      </c>
      <c r="C52" s="22">
        <v>2439128204</v>
      </c>
      <c r="D52" s="100">
        <f>IF(B52&lt;&gt;0,(IF(C52/B52*100&gt;=100,ROUND(C52/B52*100,1),IF(C52/B52*100&gt;=99.95,99.9,ROUND(C52/B52*100,1)))),0)</f>
        <v>97.2</v>
      </c>
      <c r="E52" s="22">
        <v>24814470851</v>
      </c>
      <c r="F52" s="22">
        <v>24698474676</v>
      </c>
      <c r="G52" s="100">
        <f>IF(E52&lt;&gt;0,(IF(F52/E52*100&gt;=100,ROUND(F52/E52*100,1),IF(F52/E52*100&gt;=99.95,99.9,ROUND(F52/E52*100,1)))),0)</f>
        <v>99.5</v>
      </c>
      <c r="H52" s="22">
        <v>0</v>
      </c>
      <c r="I52" s="22">
        <v>0</v>
      </c>
      <c r="J52" s="100">
        <f>IF(H52&lt;&gt;0,(IF(I52/H52*100&gt;=100,ROUND(I52/H52*100,1),IF(I52/H52*100&gt;=99.95,99.9,ROUND(I52/H52*100,1)))),0)</f>
        <v>0</v>
      </c>
    </row>
    <row r="53" spans="1:10" ht="13.5" customHeight="1">
      <c r="A53" s="10" t="s">
        <v>62</v>
      </c>
      <c r="B53" s="59">
        <v>1168187814</v>
      </c>
      <c r="C53" s="22">
        <v>1152696043</v>
      </c>
      <c r="D53" s="100">
        <f t="shared" ref="D53:D60" si="19">IF(B53&lt;&gt;0,(IF(C53/B53*100&gt;=100,ROUND(C53/B53*100,1),IF(C53/B53*100&gt;=99.95,99.9,ROUND(C53/B53*100,1)))),0)</f>
        <v>98.7</v>
      </c>
      <c r="E53" s="22">
        <v>10055168985</v>
      </c>
      <c r="F53" s="22">
        <v>10050766881</v>
      </c>
      <c r="G53" s="100">
        <f t="shared" ref="G53:G60" si="20">IF(E53&lt;&gt;0,(IF(F53/E53*100&gt;=100,ROUND(F53/E53*100,1),IF(F53/E53*100&gt;=99.95,99.9,ROUND(F53/E53*100,1)))),0)</f>
        <v>99.9</v>
      </c>
      <c r="H53" s="22">
        <v>0</v>
      </c>
      <c r="I53" s="22">
        <v>0</v>
      </c>
      <c r="J53" s="100">
        <f t="shared" ref="J53:J60" si="21">IF(H53&lt;&gt;0,(IF(I53/H53*100&gt;=100,ROUND(I53/H53*100,1),IF(I53/H53*100&gt;=99.95,99.9,ROUND(I53/H53*100,1)))),0)</f>
        <v>0</v>
      </c>
    </row>
    <row r="54" spans="1:10" ht="13.5" customHeight="1">
      <c r="A54" s="10" t="s">
        <v>63</v>
      </c>
      <c r="B54" s="59">
        <v>883242423</v>
      </c>
      <c r="C54" s="22">
        <v>853695900</v>
      </c>
      <c r="D54" s="100">
        <f t="shared" si="19"/>
        <v>96.7</v>
      </c>
      <c r="E54" s="22">
        <v>13178739484</v>
      </c>
      <c r="F54" s="22">
        <v>13169205575</v>
      </c>
      <c r="G54" s="100">
        <f t="shared" si="20"/>
        <v>99.9</v>
      </c>
      <c r="H54" s="22">
        <v>0</v>
      </c>
      <c r="I54" s="22">
        <v>0</v>
      </c>
      <c r="J54" s="100">
        <f t="shared" si="21"/>
        <v>0</v>
      </c>
    </row>
    <row r="55" spans="1:10" ht="13.5" customHeight="1">
      <c r="A55" s="5" t="s">
        <v>244</v>
      </c>
      <c r="B55" s="59">
        <v>363549200</v>
      </c>
      <c r="C55" s="22">
        <v>358036500</v>
      </c>
      <c r="D55" s="100">
        <f t="shared" si="19"/>
        <v>98.5</v>
      </c>
      <c r="E55" s="22">
        <v>6308957773</v>
      </c>
      <c r="F55" s="22">
        <v>6307415123</v>
      </c>
      <c r="G55" s="100">
        <f t="shared" si="20"/>
        <v>99.9</v>
      </c>
      <c r="H55" s="22">
        <v>0</v>
      </c>
      <c r="I55" s="22">
        <v>0</v>
      </c>
      <c r="J55" s="100">
        <f t="shared" si="21"/>
        <v>0</v>
      </c>
    </row>
    <row r="56" spans="1:10" ht="13.5" customHeight="1">
      <c r="A56" s="10" t="s">
        <v>64</v>
      </c>
      <c r="B56" s="59">
        <v>1000750076</v>
      </c>
      <c r="C56" s="22">
        <v>980542344</v>
      </c>
      <c r="D56" s="100">
        <f t="shared" si="19"/>
        <v>98</v>
      </c>
      <c r="E56" s="22">
        <v>19648822730</v>
      </c>
      <c r="F56" s="22">
        <v>19629719689</v>
      </c>
      <c r="G56" s="100">
        <f t="shared" si="20"/>
        <v>99.9</v>
      </c>
      <c r="H56" s="22">
        <v>0</v>
      </c>
      <c r="I56" s="22">
        <v>0</v>
      </c>
      <c r="J56" s="100">
        <f t="shared" si="21"/>
        <v>0</v>
      </c>
    </row>
    <row r="57" spans="1:10" ht="13.5" customHeight="1">
      <c r="A57" s="5" t="s">
        <v>109</v>
      </c>
      <c r="B57" s="59">
        <v>358607228</v>
      </c>
      <c r="C57" s="22">
        <v>352714041</v>
      </c>
      <c r="D57" s="100">
        <f t="shared" si="19"/>
        <v>98.4</v>
      </c>
      <c r="E57" s="22">
        <v>5460739960</v>
      </c>
      <c r="F57" s="22">
        <v>5458779897</v>
      </c>
      <c r="G57" s="100">
        <f t="shared" si="20"/>
        <v>99.9</v>
      </c>
      <c r="H57" s="22">
        <v>0</v>
      </c>
      <c r="I57" s="22">
        <v>0</v>
      </c>
      <c r="J57" s="100">
        <f t="shared" si="21"/>
        <v>0</v>
      </c>
    </row>
    <row r="58" spans="1:10" ht="13.5" customHeight="1">
      <c r="A58" s="5" t="s">
        <v>245</v>
      </c>
      <c r="B58" s="59">
        <v>241507900</v>
      </c>
      <c r="C58" s="22">
        <v>237881694</v>
      </c>
      <c r="D58" s="100">
        <f t="shared" si="19"/>
        <v>98.5</v>
      </c>
      <c r="E58" s="22">
        <v>2224991863</v>
      </c>
      <c r="F58" s="22">
        <v>2224530762</v>
      </c>
      <c r="G58" s="100">
        <f t="shared" si="20"/>
        <v>99.9</v>
      </c>
      <c r="H58" s="22">
        <v>0</v>
      </c>
      <c r="I58" s="22">
        <v>0</v>
      </c>
      <c r="J58" s="100">
        <f t="shared" si="21"/>
        <v>0</v>
      </c>
    </row>
    <row r="59" spans="1:10" ht="13.5" customHeight="1">
      <c r="A59" s="5" t="s">
        <v>246</v>
      </c>
      <c r="B59" s="59">
        <v>126294310</v>
      </c>
      <c r="C59" s="22">
        <v>124662365</v>
      </c>
      <c r="D59" s="100">
        <f t="shared" si="19"/>
        <v>98.7</v>
      </c>
      <c r="E59" s="22">
        <v>1618157400</v>
      </c>
      <c r="F59" s="22">
        <v>1617766081</v>
      </c>
      <c r="G59" s="100">
        <f t="shared" si="20"/>
        <v>99.9</v>
      </c>
      <c r="H59" s="22">
        <v>0</v>
      </c>
      <c r="I59" s="22">
        <v>0</v>
      </c>
      <c r="J59" s="100">
        <f t="shared" si="21"/>
        <v>0</v>
      </c>
    </row>
    <row r="60" spans="1:10" ht="13.5" customHeight="1">
      <c r="A60" s="10" t="s">
        <v>65</v>
      </c>
      <c r="B60" s="59">
        <v>181114825</v>
      </c>
      <c r="C60" s="22">
        <v>176037114</v>
      </c>
      <c r="D60" s="100">
        <f t="shared" si="19"/>
        <v>97.2</v>
      </c>
      <c r="E60" s="22">
        <v>2553216064</v>
      </c>
      <c r="F60" s="22">
        <v>2527951121</v>
      </c>
      <c r="G60" s="100">
        <f t="shared" si="20"/>
        <v>99</v>
      </c>
      <c r="H60" s="22">
        <v>0</v>
      </c>
      <c r="I60" s="22">
        <v>0</v>
      </c>
      <c r="J60" s="100">
        <f t="shared" si="21"/>
        <v>0</v>
      </c>
    </row>
    <row r="61" spans="1:10" ht="3.75" customHeight="1">
      <c r="A61" s="17"/>
      <c r="B61" s="4"/>
      <c r="C61" s="3"/>
      <c r="D61" s="101"/>
      <c r="E61" s="3"/>
      <c r="F61" s="3"/>
      <c r="G61" s="101"/>
      <c r="H61" s="3"/>
      <c r="I61" s="3"/>
      <c r="J61" s="101"/>
    </row>
    <row r="62" spans="1:10">
      <c r="A62" s="6" t="s">
        <v>272</v>
      </c>
      <c r="B62" s="5"/>
      <c r="C62" s="5"/>
      <c r="D62" s="5"/>
      <c r="E62" s="5"/>
      <c r="F62" s="5"/>
      <c r="G62" s="5"/>
      <c r="H62" s="5"/>
      <c r="I62" s="5"/>
    </row>
    <row r="63" spans="1:10">
      <c r="A63" s="6" t="s">
        <v>509</v>
      </c>
    </row>
    <row r="64" spans="1:10">
      <c r="A64" s="6" t="s">
        <v>282</v>
      </c>
    </row>
  </sheetData>
  <mergeCells count="12">
    <mergeCell ref="A43:A44"/>
    <mergeCell ref="B43:D43"/>
    <mergeCell ref="E43:G43"/>
    <mergeCell ref="H43:J43"/>
    <mergeCell ref="H3:J3"/>
    <mergeCell ref="A3:A4"/>
    <mergeCell ref="B3:D3"/>
    <mergeCell ref="E3:G3"/>
    <mergeCell ref="A23:A24"/>
    <mergeCell ref="B23:D23"/>
    <mergeCell ref="E23:G23"/>
    <mergeCell ref="H23:J23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K61"/>
  <sheetViews>
    <sheetView zoomScaleNormal="100" workbookViewId="0"/>
  </sheetViews>
  <sheetFormatPr defaultColWidth="8.88671875" defaultRowHeight="10.8"/>
  <cols>
    <col min="1" max="1" width="10.109375" style="151" customWidth="1"/>
    <col min="2" max="3" width="15" style="151" customWidth="1"/>
    <col min="4" max="4" width="6.109375" style="151" customWidth="1"/>
    <col min="5" max="6" width="15" style="151" customWidth="1"/>
    <col min="7" max="7" width="5.6640625" style="151" customWidth="1"/>
    <col min="8" max="9" width="15" style="151" customWidth="1"/>
    <col min="10" max="10" width="5.6640625" style="151" customWidth="1"/>
    <col min="11" max="53" width="12.6640625" style="151" customWidth="1"/>
    <col min="54" max="16384" width="8.88671875" style="151"/>
  </cols>
  <sheetData>
    <row r="1" spans="1:11" s="143" customFormat="1" ht="16.2">
      <c r="A1" s="237" t="s">
        <v>195</v>
      </c>
      <c r="J1" s="191"/>
    </row>
    <row r="2" spans="1:11">
      <c r="A2" s="238"/>
      <c r="J2" s="239" t="s">
        <v>179</v>
      </c>
    </row>
    <row r="3" spans="1:11" ht="13.95" customHeight="1">
      <c r="A3" s="342" t="s">
        <v>371</v>
      </c>
      <c r="B3" s="344" t="s">
        <v>57</v>
      </c>
      <c r="C3" s="345"/>
      <c r="D3" s="345"/>
      <c r="E3" s="344" t="s">
        <v>58</v>
      </c>
      <c r="F3" s="345"/>
      <c r="G3" s="346"/>
      <c r="H3" s="344" t="s">
        <v>59</v>
      </c>
      <c r="I3" s="347"/>
      <c r="J3" s="347"/>
    </row>
    <row r="4" spans="1:11" ht="26.25" customHeight="1">
      <c r="A4" s="343"/>
      <c r="B4" s="214" t="s">
        <v>384</v>
      </c>
      <c r="C4" s="214" t="s">
        <v>385</v>
      </c>
      <c r="D4" s="240" t="s">
        <v>271</v>
      </c>
      <c r="E4" s="214" t="s">
        <v>384</v>
      </c>
      <c r="F4" s="214" t="s">
        <v>385</v>
      </c>
      <c r="G4" s="240" t="s">
        <v>271</v>
      </c>
      <c r="H4" s="214" t="s">
        <v>384</v>
      </c>
      <c r="I4" s="214" t="s">
        <v>385</v>
      </c>
      <c r="J4" s="257" t="s">
        <v>271</v>
      </c>
      <c r="K4" s="148"/>
    </row>
    <row r="5" spans="1:11" ht="17.25" customHeight="1">
      <c r="A5" s="26" t="s">
        <v>516</v>
      </c>
      <c r="B5" s="294">
        <v>17913685392</v>
      </c>
      <c r="C5" s="163">
        <v>17268307842</v>
      </c>
      <c r="D5" s="241">
        <v>96.4</v>
      </c>
      <c r="E5" s="163">
        <v>5229778356</v>
      </c>
      <c r="F5" s="163">
        <v>5229780234</v>
      </c>
      <c r="G5" s="241">
        <v>100</v>
      </c>
      <c r="H5" s="163">
        <v>3446784468</v>
      </c>
      <c r="I5" s="163">
        <v>3446784468</v>
      </c>
      <c r="J5" s="241">
        <v>100</v>
      </c>
    </row>
    <row r="6" spans="1:11" ht="13.5" customHeight="1">
      <c r="A6" s="26" t="s">
        <v>430</v>
      </c>
      <c r="B6" s="175">
        <v>17279608894</v>
      </c>
      <c r="C6" s="163">
        <v>16890285865</v>
      </c>
      <c r="D6" s="241">
        <v>97.7</v>
      </c>
      <c r="E6" s="163">
        <v>5258817490</v>
      </c>
      <c r="F6" s="163">
        <v>5258813956</v>
      </c>
      <c r="G6" s="241">
        <v>99.9</v>
      </c>
      <c r="H6" s="163">
        <v>3494147760</v>
      </c>
      <c r="I6" s="163">
        <v>3493068510</v>
      </c>
      <c r="J6" s="241">
        <v>99.9</v>
      </c>
    </row>
    <row r="7" spans="1:11" ht="13.5" customHeight="1">
      <c r="A7" s="11" t="s">
        <v>491</v>
      </c>
      <c r="B7" s="175">
        <v>15624687512</v>
      </c>
      <c r="C7" s="163">
        <v>15072098870</v>
      </c>
      <c r="D7" s="241">
        <v>96.5</v>
      </c>
      <c r="E7" s="163">
        <v>5109198488</v>
      </c>
      <c r="F7" s="163">
        <v>5109163928</v>
      </c>
      <c r="G7" s="241">
        <v>99.9</v>
      </c>
      <c r="H7" s="163">
        <v>3305554314</v>
      </c>
      <c r="I7" s="163">
        <v>3259784864</v>
      </c>
      <c r="J7" s="241">
        <v>98.6</v>
      </c>
    </row>
    <row r="8" spans="1:11" ht="13.5" customHeight="1">
      <c r="A8" s="11" t="s">
        <v>504</v>
      </c>
      <c r="B8" s="175">
        <v>16959688401</v>
      </c>
      <c r="C8" s="163">
        <v>16554464892</v>
      </c>
      <c r="D8" s="241">
        <v>97.6</v>
      </c>
      <c r="E8" s="163">
        <v>5412159848</v>
      </c>
      <c r="F8" s="163">
        <v>5412138056</v>
      </c>
      <c r="G8" s="241">
        <v>99.9</v>
      </c>
      <c r="H8" s="163">
        <v>3612038104</v>
      </c>
      <c r="I8" s="163">
        <v>3605563589</v>
      </c>
      <c r="J8" s="241">
        <v>99.8</v>
      </c>
    </row>
    <row r="9" spans="1:11" ht="13.5" customHeight="1">
      <c r="A9" s="11" t="s">
        <v>519</v>
      </c>
      <c r="B9" s="175">
        <f>SUM(B11:B20)</f>
        <v>17394333654</v>
      </c>
      <c r="C9" s="163">
        <f>SUM(C11:C20)</f>
        <v>17099354021</v>
      </c>
      <c r="D9" s="241">
        <f>IF(B9&lt;&gt;0,(IF(C9/B9*100&gt;=100,ROUND(C9/B9*100,1),IF(C9/B9*100&gt;=99.95,99.9,ROUND(C9/B9*100,1)))),0)</f>
        <v>98.3</v>
      </c>
      <c r="E9" s="163">
        <f>SUM(E11:E20)</f>
        <v>5696900974</v>
      </c>
      <c r="F9" s="163">
        <f>SUM(F11:F20)</f>
        <v>5696879182</v>
      </c>
      <c r="G9" s="241">
        <f>IF(E9&lt;&gt;0,(IF(F9/E9*100&gt;=100,ROUND(F9/E9*100,1),IF(F9/E9*100&gt;=99.95,99.9,ROUND(F9/E9*100,1)))),0)</f>
        <v>99.9</v>
      </c>
      <c r="H9" s="163">
        <f>SUM(H11:H20)</f>
        <v>3596808691</v>
      </c>
      <c r="I9" s="163">
        <f>SUM(I11:I20)</f>
        <v>3596808691</v>
      </c>
      <c r="J9" s="241">
        <f>IF(H9&lt;&gt;0,(IF(I9/H9*100&gt;=100,ROUND(I9/H9*100,1),IF(I9/H9*100&gt;=99.95,99.9,ROUND(I9/H9*100,1)))),0)</f>
        <v>100</v>
      </c>
    </row>
    <row r="10" spans="1:11">
      <c r="A10" s="150"/>
      <c r="B10" s="175"/>
      <c r="C10" s="163"/>
      <c r="D10" s="241"/>
      <c r="E10" s="163"/>
      <c r="F10" s="163"/>
      <c r="G10" s="241"/>
      <c r="H10" s="163"/>
      <c r="I10" s="163"/>
      <c r="J10" s="241"/>
    </row>
    <row r="11" spans="1:11" ht="13.5" customHeight="1">
      <c r="A11" s="242" t="s">
        <v>60</v>
      </c>
      <c r="B11" s="59">
        <v>6107979401</v>
      </c>
      <c r="C11" s="22">
        <v>6001952065</v>
      </c>
      <c r="D11" s="100">
        <f t="shared" ref="D11" si="0">IF(B11&lt;&gt;0,(IF(C11/B11*100&gt;=100,ROUND(C11/B11*100,1),IF(C11/B11*100&gt;=99.95,99.9,ROUND(C11/B11*100,1)))),0)</f>
        <v>98.3</v>
      </c>
      <c r="E11" s="22">
        <v>5696772030</v>
      </c>
      <c r="F11" s="22">
        <v>5696750238</v>
      </c>
      <c r="G11" s="100">
        <f t="shared" ref="G11" si="1">IF(E11&lt;&gt;0,(IF(F11/E11*100&gt;=100,ROUND(F11/E11*100,1),IF(F11/E11*100&gt;=99.95,99.9,ROUND(F11/E11*100,1)))),0)</f>
        <v>99.9</v>
      </c>
      <c r="H11" s="22">
        <v>552444850</v>
      </c>
      <c r="I11" s="22">
        <v>552444850</v>
      </c>
      <c r="J11" s="100">
        <f t="shared" ref="J11" si="2">IF(H11&lt;&gt;0,(IF(I11/H11*100&gt;=100,ROUND(I11/H11*100,1),IF(I11/H11*100&gt;=99.95,99.9,ROUND(I11/H11*100,1)))),0)</f>
        <v>100</v>
      </c>
    </row>
    <row r="12" spans="1:11" ht="13.5" customHeight="1">
      <c r="A12" s="242" t="s">
        <v>61</v>
      </c>
      <c r="B12" s="59">
        <v>3632938318</v>
      </c>
      <c r="C12" s="22">
        <v>3546593453</v>
      </c>
      <c r="D12" s="100">
        <f>IF(B12&lt;&gt;0,(IF(C12/B12*100&gt;=100,ROUND(C12/B12*100,1),IF(C12/B12*100&gt;=99.95,99.9,ROUND(C12/B12*100,1)))),0)</f>
        <v>97.6</v>
      </c>
      <c r="E12" s="22">
        <v>47148</v>
      </c>
      <c r="F12" s="22">
        <v>47148</v>
      </c>
      <c r="G12" s="100">
        <f>IF(E12&lt;&gt;0,(IF(F12/E12*100&gt;=100,ROUND(F12/E12*100,1),IF(F12/E12*100&gt;=99.95,99.9,ROUND(F12/E12*100,1)))),0)</f>
        <v>100</v>
      </c>
      <c r="H12" s="22">
        <v>207460700</v>
      </c>
      <c r="I12" s="22">
        <v>207460700</v>
      </c>
      <c r="J12" s="100">
        <f>IF(H12&lt;&gt;0,(IF(I12/H12*100&gt;=100,ROUND(I12/H12*100,1),IF(I12/H12*100&gt;=99.95,99.9,ROUND(I12/H12*100,1)))),0)</f>
        <v>100</v>
      </c>
    </row>
    <row r="13" spans="1:11" ht="13.5" customHeight="1">
      <c r="A13" s="242" t="s">
        <v>62</v>
      </c>
      <c r="B13" s="59">
        <v>1676195779</v>
      </c>
      <c r="C13" s="22">
        <v>1636049182</v>
      </c>
      <c r="D13" s="100">
        <f t="shared" ref="D13:D20" si="3">IF(B13&lt;&gt;0,(IF(C13/B13*100&gt;=100,ROUND(C13/B13*100,1),IF(C13/B13*100&gt;=99.95,99.9,ROUND(C13/B13*100,1)))),0)</f>
        <v>97.6</v>
      </c>
      <c r="E13" s="22">
        <v>42622</v>
      </c>
      <c r="F13" s="22">
        <v>42622</v>
      </c>
      <c r="G13" s="100">
        <f t="shared" ref="G13:G20" si="4">IF(E13&lt;&gt;0,(IF(F13/E13*100&gt;=100,ROUND(F13/E13*100,1),IF(F13/E13*100&gt;=99.95,99.9,ROUND(F13/E13*100,1)))),0)</f>
        <v>100</v>
      </c>
      <c r="H13" s="22">
        <v>636443276</v>
      </c>
      <c r="I13" s="22">
        <v>636443276</v>
      </c>
      <c r="J13" s="100">
        <f t="shared" ref="J13:J20" si="5">IF(H13&lt;&gt;0,(IF(I13/H13*100&gt;=100,ROUND(I13/H13*100,1),IF(I13/H13*100&gt;=99.95,99.9,ROUND(I13/H13*100,1)))),0)</f>
        <v>100</v>
      </c>
    </row>
    <row r="14" spans="1:11" ht="13.5" customHeight="1">
      <c r="A14" s="242" t="s">
        <v>63</v>
      </c>
      <c r="B14" s="59">
        <v>1693655740</v>
      </c>
      <c r="C14" s="22">
        <v>1672613469</v>
      </c>
      <c r="D14" s="100">
        <f t="shared" si="3"/>
        <v>98.8</v>
      </c>
      <c r="E14" s="22">
        <v>0</v>
      </c>
      <c r="F14" s="22">
        <v>0</v>
      </c>
      <c r="G14" s="100">
        <f t="shared" si="4"/>
        <v>0</v>
      </c>
      <c r="H14" s="22">
        <v>30881300</v>
      </c>
      <c r="I14" s="22">
        <v>30881300</v>
      </c>
      <c r="J14" s="100">
        <f t="shared" si="5"/>
        <v>100</v>
      </c>
    </row>
    <row r="15" spans="1:11" ht="13.5" customHeight="1">
      <c r="A15" s="148" t="s">
        <v>244</v>
      </c>
      <c r="B15" s="59">
        <v>1176538205</v>
      </c>
      <c r="C15" s="22">
        <v>1172890900</v>
      </c>
      <c r="D15" s="100">
        <f t="shared" si="3"/>
        <v>99.7</v>
      </c>
      <c r="E15" s="22">
        <v>7949</v>
      </c>
      <c r="F15" s="22">
        <v>7949</v>
      </c>
      <c r="G15" s="100">
        <f t="shared" si="4"/>
        <v>100</v>
      </c>
      <c r="H15" s="22">
        <v>1629569600</v>
      </c>
      <c r="I15" s="22">
        <v>1629569600</v>
      </c>
      <c r="J15" s="100">
        <f t="shared" si="5"/>
        <v>100</v>
      </c>
    </row>
    <row r="16" spans="1:11" ht="13.5" customHeight="1">
      <c r="A16" s="242" t="s">
        <v>64</v>
      </c>
      <c r="B16" s="59">
        <v>1762895552</v>
      </c>
      <c r="C16" s="22">
        <v>1749383330</v>
      </c>
      <c r="D16" s="100">
        <f t="shared" si="3"/>
        <v>99.2</v>
      </c>
      <c r="E16" s="22">
        <v>22157</v>
      </c>
      <c r="F16" s="22">
        <v>22157</v>
      </c>
      <c r="G16" s="100">
        <f t="shared" si="4"/>
        <v>100</v>
      </c>
      <c r="H16" s="22">
        <v>110054400</v>
      </c>
      <c r="I16" s="22">
        <v>110054400</v>
      </c>
      <c r="J16" s="100">
        <f t="shared" si="5"/>
        <v>100</v>
      </c>
    </row>
    <row r="17" spans="1:11" ht="13.5" customHeight="1">
      <c r="A17" s="148" t="s">
        <v>109</v>
      </c>
      <c r="B17" s="59">
        <v>530979430</v>
      </c>
      <c r="C17" s="22">
        <v>523129133</v>
      </c>
      <c r="D17" s="100">
        <f t="shared" si="3"/>
        <v>98.5</v>
      </c>
      <c r="E17" s="22">
        <v>1023</v>
      </c>
      <c r="F17" s="22">
        <v>1023</v>
      </c>
      <c r="G17" s="100">
        <f t="shared" si="4"/>
        <v>100</v>
      </c>
      <c r="H17" s="22">
        <v>177310200</v>
      </c>
      <c r="I17" s="22">
        <v>177310200</v>
      </c>
      <c r="J17" s="100">
        <f t="shared" si="5"/>
        <v>100</v>
      </c>
    </row>
    <row r="18" spans="1:11" ht="13.5" customHeight="1">
      <c r="A18" s="148" t="s">
        <v>245</v>
      </c>
      <c r="B18" s="59">
        <v>274775110</v>
      </c>
      <c r="C18" s="22">
        <v>271015957</v>
      </c>
      <c r="D18" s="100">
        <f t="shared" si="3"/>
        <v>98.6</v>
      </c>
      <c r="E18" s="22">
        <v>0</v>
      </c>
      <c r="F18" s="22">
        <v>0</v>
      </c>
      <c r="G18" s="100">
        <f t="shared" si="4"/>
        <v>0</v>
      </c>
      <c r="H18" s="22">
        <v>43456550</v>
      </c>
      <c r="I18" s="22">
        <v>43456550</v>
      </c>
      <c r="J18" s="100">
        <f t="shared" si="5"/>
        <v>100</v>
      </c>
    </row>
    <row r="19" spans="1:11" ht="13.5" customHeight="1">
      <c r="A19" s="148" t="s">
        <v>246</v>
      </c>
      <c r="B19" s="59">
        <v>215386589</v>
      </c>
      <c r="C19" s="22">
        <v>212818632</v>
      </c>
      <c r="D19" s="100">
        <f t="shared" si="3"/>
        <v>98.8</v>
      </c>
      <c r="E19" s="22">
        <v>8045</v>
      </c>
      <c r="F19" s="22">
        <v>8045</v>
      </c>
      <c r="G19" s="100">
        <f t="shared" si="4"/>
        <v>100</v>
      </c>
      <c r="H19" s="22">
        <v>154181715</v>
      </c>
      <c r="I19" s="22">
        <v>154181715</v>
      </c>
      <c r="J19" s="100">
        <f t="shared" si="5"/>
        <v>100</v>
      </c>
    </row>
    <row r="20" spans="1:11" ht="13.5" customHeight="1">
      <c r="A20" s="242" t="s">
        <v>65</v>
      </c>
      <c r="B20" s="59">
        <v>322989530</v>
      </c>
      <c r="C20" s="22">
        <v>312907900</v>
      </c>
      <c r="D20" s="100">
        <f t="shared" si="3"/>
        <v>96.9</v>
      </c>
      <c r="E20" s="22">
        <v>0</v>
      </c>
      <c r="F20" s="22">
        <v>0</v>
      </c>
      <c r="G20" s="100">
        <f t="shared" si="4"/>
        <v>0</v>
      </c>
      <c r="H20" s="22">
        <v>55006100</v>
      </c>
      <c r="I20" s="22">
        <v>55006100</v>
      </c>
      <c r="J20" s="100">
        <f t="shared" si="5"/>
        <v>100</v>
      </c>
    </row>
    <row r="21" spans="1:11" ht="3.75" customHeight="1">
      <c r="A21" s="243"/>
      <c r="B21" s="169"/>
      <c r="C21" s="169"/>
      <c r="D21" s="244"/>
      <c r="E21" s="169"/>
      <c r="F21" s="169"/>
      <c r="G21" s="244"/>
      <c r="H21" s="169"/>
      <c r="I21" s="169"/>
      <c r="J21" s="244"/>
    </row>
    <row r="22" spans="1:11" ht="12" customHeight="1">
      <c r="J22" s="148"/>
    </row>
    <row r="23" spans="1:11" ht="13.95" customHeight="1">
      <c r="A23" s="342" t="s">
        <v>371</v>
      </c>
      <c r="B23" s="344" t="s">
        <v>247</v>
      </c>
      <c r="C23" s="345"/>
      <c r="D23" s="345"/>
      <c r="E23" s="344" t="s">
        <v>481</v>
      </c>
      <c r="F23" s="345"/>
      <c r="G23" s="346"/>
      <c r="H23" s="344" t="s">
        <v>489</v>
      </c>
      <c r="I23" s="347"/>
      <c r="J23" s="347"/>
    </row>
    <row r="24" spans="1:11" ht="26.25" customHeight="1">
      <c r="A24" s="343"/>
      <c r="B24" s="214" t="s">
        <v>384</v>
      </c>
      <c r="C24" s="214" t="s">
        <v>385</v>
      </c>
      <c r="D24" s="240" t="s">
        <v>271</v>
      </c>
      <c r="E24" s="214" t="s">
        <v>384</v>
      </c>
      <c r="F24" s="214" t="s">
        <v>385</v>
      </c>
      <c r="G24" s="240" t="s">
        <v>271</v>
      </c>
      <c r="H24" s="214" t="s">
        <v>384</v>
      </c>
      <c r="I24" s="214" t="s">
        <v>385</v>
      </c>
      <c r="J24" s="257" t="s">
        <v>271</v>
      </c>
      <c r="K24" s="148"/>
    </row>
    <row r="25" spans="1:11" ht="17.25" customHeight="1">
      <c r="A25" s="26" t="s">
        <v>516</v>
      </c>
      <c r="B25" s="294">
        <v>8291900200</v>
      </c>
      <c r="C25" s="163">
        <v>8291831700</v>
      </c>
      <c r="D25" s="241">
        <v>99.9</v>
      </c>
      <c r="E25" s="163">
        <v>0</v>
      </c>
      <c r="F25" s="163">
        <v>0</v>
      </c>
      <c r="G25" s="241">
        <v>0</v>
      </c>
      <c r="H25" s="163">
        <v>39470450324</v>
      </c>
      <c r="I25" s="163">
        <v>39369345596</v>
      </c>
      <c r="J25" s="241">
        <v>99.7</v>
      </c>
    </row>
    <row r="26" spans="1:11" ht="13.5" customHeight="1">
      <c r="A26" s="26" t="s">
        <v>430</v>
      </c>
      <c r="B26" s="175">
        <v>4260561300</v>
      </c>
      <c r="C26" s="163">
        <v>4260561300</v>
      </c>
      <c r="D26" s="241">
        <v>100</v>
      </c>
      <c r="E26" s="163">
        <v>1940276300</v>
      </c>
      <c r="F26" s="163">
        <v>1940276300</v>
      </c>
      <c r="G26" s="241">
        <v>100</v>
      </c>
      <c r="H26" s="163">
        <v>40304890814</v>
      </c>
      <c r="I26" s="163">
        <v>39774475160</v>
      </c>
      <c r="J26" s="241">
        <v>98.7</v>
      </c>
    </row>
    <row r="27" spans="1:11" ht="13.5" customHeight="1">
      <c r="A27" s="11" t="s">
        <v>491</v>
      </c>
      <c r="B27" s="175">
        <v>0</v>
      </c>
      <c r="C27" s="163">
        <v>0</v>
      </c>
      <c r="D27" s="241">
        <v>0</v>
      </c>
      <c r="E27" s="163">
        <v>3953990200</v>
      </c>
      <c r="F27" s="163">
        <v>3953990200</v>
      </c>
      <c r="G27" s="241">
        <v>100</v>
      </c>
      <c r="H27" s="163">
        <v>39148650443</v>
      </c>
      <c r="I27" s="163">
        <v>39047559619</v>
      </c>
      <c r="J27" s="241">
        <v>99.7</v>
      </c>
    </row>
    <row r="28" spans="1:11" ht="13.5" customHeight="1">
      <c r="A28" s="11" t="s">
        <v>504</v>
      </c>
      <c r="B28" s="175">
        <v>0</v>
      </c>
      <c r="C28" s="163">
        <v>0</v>
      </c>
      <c r="D28" s="241">
        <v>0</v>
      </c>
      <c r="E28" s="163">
        <v>4110918100</v>
      </c>
      <c r="F28" s="163">
        <v>4110918100</v>
      </c>
      <c r="G28" s="241">
        <v>100</v>
      </c>
      <c r="H28" s="163">
        <v>39718111975</v>
      </c>
      <c r="I28" s="163">
        <v>39616682004</v>
      </c>
      <c r="J28" s="241">
        <v>99.7</v>
      </c>
    </row>
    <row r="29" spans="1:11" ht="13.5" customHeight="1">
      <c r="A29" s="11" t="s">
        <v>519</v>
      </c>
      <c r="B29" s="175">
        <f>SUM(B31:B40)</f>
        <v>59603900</v>
      </c>
      <c r="C29" s="163">
        <f>SUM(C31:C40)</f>
        <v>59603900</v>
      </c>
      <c r="D29" s="241">
        <f>IF(B29&lt;&gt;0,(IF(C29/B29*100&gt;=100,ROUND(C29/B29*100,1),IF(C29/B29*100&gt;=99.95,99.9,ROUND(C29/B29*100,1)))),0)</f>
        <v>100</v>
      </c>
      <c r="E29" s="163">
        <f>SUM(E31:E40)</f>
        <v>6010424000</v>
      </c>
      <c r="F29" s="163">
        <f>SUM(F31:F40)</f>
        <v>6010424000</v>
      </c>
      <c r="G29" s="241">
        <f>IF(E29&lt;&gt;0,(IF(F29/E29*100&gt;=100,ROUND(F29/E29*100,1),IF(F29/E29*100&gt;=99.95,99.9,ROUND(F29/E29*100,1)))),0)</f>
        <v>100</v>
      </c>
      <c r="H29" s="163">
        <f>SUM(H31:H40)</f>
        <v>38699343952</v>
      </c>
      <c r="I29" s="163">
        <f>SUM(I31:I40)</f>
        <v>38697983839</v>
      </c>
      <c r="J29" s="241">
        <f>IF(H29&lt;&gt;0,(IF(I29/H29*100&gt;=100,ROUND(I29/H29*100,1),IF(I29/H29*100&gt;=99.95,99.9,ROUND(I29/H29*100,1)))),0)</f>
        <v>99.9</v>
      </c>
    </row>
    <row r="30" spans="1:11">
      <c r="A30" s="150"/>
      <c r="B30" s="175"/>
      <c r="C30" s="163"/>
      <c r="D30" s="241"/>
      <c r="E30" s="163"/>
      <c r="F30" s="163"/>
      <c r="G30" s="241"/>
      <c r="H30" s="163"/>
      <c r="I30" s="163"/>
      <c r="J30" s="241"/>
    </row>
    <row r="31" spans="1:11" ht="13.5" customHeight="1">
      <c r="A31" s="242" t="s">
        <v>60</v>
      </c>
      <c r="B31" s="59">
        <v>46438300</v>
      </c>
      <c r="C31" s="22">
        <v>46438300</v>
      </c>
      <c r="D31" s="100">
        <f t="shared" ref="D31" si="6">IF(B31&lt;&gt;0,(IF(C31/B31*100&gt;=100,ROUND(C31/B31*100,1),IF(C31/B31*100&gt;=99.95,99.9,ROUND(C31/B31*100,1)))),0)</f>
        <v>100</v>
      </c>
      <c r="E31" s="22">
        <v>4538684000</v>
      </c>
      <c r="F31" s="22">
        <v>4538684000</v>
      </c>
      <c r="G31" s="100">
        <f t="shared" ref="G31" si="7">IF(E31&lt;&gt;0,(IF(F31/E31*100&gt;=100,ROUND(F31/E31*100,1),IF(F31/E31*100&gt;=99.95,99.9,ROUND(F31/E31*100,1)))),0)</f>
        <v>100</v>
      </c>
      <c r="H31" s="22">
        <v>8447487685</v>
      </c>
      <c r="I31" s="22">
        <v>8446979079</v>
      </c>
      <c r="J31" s="100">
        <f t="shared" ref="J31" si="8">IF(H31&lt;&gt;0,(IF(I31/H31*100&gt;=100,ROUND(I31/H31*100,1),IF(I31/H31*100&gt;=99.95,99.9,ROUND(I31/H31*100,1)))),0)</f>
        <v>99.9</v>
      </c>
    </row>
    <row r="32" spans="1:11" ht="13.5" customHeight="1">
      <c r="A32" s="242" t="s">
        <v>61</v>
      </c>
      <c r="B32" s="59">
        <v>0</v>
      </c>
      <c r="C32" s="22">
        <v>0</v>
      </c>
      <c r="D32" s="100">
        <f>IF(B32&lt;&gt;0,(IF(C32/B32*100&gt;=100,ROUND(C32/B32*100,1),IF(C32/B32*100&gt;=99.95,99.9,ROUND(C32/B32*100,1)))),0)</f>
        <v>0</v>
      </c>
      <c r="E32" s="22">
        <v>0</v>
      </c>
      <c r="F32" s="22">
        <v>0</v>
      </c>
      <c r="G32" s="100">
        <f>IF(E32&lt;&gt;0,(IF(F32/E32*100&gt;=100,ROUND(F32/E32*100,1),IF(F32/E32*100&gt;=99.95,99.9,ROUND(F32/E32*100,1)))),0)</f>
        <v>0</v>
      </c>
      <c r="H32" s="22">
        <v>6195623017</v>
      </c>
      <c r="I32" s="22">
        <v>6195623017</v>
      </c>
      <c r="J32" s="100">
        <f>IF(H32&lt;&gt;0,(IF(I32/H32*100&gt;=100,ROUND(I32/H32*100,1),IF(I32/H32*100&gt;=99.95,99.9,ROUND(I32/H32*100,1)))),0)</f>
        <v>100</v>
      </c>
    </row>
    <row r="33" spans="1:11" ht="13.5" customHeight="1">
      <c r="A33" s="242" t="s">
        <v>62</v>
      </c>
      <c r="B33" s="59">
        <v>0</v>
      </c>
      <c r="C33" s="22">
        <v>0</v>
      </c>
      <c r="D33" s="100">
        <f t="shared" ref="D33:D40" si="9">IF(B33&lt;&gt;0,(IF(C33/B33*100&gt;=100,ROUND(C33/B33*100,1),IF(C33/B33*100&gt;=99.95,99.9,ROUND(C33/B33*100,1)))),0)</f>
        <v>0</v>
      </c>
      <c r="E33" s="22">
        <v>0</v>
      </c>
      <c r="F33" s="22">
        <v>0</v>
      </c>
      <c r="G33" s="100">
        <f t="shared" ref="G33:G40" si="10">IF(E33&lt;&gt;0,(IF(F33/E33*100&gt;=100,ROUND(F33/E33*100,1),IF(F33/E33*100&gt;=99.95,99.9,ROUND(F33/E33*100,1)))),0)</f>
        <v>0</v>
      </c>
      <c r="H33" s="22">
        <v>3779278717</v>
      </c>
      <c r="I33" s="22">
        <v>3779278717</v>
      </c>
      <c r="J33" s="100">
        <f t="shared" ref="J33:J40" si="11">IF(H33&lt;&gt;0,(IF(I33/H33*100&gt;=100,ROUND(I33/H33*100,1),IF(I33/H33*100&gt;=99.95,99.9,ROUND(I33/H33*100,1)))),0)</f>
        <v>100</v>
      </c>
    </row>
    <row r="34" spans="1:11" ht="13.5" customHeight="1">
      <c r="A34" s="242" t="s">
        <v>63</v>
      </c>
      <c r="B34" s="59">
        <v>0</v>
      </c>
      <c r="C34" s="22">
        <v>0</v>
      </c>
      <c r="D34" s="100">
        <f t="shared" si="9"/>
        <v>0</v>
      </c>
      <c r="E34" s="22">
        <v>0</v>
      </c>
      <c r="F34" s="22">
        <v>0</v>
      </c>
      <c r="G34" s="100">
        <f t="shared" si="10"/>
        <v>0</v>
      </c>
      <c r="H34" s="22">
        <v>1454287029</v>
      </c>
      <c r="I34" s="22">
        <v>1454287029</v>
      </c>
      <c r="J34" s="100">
        <f t="shared" si="11"/>
        <v>100</v>
      </c>
    </row>
    <row r="35" spans="1:11" ht="13.5" customHeight="1">
      <c r="A35" s="148" t="s">
        <v>244</v>
      </c>
      <c r="B35" s="59">
        <v>0</v>
      </c>
      <c r="C35" s="22">
        <v>0</v>
      </c>
      <c r="D35" s="100">
        <f t="shared" si="9"/>
        <v>0</v>
      </c>
      <c r="E35" s="22">
        <v>0</v>
      </c>
      <c r="F35" s="22">
        <v>0</v>
      </c>
      <c r="G35" s="100">
        <f t="shared" si="10"/>
        <v>0</v>
      </c>
      <c r="H35" s="22">
        <v>568686659</v>
      </c>
      <c r="I35" s="22">
        <v>568686659</v>
      </c>
      <c r="J35" s="100">
        <f t="shared" si="11"/>
        <v>100</v>
      </c>
    </row>
    <row r="36" spans="1:11" ht="13.5" customHeight="1">
      <c r="A36" s="242" t="s">
        <v>64</v>
      </c>
      <c r="B36" s="59">
        <v>13165600</v>
      </c>
      <c r="C36" s="22">
        <v>13165600</v>
      </c>
      <c r="D36" s="100">
        <f t="shared" si="9"/>
        <v>100</v>
      </c>
      <c r="E36" s="22">
        <v>1471740000</v>
      </c>
      <c r="F36" s="22">
        <v>1471740000</v>
      </c>
      <c r="G36" s="100">
        <f t="shared" si="10"/>
        <v>100</v>
      </c>
      <c r="H36" s="22">
        <v>1174836325</v>
      </c>
      <c r="I36" s="22">
        <v>1173984818</v>
      </c>
      <c r="J36" s="100">
        <f t="shared" si="11"/>
        <v>99.9</v>
      </c>
    </row>
    <row r="37" spans="1:11" ht="13.5" customHeight="1">
      <c r="A37" s="148" t="s">
        <v>109</v>
      </c>
      <c r="B37" s="59">
        <v>0</v>
      </c>
      <c r="C37" s="22">
        <v>0</v>
      </c>
      <c r="D37" s="100">
        <f t="shared" si="9"/>
        <v>0</v>
      </c>
      <c r="E37" s="22">
        <v>0</v>
      </c>
      <c r="F37" s="22">
        <v>0</v>
      </c>
      <c r="G37" s="100">
        <f t="shared" si="10"/>
        <v>0</v>
      </c>
      <c r="H37" s="22">
        <v>15717629497</v>
      </c>
      <c r="I37" s="22">
        <v>15717629497</v>
      </c>
      <c r="J37" s="100">
        <f t="shared" si="11"/>
        <v>100</v>
      </c>
    </row>
    <row r="38" spans="1:11" ht="13.5" customHeight="1">
      <c r="A38" s="148" t="s">
        <v>245</v>
      </c>
      <c r="B38" s="59">
        <v>0</v>
      </c>
      <c r="C38" s="22">
        <v>0</v>
      </c>
      <c r="D38" s="100">
        <f t="shared" si="9"/>
        <v>0</v>
      </c>
      <c r="E38" s="22">
        <v>0</v>
      </c>
      <c r="F38" s="22">
        <v>0</v>
      </c>
      <c r="G38" s="100">
        <f t="shared" si="10"/>
        <v>0</v>
      </c>
      <c r="H38" s="22">
        <v>756085920</v>
      </c>
      <c r="I38" s="22">
        <v>756085920</v>
      </c>
      <c r="J38" s="100">
        <f t="shared" si="11"/>
        <v>100</v>
      </c>
    </row>
    <row r="39" spans="1:11" ht="13.5" customHeight="1">
      <c r="A39" s="148" t="s">
        <v>246</v>
      </c>
      <c r="B39" s="59">
        <v>0</v>
      </c>
      <c r="C39" s="22">
        <v>0</v>
      </c>
      <c r="D39" s="100">
        <f t="shared" si="9"/>
        <v>0</v>
      </c>
      <c r="E39" s="22">
        <v>0</v>
      </c>
      <c r="F39" s="22">
        <v>0</v>
      </c>
      <c r="G39" s="100">
        <f t="shared" si="10"/>
        <v>0</v>
      </c>
      <c r="H39" s="22">
        <v>157303103</v>
      </c>
      <c r="I39" s="22">
        <v>157303103</v>
      </c>
      <c r="J39" s="100">
        <f t="shared" si="11"/>
        <v>100</v>
      </c>
    </row>
    <row r="40" spans="1:11" ht="13.5" customHeight="1">
      <c r="A40" s="242" t="s">
        <v>65</v>
      </c>
      <c r="B40" s="59">
        <v>0</v>
      </c>
      <c r="C40" s="22">
        <v>0</v>
      </c>
      <c r="D40" s="100">
        <f t="shared" si="9"/>
        <v>0</v>
      </c>
      <c r="E40" s="22">
        <v>0</v>
      </c>
      <c r="F40" s="22">
        <v>0</v>
      </c>
      <c r="G40" s="100">
        <f t="shared" si="10"/>
        <v>0</v>
      </c>
      <c r="H40" s="22">
        <v>448126000</v>
      </c>
      <c r="I40" s="22">
        <v>448126000</v>
      </c>
      <c r="J40" s="100">
        <f t="shared" si="11"/>
        <v>100</v>
      </c>
    </row>
    <row r="41" spans="1:11" ht="3.75" customHeight="1">
      <c r="A41" s="243"/>
      <c r="B41" s="169"/>
      <c r="C41" s="169"/>
      <c r="D41" s="244"/>
      <c r="E41" s="169"/>
      <c r="F41" s="169"/>
      <c r="G41" s="244"/>
      <c r="H41" s="169"/>
      <c r="I41" s="169"/>
      <c r="J41" s="244"/>
    </row>
    <row r="42" spans="1:11">
      <c r="G42" s="148"/>
    </row>
    <row r="43" spans="1:11" ht="13.95" customHeight="1">
      <c r="A43" s="342" t="s">
        <v>371</v>
      </c>
      <c r="B43" s="344" t="s">
        <v>492</v>
      </c>
      <c r="C43" s="345"/>
      <c r="D43" s="345"/>
      <c r="E43" s="344" t="s">
        <v>493</v>
      </c>
      <c r="F43" s="345"/>
      <c r="G43" s="346"/>
      <c r="H43" s="344" t="s">
        <v>248</v>
      </c>
      <c r="I43" s="347"/>
      <c r="J43" s="347"/>
    </row>
    <row r="44" spans="1:11" ht="26.25" customHeight="1">
      <c r="A44" s="343"/>
      <c r="B44" s="214" t="s">
        <v>384</v>
      </c>
      <c r="C44" s="214" t="s">
        <v>385</v>
      </c>
      <c r="D44" s="240" t="s">
        <v>271</v>
      </c>
      <c r="E44" s="214" t="s">
        <v>384</v>
      </c>
      <c r="F44" s="214" t="s">
        <v>385</v>
      </c>
      <c r="G44" s="240" t="s">
        <v>271</v>
      </c>
      <c r="H44" s="214" t="s">
        <v>384</v>
      </c>
      <c r="I44" s="214" t="s">
        <v>385</v>
      </c>
      <c r="J44" s="257" t="s">
        <v>271</v>
      </c>
      <c r="K44" s="148"/>
    </row>
    <row r="45" spans="1:11" ht="17.25" customHeight="1">
      <c r="A45" s="15" t="s">
        <v>516</v>
      </c>
      <c r="B45" s="163">
        <v>62489081087</v>
      </c>
      <c r="C45" s="163">
        <v>61698469421</v>
      </c>
      <c r="D45" s="241">
        <v>98.7</v>
      </c>
      <c r="E45" s="163">
        <v>0</v>
      </c>
      <c r="F45" s="163">
        <v>0</v>
      </c>
      <c r="G45" s="241">
        <v>0</v>
      </c>
      <c r="H45" s="163">
        <v>10512700</v>
      </c>
      <c r="I45" s="163">
        <v>10512700</v>
      </c>
      <c r="J45" s="241">
        <v>100</v>
      </c>
    </row>
    <row r="46" spans="1:11" ht="13.5" customHeight="1">
      <c r="A46" s="15" t="s">
        <v>430</v>
      </c>
      <c r="B46" s="163">
        <v>61576844243</v>
      </c>
      <c r="C46" s="163">
        <v>60872038885</v>
      </c>
      <c r="D46" s="241">
        <v>98.9</v>
      </c>
      <c r="E46" s="163">
        <v>476291200</v>
      </c>
      <c r="F46" s="163">
        <v>476251200</v>
      </c>
      <c r="G46" s="241">
        <v>99.9</v>
      </c>
      <c r="H46" s="163">
        <v>10367800</v>
      </c>
      <c r="I46" s="163">
        <v>10367800</v>
      </c>
      <c r="J46" s="241">
        <v>100</v>
      </c>
    </row>
    <row r="47" spans="1:11" ht="13.5" customHeight="1">
      <c r="A47" s="11" t="s">
        <v>491</v>
      </c>
      <c r="B47" s="175">
        <v>654439128</v>
      </c>
      <c r="C47" s="163">
        <v>330497968</v>
      </c>
      <c r="D47" s="241">
        <v>50.5</v>
      </c>
      <c r="E47" s="163">
        <v>60826835700</v>
      </c>
      <c r="F47" s="163">
        <v>60555913591</v>
      </c>
      <c r="G47" s="241">
        <v>99.6</v>
      </c>
      <c r="H47" s="163">
        <v>10127800</v>
      </c>
      <c r="I47" s="163">
        <v>10127800</v>
      </c>
      <c r="J47" s="241">
        <v>100</v>
      </c>
    </row>
    <row r="48" spans="1:11" ht="13.5" customHeight="1">
      <c r="A48" s="11" t="s">
        <v>504</v>
      </c>
      <c r="B48" s="175">
        <v>276749479</v>
      </c>
      <c r="C48" s="163">
        <v>71941150</v>
      </c>
      <c r="D48" s="241">
        <v>26</v>
      </c>
      <c r="E48" s="163">
        <v>60836078778</v>
      </c>
      <c r="F48" s="163">
        <v>60506325841</v>
      </c>
      <c r="G48" s="241">
        <v>99.5</v>
      </c>
      <c r="H48" s="163">
        <v>10066700</v>
      </c>
      <c r="I48" s="163">
        <v>10066700</v>
      </c>
      <c r="J48" s="241">
        <v>100</v>
      </c>
    </row>
    <row r="49" spans="1:10" ht="13.5" customHeight="1">
      <c r="A49" s="11" t="s">
        <v>519</v>
      </c>
      <c r="B49" s="175">
        <f>SUM(B51:B60)</f>
        <v>155760717</v>
      </c>
      <c r="C49" s="163">
        <f>SUM(C51:C60)</f>
        <v>25607122</v>
      </c>
      <c r="D49" s="241">
        <f>IF(B49&lt;&gt;0,(IF(C49/B49*100&gt;=100,ROUND(C49/B49*100,1),IF(C49/B49*100&gt;=99.95,99.9,ROUND(C49/B49*100,1)))),0)</f>
        <v>16.399999999999999</v>
      </c>
      <c r="E49" s="163">
        <f>SUM(E51:E60)</f>
        <v>61328792120</v>
      </c>
      <c r="F49" s="163">
        <f>SUM(F51:F60)</f>
        <v>60967666902</v>
      </c>
      <c r="G49" s="241">
        <f>IF(E49&lt;&gt;0,(IF(F49/E49*100&gt;=100,ROUND(F49/E49*100,1),IF(F49/E49*100&gt;=99.95,99.9,ROUND(F49/E49*100,1)))),0)</f>
        <v>99.4</v>
      </c>
      <c r="H49" s="163">
        <f>SUM(H51:H60)</f>
        <v>10176600</v>
      </c>
      <c r="I49" s="163">
        <f>SUM(I51:I60)</f>
        <v>10176600</v>
      </c>
      <c r="J49" s="241">
        <f>IF(H49&lt;&gt;0,(IF(I49/H49*100&gt;=100,ROUND(I49/H49*100,1),IF(I49/H49*100&gt;=99.95,99.9,ROUND(I49/H49*100,1)))),0)</f>
        <v>100</v>
      </c>
    </row>
    <row r="50" spans="1:10">
      <c r="A50" s="150"/>
      <c r="B50" s="175"/>
      <c r="C50" s="163"/>
      <c r="D50" s="241"/>
      <c r="E50" s="163"/>
      <c r="F50" s="163"/>
      <c r="G50" s="241"/>
      <c r="H50" s="163"/>
      <c r="I50" s="163"/>
      <c r="J50" s="241"/>
    </row>
    <row r="51" spans="1:10" ht="13.5" customHeight="1">
      <c r="A51" s="242" t="s">
        <v>60</v>
      </c>
      <c r="B51" s="59">
        <v>29806560</v>
      </c>
      <c r="C51" s="22">
        <v>4996810</v>
      </c>
      <c r="D51" s="100">
        <f t="shared" ref="D51" si="12">IF(B51&lt;&gt;0,(IF(C51/B51*100&gt;=100,ROUND(C51/B51*100,1),IF(C51/B51*100&gt;=99.95,99.9,ROUND(C51/B51*100,1)))),0)</f>
        <v>16.8</v>
      </c>
      <c r="E51" s="22">
        <v>17330376565</v>
      </c>
      <c r="F51" s="22">
        <v>17239202199</v>
      </c>
      <c r="G51" s="100">
        <f t="shared" ref="G51" si="13">IF(E51&lt;&gt;0,(IF(F51/E51*100&gt;=100,ROUND(F51/E51*100,1),IF(F51/E51*100&gt;=99.95,99.9,ROUND(F51/E51*100,1)))),0)</f>
        <v>99.5</v>
      </c>
      <c r="H51" s="22">
        <v>0</v>
      </c>
      <c r="I51" s="22">
        <v>0</v>
      </c>
      <c r="J51" s="100">
        <f t="shared" ref="J51" si="14">IF(H51&lt;&gt;0,(IF(I51/H51*100&gt;=100,ROUND(I51/H51*100,1),IF(I51/H51*100&gt;=99.95,99.9,ROUND(I51/H51*100,1)))),0)</f>
        <v>0</v>
      </c>
    </row>
    <row r="52" spans="1:10" ht="13.5" customHeight="1">
      <c r="A52" s="242" t="s">
        <v>61</v>
      </c>
      <c r="B52" s="59">
        <v>23446244</v>
      </c>
      <c r="C52" s="22">
        <v>2424176</v>
      </c>
      <c r="D52" s="100">
        <f t="shared" ref="D52:D60" si="15">IF(B52&lt;&gt;0,(IF(C52/B52*100&gt;=100,ROUND(C52/B52*100,1),IF(C52/B52*100&gt;=99.95,99.9,ROUND(C52/B52*100,1)))),0)</f>
        <v>10.3</v>
      </c>
      <c r="E52" s="22">
        <v>9254630309</v>
      </c>
      <c r="F52" s="22">
        <v>9194811265</v>
      </c>
      <c r="G52" s="100">
        <f>IF(E52&lt;&gt;0,(IF(F52/E52*100&gt;=100,ROUND(F52/E52*100,1),IF(F52/E52*100&gt;=99.95,99.9,ROUND(F52/E52*100,1)))),0)</f>
        <v>99.4</v>
      </c>
      <c r="H52" s="22">
        <v>0</v>
      </c>
      <c r="I52" s="22">
        <v>0</v>
      </c>
      <c r="J52" s="100">
        <f>IF(H52&lt;&gt;0,(IF(I52/H52*100&gt;=100,ROUND(I52/H52*100,1),IF(I52/H52*100&gt;=99.95,99.9,ROUND(I52/H52*100,1)))),0)</f>
        <v>0</v>
      </c>
    </row>
    <row r="53" spans="1:10" ht="13.5" customHeight="1">
      <c r="A53" s="242" t="s">
        <v>62</v>
      </c>
      <c r="B53" s="59">
        <v>16231735</v>
      </c>
      <c r="C53" s="22">
        <v>2127696</v>
      </c>
      <c r="D53" s="100">
        <f t="shared" si="15"/>
        <v>13.1</v>
      </c>
      <c r="E53" s="22">
        <v>7173598050</v>
      </c>
      <c r="F53" s="22">
        <v>7133575591</v>
      </c>
      <c r="G53" s="100">
        <f t="shared" ref="G53:G60" si="16">IF(E53&lt;&gt;0,(IF(F53/E53*100&gt;=100,ROUND(F53/E53*100,1),IF(F53/E53*100&gt;=99.95,99.9,ROUND(F53/E53*100,1)))),0)</f>
        <v>99.4</v>
      </c>
      <c r="H53" s="22">
        <v>0</v>
      </c>
      <c r="I53" s="22">
        <v>0</v>
      </c>
      <c r="J53" s="100">
        <f t="shared" ref="J53:J60" si="17">IF(H53&lt;&gt;0,(IF(I53/H53*100&gt;=100,ROUND(I53/H53*100,1),IF(I53/H53*100&gt;=99.95,99.9,ROUND(I53/H53*100,1)))),0)</f>
        <v>0</v>
      </c>
    </row>
    <row r="54" spans="1:10" ht="13.5" customHeight="1">
      <c r="A54" s="242" t="s">
        <v>63</v>
      </c>
      <c r="B54" s="59">
        <v>27924951</v>
      </c>
      <c r="C54" s="22">
        <v>7821328</v>
      </c>
      <c r="D54" s="100">
        <f t="shared" si="15"/>
        <v>28</v>
      </c>
      <c r="E54" s="22">
        <v>7742544069</v>
      </c>
      <c r="F54" s="22">
        <v>7686801314</v>
      </c>
      <c r="G54" s="100">
        <f t="shared" si="16"/>
        <v>99.3</v>
      </c>
      <c r="H54" s="22">
        <v>0</v>
      </c>
      <c r="I54" s="22">
        <v>0</v>
      </c>
      <c r="J54" s="100">
        <f t="shared" si="17"/>
        <v>0</v>
      </c>
    </row>
    <row r="55" spans="1:10" ht="13.5" customHeight="1">
      <c r="A55" s="148" t="s">
        <v>244</v>
      </c>
      <c r="B55" s="59">
        <v>3979718</v>
      </c>
      <c r="C55" s="22">
        <v>538930</v>
      </c>
      <c r="D55" s="100">
        <f t="shared" si="15"/>
        <v>13.5</v>
      </c>
      <c r="E55" s="22">
        <v>3702303713</v>
      </c>
      <c r="F55" s="22">
        <v>3687288609</v>
      </c>
      <c r="G55" s="100">
        <f t="shared" si="16"/>
        <v>99.6</v>
      </c>
      <c r="H55" s="22">
        <v>139600</v>
      </c>
      <c r="I55" s="22">
        <v>139600</v>
      </c>
      <c r="J55" s="100">
        <f t="shared" si="17"/>
        <v>100</v>
      </c>
    </row>
    <row r="56" spans="1:10" ht="13.5" customHeight="1">
      <c r="A56" s="242" t="s">
        <v>64</v>
      </c>
      <c r="B56" s="59">
        <v>40793468</v>
      </c>
      <c r="C56" s="22">
        <v>5906387</v>
      </c>
      <c r="D56" s="100">
        <f t="shared" si="15"/>
        <v>14.5</v>
      </c>
      <c r="E56" s="22">
        <v>8266896382</v>
      </c>
      <c r="F56" s="22">
        <v>8197963797</v>
      </c>
      <c r="G56" s="100">
        <f t="shared" si="16"/>
        <v>99.2</v>
      </c>
      <c r="H56" s="22">
        <v>214700</v>
      </c>
      <c r="I56" s="22">
        <v>214700</v>
      </c>
      <c r="J56" s="100">
        <f t="shared" si="17"/>
        <v>100</v>
      </c>
    </row>
    <row r="57" spans="1:10" ht="13.5" customHeight="1">
      <c r="A57" s="148" t="s">
        <v>109</v>
      </c>
      <c r="B57" s="59">
        <v>7675867</v>
      </c>
      <c r="C57" s="22">
        <v>807597</v>
      </c>
      <c r="D57" s="100">
        <f t="shared" si="15"/>
        <v>10.5</v>
      </c>
      <c r="E57" s="22">
        <v>3213414777</v>
      </c>
      <c r="F57" s="22">
        <v>3197257390</v>
      </c>
      <c r="G57" s="100">
        <f t="shared" si="16"/>
        <v>99.5</v>
      </c>
      <c r="H57" s="22">
        <v>367600</v>
      </c>
      <c r="I57" s="22">
        <v>367600</v>
      </c>
      <c r="J57" s="100">
        <f t="shared" si="17"/>
        <v>100</v>
      </c>
    </row>
    <row r="58" spans="1:10" ht="13.5" customHeight="1">
      <c r="A58" s="148" t="s">
        <v>245</v>
      </c>
      <c r="B58" s="59">
        <v>2387276</v>
      </c>
      <c r="C58" s="22">
        <v>303677</v>
      </c>
      <c r="D58" s="100">
        <f t="shared" si="15"/>
        <v>12.7</v>
      </c>
      <c r="E58" s="22">
        <v>1843325856</v>
      </c>
      <c r="F58" s="22">
        <v>1837356562</v>
      </c>
      <c r="G58" s="100">
        <f t="shared" si="16"/>
        <v>99.7</v>
      </c>
      <c r="H58" s="22">
        <v>8959400</v>
      </c>
      <c r="I58" s="22">
        <v>8959400</v>
      </c>
      <c r="J58" s="100">
        <f t="shared" si="17"/>
        <v>100</v>
      </c>
    </row>
    <row r="59" spans="1:10" ht="13.5" customHeight="1">
      <c r="A59" s="148" t="s">
        <v>246</v>
      </c>
      <c r="B59" s="59">
        <v>1059727</v>
      </c>
      <c r="C59" s="22">
        <v>101352</v>
      </c>
      <c r="D59" s="100">
        <f t="shared" si="15"/>
        <v>9.6</v>
      </c>
      <c r="E59" s="22">
        <v>1349299199</v>
      </c>
      <c r="F59" s="22">
        <v>1346984112</v>
      </c>
      <c r="G59" s="100">
        <f t="shared" si="16"/>
        <v>99.8</v>
      </c>
      <c r="H59" s="22">
        <v>495300</v>
      </c>
      <c r="I59" s="22">
        <v>495300</v>
      </c>
      <c r="J59" s="100">
        <f t="shared" si="17"/>
        <v>100</v>
      </c>
    </row>
    <row r="60" spans="1:10" ht="13.5" customHeight="1">
      <c r="A60" s="242" t="s">
        <v>65</v>
      </c>
      <c r="B60" s="59">
        <v>2455171</v>
      </c>
      <c r="C60" s="22">
        <v>579169</v>
      </c>
      <c r="D60" s="100">
        <f t="shared" si="15"/>
        <v>23.6</v>
      </c>
      <c r="E60" s="22">
        <v>1452403200</v>
      </c>
      <c r="F60" s="22">
        <v>1446426063</v>
      </c>
      <c r="G60" s="100">
        <f t="shared" si="16"/>
        <v>99.6</v>
      </c>
      <c r="H60" s="22">
        <v>0</v>
      </c>
      <c r="I60" s="22">
        <v>0</v>
      </c>
      <c r="J60" s="100">
        <f t="shared" si="17"/>
        <v>0</v>
      </c>
    </row>
    <row r="61" spans="1:10" ht="3.75" customHeight="1">
      <c r="A61" s="243"/>
      <c r="B61" s="169"/>
      <c r="C61" s="169"/>
      <c r="D61" s="244"/>
      <c r="E61" s="169"/>
      <c r="F61" s="169"/>
      <c r="G61" s="244"/>
      <c r="H61" s="167"/>
      <c r="I61" s="167"/>
      <c r="J61" s="167"/>
    </row>
  </sheetData>
  <mergeCells count="12">
    <mergeCell ref="A43:A44"/>
    <mergeCell ref="B43:D43"/>
    <mergeCell ref="E43:G43"/>
    <mergeCell ref="H43:J43"/>
    <mergeCell ref="A3:A4"/>
    <mergeCell ref="E3:G3"/>
    <mergeCell ref="H3:J3"/>
    <mergeCell ref="B3:D3"/>
    <mergeCell ref="A23:A24"/>
    <mergeCell ref="B23:D23"/>
    <mergeCell ref="E23:G23"/>
    <mergeCell ref="H23:J2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2024-02-29T05:06:36Z</cp:lastPrinted>
  <dcterms:created xsi:type="dcterms:W3CDTF">2002-01-24T08:06:17Z</dcterms:created>
  <dcterms:modified xsi:type="dcterms:W3CDTF">2024-03-15T02:54:38Z</dcterms:modified>
</cp:coreProperties>
</file>