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35" yWindow="-15" windowWidth="7680" windowHeight="9120" tabRatio="597"/>
  </bookViews>
  <sheets>
    <sheet name="文化・居住" sheetId="89" r:id="rId1"/>
    <sheet name="水道・環境整備" sheetId="88" r:id="rId2"/>
  </sheets>
  <externalReferences>
    <externalReference r:id="rId3"/>
  </externalReferences>
  <definedNames>
    <definedName name="_xlnm._FilterDatabase" localSheetId="1" hidden="1">水道・環境整備!#REF!</definedName>
    <definedName name="_xlnm.Print_Area" localSheetId="1">水道・環境整備!$A$1:$L$72</definedName>
    <definedName name="_xlnm.Print_Area" localSheetId="0">文化・居住!$A$1:$T$73</definedName>
    <definedName name="Print_Area_MI" localSheetId="1">#REF!</definedName>
    <definedName name="Print_Area_MI">#REF!</definedName>
    <definedName name="_xlnm.Print_Titles" localSheetId="1">水道・環境整備!$A:$B,水道・環境整備!$1:$6</definedName>
    <definedName name="_xlnm.Print_Titles" localSheetId="0">文化・居住!$A:$B,文化・居住!$1:$6</definedName>
    <definedName name="市区町コード">[1]データ020!$Q$15:$Q$614</definedName>
  </definedNames>
  <calcPr calcId="145621"/>
</workbook>
</file>

<file path=xl/calcChain.xml><?xml version="1.0" encoding="utf-8"?>
<calcChain xmlns="http://schemas.openxmlformats.org/spreadsheetml/2006/main">
  <c r="J63" i="88" l="1"/>
  <c r="J60" i="88"/>
  <c r="J54" i="88"/>
  <c r="J46" i="88"/>
  <c r="J41" i="88"/>
  <c r="J34" i="88"/>
  <c r="J28" i="88"/>
  <c r="J22" i="88"/>
  <c r="J18" i="88"/>
  <c r="I63" i="88"/>
  <c r="I60" i="88"/>
  <c r="I46" i="88"/>
  <c r="F7" i="88" l="1"/>
  <c r="E7" i="88"/>
  <c r="Q7" i="89" l="1"/>
  <c r="I60" i="89" l="1"/>
  <c r="D22" i="89"/>
  <c r="E22" i="89"/>
  <c r="F22" i="89"/>
  <c r="G22" i="89"/>
  <c r="H22" i="89"/>
  <c r="D28" i="89"/>
  <c r="E28" i="89"/>
  <c r="F28" i="89"/>
  <c r="G28" i="89"/>
  <c r="H28" i="89"/>
  <c r="D34" i="89"/>
  <c r="E34" i="89"/>
  <c r="F34" i="89"/>
  <c r="G34" i="89"/>
  <c r="H34" i="89"/>
  <c r="D41" i="89"/>
  <c r="E41" i="89"/>
  <c r="F41" i="89"/>
  <c r="G41" i="89"/>
  <c r="H41" i="89"/>
  <c r="D46" i="89"/>
  <c r="E46" i="89"/>
  <c r="F46" i="89"/>
  <c r="G46" i="89"/>
  <c r="H46" i="89"/>
  <c r="D54" i="89"/>
  <c r="E54" i="89"/>
  <c r="F54" i="89"/>
  <c r="G54" i="89"/>
  <c r="H54" i="89"/>
  <c r="D60" i="89"/>
  <c r="E60" i="89"/>
  <c r="F60" i="89"/>
  <c r="G60" i="89"/>
  <c r="H60" i="89"/>
  <c r="D63" i="89"/>
  <c r="E63" i="89"/>
  <c r="F63" i="89"/>
  <c r="C63" i="89"/>
  <c r="C60" i="89"/>
  <c r="C54" i="89"/>
  <c r="C46" i="89"/>
  <c r="C41" i="89"/>
  <c r="C34" i="89"/>
  <c r="C28" i="89"/>
  <c r="C22" i="89"/>
  <c r="D18" i="89"/>
  <c r="E18" i="89"/>
  <c r="F18" i="89"/>
  <c r="G18" i="89"/>
  <c r="H18" i="89"/>
  <c r="C18" i="89"/>
  <c r="I54" i="88" l="1"/>
  <c r="I41" i="88"/>
  <c r="I34" i="88"/>
  <c r="I28" i="88"/>
  <c r="I22" i="88"/>
  <c r="I18" i="88"/>
  <c r="P8" i="89" l="1"/>
  <c r="R7" i="89" l="1"/>
  <c r="N63" i="89"/>
  <c r="O63" i="89"/>
  <c r="N60" i="89"/>
  <c r="O60" i="89"/>
  <c r="N54" i="89"/>
  <c r="O54" i="89"/>
  <c r="N46" i="89"/>
  <c r="O46" i="89"/>
  <c r="N41" i="89"/>
  <c r="O41" i="89"/>
  <c r="N34" i="89"/>
  <c r="O34" i="89"/>
  <c r="N28" i="89"/>
  <c r="O28" i="89"/>
  <c r="N22" i="89"/>
  <c r="O22" i="89"/>
  <c r="N18" i="89"/>
  <c r="O18" i="89"/>
  <c r="K63" i="89"/>
  <c r="L63" i="89"/>
  <c r="M63" i="89"/>
  <c r="K60" i="89"/>
  <c r="L60" i="89"/>
  <c r="M60" i="89"/>
  <c r="M54" i="89"/>
  <c r="K54" i="89"/>
  <c r="L54" i="89"/>
  <c r="K46" i="89"/>
  <c r="L46" i="89"/>
  <c r="M46" i="89"/>
  <c r="K41" i="89"/>
  <c r="L41" i="89"/>
  <c r="M41" i="89"/>
  <c r="K34" i="89"/>
  <c r="L34" i="89"/>
  <c r="M34" i="89"/>
  <c r="K28" i="89"/>
  <c r="L28" i="89"/>
  <c r="M28" i="89"/>
  <c r="K22" i="89"/>
  <c r="L22" i="89"/>
  <c r="M22" i="89"/>
  <c r="K18" i="89"/>
  <c r="L18" i="89"/>
  <c r="M18" i="89"/>
  <c r="O7" i="89"/>
  <c r="N7" i="89"/>
  <c r="L7" i="89" l="1"/>
  <c r="M7" i="89"/>
  <c r="K7" i="89"/>
  <c r="F60" i="88"/>
  <c r="E54" i="88"/>
  <c r="F54" i="88"/>
  <c r="E46" i="88"/>
  <c r="F46" i="88"/>
  <c r="E41" i="88"/>
  <c r="F41" i="88"/>
  <c r="F34" i="88"/>
  <c r="E28" i="88"/>
  <c r="F28" i="88"/>
  <c r="F22" i="88"/>
  <c r="F18" i="88"/>
  <c r="D63" i="88" l="1"/>
  <c r="C63" i="88" s="1"/>
  <c r="D60" i="88"/>
  <c r="C60" i="88" s="1"/>
  <c r="D54" i="88"/>
  <c r="C54" i="88" s="1"/>
  <c r="D46" i="88"/>
  <c r="C46" i="88" s="1"/>
  <c r="D41" i="88"/>
  <c r="C41" i="88" s="1"/>
  <c r="D34" i="88"/>
  <c r="C34" i="88" s="1"/>
  <c r="D28" i="88"/>
  <c r="C28" i="88" s="1"/>
  <c r="D22" i="88"/>
  <c r="C22" i="88" s="1"/>
  <c r="D18" i="88"/>
  <c r="D7" i="88" l="1"/>
  <c r="C7" i="88" s="1"/>
  <c r="C18" i="88"/>
  <c r="P63" i="89" l="1"/>
  <c r="P60" i="89"/>
  <c r="P54" i="89"/>
  <c r="P46" i="89"/>
  <c r="P41" i="89"/>
  <c r="P34" i="89"/>
  <c r="P28" i="89"/>
  <c r="P22" i="89"/>
  <c r="P18" i="89"/>
  <c r="P7" i="89" l="1"/>
  <c r="J8" i="89"/>
  <c r="I63" i="89"/>
  <c r="I54" i="89"/>
  <c r="I46" i="89"/>
  <c r="I41" i="89"/>
  <c r="I34" i="89"/>
  <c r="I28" i="89"/>
  <c r="I22" i="89"/>
  <c r="I18" i="89"/>
  <c r="I8" i="89"/>
  <c r="J7" i="89" l="1"/>
  <c r="I7" i="89"/>
</calcChain>
</file>

<file path=xl/sharedStrings.xml><?xml version="1.0" encoding="utf-8"?>
<sst xmlns="http://schemas.openxmlformats.org/spreadsheetml/2006/main" count="425" uniqueCount="139">
  <si>
    <t>兵庫県</t>
  </si>
  <si>
    <t>区　分</t>
  </si>
  <si>
    <t>調査時点</t>
  </si>
  <si>
    <t>単　位</t>
  </si>
  <si>
    <t>ｈａ</t>
  </si>
  <si>
    <t>所</t>
  </si>
  <si>
    <t>店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</si>
  <si>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</si>
  <si>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</si>
  <si>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</si>
  <si>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</si>
  <si>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</si>
  <si>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</si>
  <si>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</si>
  <si>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</si>
  <si>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</si>
  <si>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</si>
  <si>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</si>
  <si>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</si>
  <si>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</si>
  <si>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</si>
  <si>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</si>
  <si>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</si>
  <si>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</si>
  <si>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</si>
  <si>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</si>
  <si>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</si>
  <si>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</si>
  <si>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</si>
  <si>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</si>
  <si>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</si>
  <si>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</si>
  <si>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</si>
  <si>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</si>
  <si>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</si>
  <si>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</si>
  <si>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</si>
  <si>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</si>
  <si>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</si>
  <si>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</si>
  <si>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</si>
  <si>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</si>
  <si>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</si>
  <si>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</si>
  <si>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</si>
  <si>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</si>
  <si>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</si>
  <si>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</si>
  <si>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</si>
  <si>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</si>
  <si>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水道</t>
  </si>
  <si>
    <t>下水道</t>
  </si>
  <si>
    <t>-</t>
  </si>
  <si>
    <t>箇所</t>
  </si>
  <si>
    <t>し尿・ごみ処理</t>
    <rPh sb="0" eb="2">
      <t>シニョウ</t>
    </rPh>
    <rPh sb="5" eb="7">
      <t>ショリ</t>
    </rPh>
    <phoneticPr fontId="4"/>
  </si>
  <si>
    <t>動物衛生</t>
    <rPh sb="0" eb="2">
      <t>ドウブツ</t>
    </rPh>
    <rPh sb="2" eb="4">
      <t>エイセイ</t>
    </rPh>
    <phoneticPr fontId="4"/>
  </si>
  <si>
    <t>頭</t>
    <rPh sb="0" eb="1">
      <t>アタマ</t>
    </rPh>
    <phoneticPr fontId="4"/>
  </si>
  <si>
    <t>枚</t>
    <rPh sb="0" eb="1">
      <t>マイ</t>
    </rPh>
    <phoneticPr fontId="4"/>
  </si>
  <si>
    <t>理容所数</t>
  </si>
  <si>
    <t>美容所数</t>
  </si>
  <si>
    <t>クリーニ
ング所数</t>
  </si>
  <si>
    <t>人</t>
  </si>
  <si>
    <t>養父市</t>
    <rPh sb="0" eb="2">
      <t>ヤブ</t>
    </rPh>
    <rPh sb="2" eb="3">
      <t>シ</t>
    </rPh>
    <phoneticPr fontId="4"/>
  </si>
  <si>
    <t>旅館・ホテル・簡易宿泊所・下宿数</t>
    <rPh sb="0" eb="2">
      <t>リョカン</t>
    </rPh>
    <rPh sb="7" eb="9">
      <t>カンイ</t>
    </rPh>
    <rPh sb="9" eb="11">
      <t>シュクハク</t>
    </rPh>
    <rPh sb="11" eb="12">
      <t>ジョ</t>
    </rPh>
    <rPh sb="13" eb="15">
      <t>ゲシュク</t>
    </rPh>
    <rPh sb="15" eb="16">
      <t>スウ</t>
    </rPh>
    <phoneticPr fontId="13"/>
  </si>
  <si>
    <t>丹波市</t>
    <rPh sb="0" eb="2">
      <t>タンバ</t>
    </rPh>
    <rPh sb="2" eb="3">
      <t>シ</t>
    </rPh>
    <phoneticPr fontId="14"/>
  </si>
  <si>
    <t>南あわじ市</t>
    <rPh sb="0" eb="1">
      <t>ミナミ</t>
    </rPh>
    <rPh sb="4" eb="5">
      <t>シ</t>
    </rPh>
    <phoneticPr fontId="14"/>
  </si>
  <si>
    <t>淡路市</t>
    <rPh sb="0" eb="2">
      <t>アワジ</t>
    </rPh>
    <rPh sb="2" eb="3">
      <t>シ</t>
    </rPh>
    <phoneticPr fontId="14"/>
  </si>
  <si>
    <t>百貨店・
総合スーパー数</t>
    <rPh sb="5" eb="7">
      <t>ソウゴウ</t>
    </rPh>
    <phoneticPr fontId="13"/>
  </si>
  <si>
    <t>宗教法人</t>
    <rPh sb="0" eb="2">
      <t>シュウキョウ</t>
    </rPh>
    <rPh sb="2" eb="4">
      <t>ホウジン</t>
    </rPh>
    <phoneticPr fontId="13"/>
  </si>
  <si>
    <t>宗教法人数</t>
    <rPh sb="0" eb="2">
      <t>シュウキョウ</t>
    </rPh>
    <rPh sb="2" eb="4">
      <t>ホウジン</t>
    </rPh>
    <rPh sb="4" eb="5">
      <t>スウ</t>
    </rPh>
    <phoneticPr fontId="13"/>
  </si>
  <si>
    <t>豊岡市</t>
    <rPh sb="0" eb="3">
      <t>トヨオカシ</t>
    </rPh>
    <phoneticPr fontId="13"/>
  </si>
  <si>
    <t>朝来市</t>
    <rPh sb="0" eb="2">
      <t>アサゴ</t>
    </rPh>
    <rPh sb="2" eb="3">
      <t>シ</t>
    </rPh>
    <phoneticPr fontId="13"/>
  </si>
  <si>
    <t>宍粟市</t>
    <rPh sb="0" eb="2">
      <t>シソウ</t>
    </rPh>
    <rPh sb="2" eb="3">
      <t>シ</t>
    </rPh>
    <phoneticPr fontId="13"/>
  </si>
  <si>
    <t>香美町</t>
    <rPh sb="0" eb="2">
      <t>カミ</t>
    </rPh>
    <rPh sb="2" eb="3">
      <t>チョウ</t>
    </rPh>
    <phoneticPr fontId="13"/>
  </si>
  <si>
    <t>宍粟市</t>
    <rPh sb="0" eb="2">
      <t>シソウ</t>
    </rPh>
    <rPh sb="2" eb="3">
      <t>シ</t>
    </rPh>
    <phoneticPr fontId="4"/>
  </si>
  <si>
    <t>香美町</t>
    <rPh sb="0" eb="2">
      <t>カミ</t>
    </rPh>
    <rPh sb="2" eb="3">
      <t>チョウ</t>
    </rPh>
    <phoneticPr fontId="4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</si>
  <si>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</si>
  <si>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</si>
  <si>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</si>
  <si>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</si>
  <si>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2">
      <t>ヒメジ</t>
    </rPh>
    <rPh sb="2" eb="3">
      <t>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</si>
  <si>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</si>
  <si>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</si>
  <si>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</si>
  <si>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</si>
  <si>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</si>
  <si>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西脇市</t>
    <rPh sb="0" eb="3">
      <t>ニシワキシ</t>
    </rPh>
    <phoneticPr fontId="4"/>
  </si>
  <si>
    <t>三木市</t>
    <rPh sb="0" eb="3">
      <t>ミキシ</t>
    </rPh>
    <phoneticPr fontId="4"/>
  </si>
  <si>
    <t>加東市</t>
    <rPh sb="0" eb="2">
      <t>カトウ</t>
    </rPh>
    <rPh sb="2" eb="3">
      <t>シ</t>
    </rPh>
    <phoneticPr fontId="4"/>
  </si>
  <si>
    <t>多可町</t>
    <rPh sb="0" eb="1">
      <t>タ</t>
    </rPh>
    <rPh sb="1" eb="2">
      <t>カ</t>
    </rPh>
    <rPh sb="2" eb="3">
      <t>チョウ</t>
    </rPh>
    <phoneticPr fontId="4"/>
  </si>
  <si>
    <t>姫路市</t>
    <rPh sb="0" eb="3">
      <t>ヒメジシ</t>
    </rPh>
    <phoneticPr fontId="4"/>
  </si>
  <si>
    <t>神河町</t>
    <rPh sb="0" eb="1">
      <t>カミ</t>
    </rPh>
    <rPh sb="1" eb="2">
      <t>カワ</t>
    </rPh>
    <rPh sb="2" eb="3">
      <t>チョウ</t>
    </rPh>
    <phoneticPr fontId="4"/>
  </si>
  <si>
    <t>たつの市</t>
    <rPh sb="3" eb="4">
      <t>シ</t>
    </rPh>
    <phoneticPr fontId="4"/>
  </si>
  <si>
    <t>佐用町</t>
    <rPh sb="0" eb="3">
      <t>サヨウチョウ</t>
    </rPh>
    <phoneticPr fontId="4"/>
  </si>
  <si>
    <t>新温泉町</t>
    <rPh sb="0" eb="1">
      <t>シン</t>
    </rPh>
    <rPh sb="1" eb="4">
      <t>オンセンチョウ</t>
    </rPh>
    <phoneticPr fontId="4"/>
  </si>
  <si>
    <t>洲本市</t>
    <rPh sb="0" eb="3">
      <t>スモトシ</t>
    </rPh>
    <phoneticPr fontId="4"/>
  </si>
  <si>
    <t>犬登録
頭数</t>
    <rPh sb="0" eb="1">
      <t>イヌ</t>
    </rPh>
    <rPh sb="1" eb="3">
      <t>トウロク</t>
    </rPh>
    <rPh sb="4" eb="6">
      <t>アタマカズ</t>
    </rPh>
    <phoneticPr fontId="4"/>
  </si>
  <si>
    <t>美容所数の県計には、市町不明分を含む。</t>
    <rPh sb="0" eb="2">
      <t>ビヨウ</t>
    </rPh>
    <rPh sb="2" eb="3">
      <t>ショ</t>
    </rPh>
    <rPh sb="3" eb="4">
      <t>スウ</t>
    </rPh>
    <rPh sb="5" eb="6">
      <t>ケン</t>
    </rPh>
    <rPh sb="6" eb="7">
      <t>ケイ</t>
    </rPh>
    <rPh sb="10" eb="12">
      <t>シチョウ</t>
    </rPh>
    <rPh sb="12" eb="14">
      <t>フメイ</t>
    </rPh>
    <rPh sb="14" eb="15">
      <t>ブン</t>
    </rPh>
    <rPh sb="16" eb="17">
      <t>フク</t>
    </rPh>
    <phoneticPr fontId="13"/>
  </si>
  <si>
    <t>％</t>
  </si>
  <si>
    <t>し尿処理
人口</t>
  </si>
  <si>
    <t>ごみ処理
人口</t>
  </si>
  <si>
    <t>…</t>
  </si>
  <si>
    <t>神戸市</t>
    <rPh sb="0" eb="3">
      <t>コウベシ</t>
    </rPh>
    <phoneticPr fontId="4"/>
  </si>
  <si>
    <t>狂犬病予防注射済票
交付数</t>
    <rPh sb="0" eb="3">
      <t>キョウケンビョウ</t>
    </rPh>
    <rPh sb="3" eb="5">
      <t>ヨボウ</t>
    </rPh>
    <rPh sb="5" eb="7">
      <t>チュウシャ</t>
    </rPh>
    <rPh sb="7" eb="8">
      <t>ズ</t>
    </rPh>
    <rPh sb="8" eb="9">
      <t>ヒョウ</t>
    </rPh>
    <rPh sb="10" eb="12">
      <t>コウフ</t>
    </rPh>
    <rPh sb="12" eb="13">
      <t>スウ</t>
    </rPh>
    <phoneticPr fontId="4"/>
  </si>
  <si>
    <t>公園</t>
    <phoneticPr fontId="4"/>
  </si>
  <si>
    <t>通信</t>
    <phoneticPr fontId="4"/>
  </si>
  <si>
    <t>風俗営業
施設数</t>
    <rPh sb="0" eb="2">
      <t>フウゾク</t>
    </rPh>
    <rPh sb="2" eb="4">
      <t>エイギョウ</t>
    </rPh>
    <rPh sb="5" eb="7">
      <t>シセツ</t>
    </rPh>
    <rPh sb="7" eb="8">
      <t>スウ</t>
    </rPh>
    <phoneticPr fontId="4"/>
  </si>
  <si>
    <t>放送受信
契約数</t>
    <rPh sb="0" eb="2">
      <t>ホウソウ</t>
    </rPh>
    <rPh sb="2" eb="4">
      <t>ジュシン</t>
    </rPh>
    <rPh sb="5" eb="8">
      <t>ケイヤクスウ</t>
    </rPh>
    <phoneticPr fontId="4"/>
  </si>
  <si>
    <t>施設</t>
    <rPh sb="0" eb="2">
      <t>シセツ</t>
    </rPh>
    <phoneticPr fontId="4"/>
  </si>
  <si>
    <t>件</t>
    <rPh sb="0" eb="1">
      <t>ケンスウ</t>
    </rPh>
    <phoneticPr fontId="4"/>
  </si>
  <si>
    <t>日本放送協会調</t>
    <phoneticPr fontId="13"/>
  </si>
  <si>
    <t>下水道
水洗化人口</t>
    <phoneticPr fontId="4"/>
  </si>
  <si>
    <t>水洗化率</t>
    <phoneticPr fontId="4"/>
  </si>
  <si>
    <t>旅館・簡易宿泊所には、季節営業を含む。</t>
    <phoneticPr fontId="13"/>
  </si>
  <si>
    <t>千人</t>
    <rPh sb="0" eb="2">
      <t>センニン</t>
    </rPh>
    <phoneticPr fontId="4"/>
  </si>
  <si>
    <t>専用水道の給水人口は、自己水源のみによる専用水道の給水人口である。</t>
    <phoneticPr fontId="4"/>
  </si>
  <si>
    <t>県生活衛生課・神戸市生活衛生課、県警察本部、県文書課</t>
    <rPh sb="7" eb="10">
      <t>コウベシ</t>
    </rPh>
    <rPh sb="10" eb="12">
      <t>セイカツ</t>
    </rPh>
    <rPh sb="12" eb="14">
      <t>エイセイ</t>
    </rPh>
    <rPh sb="14" eb="15">
      <t>カ</t>
    </rPh>
    <rPh sb="16" eb="17">
      <t>ケン</t>
    </rPh>
    <rPh sb="17" eb="19">
      <t>ケイサツ</t>
    </rPh>
    <rPh sb="19" eb="21">
      <t>ホンブ</t>
    </rPh>
    <rPh sb="22" eb="23">
      <t>ケン</t>
    </rPh>
    <rPh sb="23" eb="25">
      <t>ブンショ</t>
    </rPh>
    <rPh sb="25" eb="26">
      <t>カ</t>
    </rPh>
    <phoneticPr fontId="12"/>
  </si>
  <si>
    <t>県生活衛生課・下水道課・市町振興課</t>
    <rPh sb="0" eb="1">
      <t>ケン</t>
    </rPh>
    <rPh sb="1" eb="3">
      <t>セイカツ</t>
    </rPh>
    <rPh sb="3" eb="5">
      <t>エイセイ</t>
    </rPh>
    <rPh sb="5" eb="6">
      <t>カ</t>
    </rPh>
    <rPh sb="7" eb="10">
      <t>ゲスイドウ</t>
    </rPh>
    <rPh sb="10" eb="11">
      <t>カ</t>
    </rPh>
    <rPh sb="12" eb="14">
      <t>シチョウ</t>
    </rPh>
    <rPh sb="14" eb="16">
      <t>シンコウ</t>
    </rPh>
    <rPh sb="16" eb="17">
      <t>カ</t>
    </rPh>
    <phoneticPr fontId="4"/>
  </si>
  <si>
    <t>法人</t>
    <rPh sb="0" eb="2">
      <t>ホウジン</t>
    </rPh>
    <phoneticPr fontId="13"/>
  </si>
  <si>
    <t>下水道
処理区域
人口</t>
  </si>
  <si>
    <t>下水道
普及率</t>
  </si>
  <si>
    <t>給水人口</t>
  </si>
  <si>
    <t>上水道
給水人口</t>
  </si>
  <si>
    <t>簡易水道
給水人口</t>
  </si>
  <si>
    <t>専用水道
給水人口</t>
  </si>
  <si>
    <t>公衆
浴場数</t>
  </si>
  <si>
    <t>都市
公園数</t>
  </si>
  <si>
    <t>都市公園
面積</t>
  </si>
  <si>
    <t>街区
公園数</t>
  </si>
  <si>
    <t>街区公園
面積</t>
  </si>
  <si>
    <t>近隣
公園数</t>
  </si>
  <si>
    <t>近隣公園
面積</t>
    <rPh sb="0" eb="2">
      <t>キンリン</t>
    </rPh>
    <phoneticPr fontId="12"/>
  </si>
  <si>
    <t>箇所</t>
    <rPh sb="0" eb="1">
      <t>カ</t>
    </rPh>
    <rPh sb="1" eb="2">
      <t>ショ</t>
    </rPh>
    <phoneticPr fontId="9"/>
  </si>
  <si>
    <t>-</t>
    <phoneticPr fontId="13"/>
  </si>
  <si>
    <t>-</t>
    <phoneticPr fontId="13"/>
  </si>
  <si>
    <t>-</t>
    <phoneticPr fontId="13"/>
  </si>
  <si>
    <t>コンビニ
エンス
ストア数
(法人)</t>
    <rPh sb="12" eb="13">
      <t>スウ</t>
    </rPh>
    <rPh sb="15" eb="17">
      <t>ホウジン</t>
    </rPh>
    <phoneticPr fontId="4"/>
  </si>
  <si>
    <t>29年度</t>
    <rPh sb="2" eb="4">
      <t>ネンド</t>
    </rPh>
    <phoneticPr fontId="13"/>
  </si>
  <si>
    <t>県公園緑地課、総務省経済産業省｢経済センサスｰ活動調査｣、県生活衛生課・神戸市生活衛生課</t>
    <rPh sb="0" eb="1">
      <t>ケン</t>
    </rPh>
    <rPh sb="1" eb="3">
      <t>コウエン</t>
    </rPh>
    <rPh sb="3" eb="5">
      <t>リョクチ</t>
    </rPh>
    <rPh sb="5" eb="6">
      <t>カ</t>
    </rPh>
    <rPh sb="7" eb="9">
      <t>ソウム</t>
    </rPh>
    <rPh sb="9" eb="10">
      <t>ショウ</t>
    </rPh>
    <rPh sb="10" eb="12">
      <t>ケイザイ</t>
    </rPh>
    <rPh sb="12" eb="15">
      <t>サンギョウショウ</t>
    </rPh>
    <rPh sb="16" eb="18">
      <t>ケイザイ</t>
    </rPh>
    <rPh sb="23" eb="25">
      <t>カツドウ</t>
    </rPh>
    <rPh sb="25" eb="27">
      <t>チョウサ</t>
    </rPh>
    <rPh sb="29" eb="30">
      <t>ケン</t>
    </rPh>
    <rPh sb="30" eb="32">
      <t>セイカツ</t>
    </rPh>
    <rPh sb="32" eb="35">
      <t>エイセイカ</t>
    </rPh>
    <rPh sb="36" eb="39">
      <t>コウベシ</t>
    </rPh>
    <rPh sb="39" eb="41">
      <t>セイカツ</t>
    </rPh>
    <rPh sb="41" eb="44">
      <t>エイセイカ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</si>
</sst>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&quot;¥&quot;\!\ ###&quot;¥&quot;\!\ ##0"/>
    <numFmt numFmtId="177" formatCode="#,##0.0"/>
    <numFmt numFmtId="178" formatCode="#,###,##0;\-#,###,##0;&quot;-&quot;"/>
    <numFmt numFmtId="179" formatCode="#,##0.0_);[Red]\(#,##0.0\)"/>
    <numFmt numFmtId="180" formatCode="#,##0.0;[Red]#,##0.0"/>
    <numFmt numFmtId="181" formatCode="0.0;[Red]0.0"/>
    <numFmt numFmtId="182" formatCode="0.0"/>
    <numFmt numFmtId="183" formatCode="0.00_);[Red]\(0.00\)"/>
  </numFmts>
  <fonts count="27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20"/>
      <name val="標準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FFC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37" fontId="0" fillId="0" borderId="0"/>
    <xf numFmtId="38" fontId="2" fillId="0" borderId="0" applyFont="0" applyFill="0" applyBorder="0" applyAlignment="0" applyProtection="0"/>
    <xf numFmtId="0" fontId="9" fillId="0" borderId="0"/>
    <xf numFmtId="0" fontId="5" fillId="0" borderId="0" applyNumberFormat="0" applyFont="0" applyFill="0" applyBorder="0" applyProtection="0">
      <alignment vertical="center"/>
    </xf>
    <xf numFmtId="0" fontId="11" fillId="0" borderId="0"/>
    <xf numFmtId="0" fontId="10" fillId="0" borderId="0"/>
    <xf numFmtId="0" fontId="6" fillId="0" borderId="0"/>
    <xf numFmtId="0" fontId="2" fillId="0" borderId="0"/>
    <xf numFmtId="0" fontId="3" fillId="0" borderId="0"/>
    <xf numFmtId="9" fontId="15" fillId="0" borderId="0" applyFont="0" applyFill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5" fillId="0" borderId="0"/>
    <xf numFmtId="0" fontId="2" fillId="0" borderId="0">
      <alignment vertical="center"/>
    </xf>
    <xf numFmtId="0" fontId="26" fillId="0" borderId="0"/>
    <xf numFmtId="0" fontId="2" fillId="0" borderId="0"/>
  </cellStyleXfs>
  <cellXfs count="194">
    <xf numFmtId="37" fontId="0" fillId="0" borderId="0" xfId="0"/>
    <xf numFmtId="0" fontId="7" fillId="0" borderId="0" xfId="2" applyNumberFormat="1" applyFont="1" applyFill="1" applyBorder="1"/>
    <xf numFmtId="0" fontId="7" fillId="0" borderId="0" xfId="3" applyFont="1" applyFill="1" applyAlignment="1">
      <alignment vertical="center"/>
    </xf>
    <xf numFmtId="0" fontId="7" fillId="0" borderId="1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2" applyNumberFormat="1" applyFont="1" applyFill="1" applyBorder="1" applyAlignment="1"/>
    <xf numFmtId="0" fontId="7" fillId="0" borderId="0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/>
    <xf numFmtId="49" fontId="8" fillId="0" borderId="2" xfId="2" applyNumberFormat="1" applyFont="1" applyFill="1" applyBorder="1"/>
    <xf numFmtId="0" fontId="8" fillId="0" borderId="0" xfId="7" applyFont="1" applyFill="1" applyBorder="1"/>
    <xf numFmtId="0" fontId="7" fillId="0" borderId="2" xfId="2" applyNumberFormat="1" applyFont="1" applyFill="1" applyBorder="1" applyAlignment="1">
      <alignment horizontal="center" vertical="center"/>
    </xf>
    <xf numFmtId="38" fontId="7" fillId="0" borderId="1" xfId="1" applyFont="1" applyFill="1" applyBorder="1"/>
    <xf numFmtId="38" fontId="7" fillId="0" borderId="1" xfId="1" applyFont="1" applyFill="1" applyBorder="1" applyAlignment="1">
      <alignment horizontal="right"/>
    </xf>
    <xf numFmtId="38" fontId="7" fillId="0" borderId="0" xfId="1" applyFont="1" applyFill="1" applyBorder="1" applyAlignment="1"/>
    <xf numFmtId="49" fontId="7" fillId="0" borderId="2" xfId="2" applyNumberFormat="1" applyFont="1" applyFill="1" applyBorder="1"/>
    <xf numFmtId="37" fontId="8" fillId="0" borderId="0" xfId="0" applyFont="1" applyFill="1" applyBorder="1" applyProtection="1"/>
    <xf numFmtId="0" fontId="7" fillId="0" borderId="0" xfId="2" applyNumberFormat="1" applyFont="1" applyFill="1" applyBorder="1" applyAlignment="1">
      <alignment horizontal="center"/>
    </xf>
    <xf numFmtId="38" fontId="7" fillId="0" borderId="0" xfId="1" applyFont="1" applyFill="1" applyBorder="1"/>
    <xf numFmtId="0" fontId="8" fillId="0" borderId="0" xfId="6" applyNumberFormat="1" applyFont="1" applyFill="1" applyBorder="1"/>
    <xf numFmtId="0" fontId="7" fillId="0" borderId="0" xfId="6" applyNumberFormat="1" applyFont="1" applyFill="1" applyBorder="1"/>
    <xf numFmtId="49" fontId="7" fillId="0" borderId="2" xfId="2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>
      <alignment horizontal="right"/>
    </xf>
    <xf numFmtId="37" fontId="8" fillId="0" borderId="2" xfId="0" applyFont="1" applyFill="1" applyBorder="1" applyAlignment="1" applyProtection="1"/>
    <xf numFmtId="37" fontId="8" fillId="0" borderId="2" xfId="0" applyFont="1" applyFill="1" applyBorder="1" applyAlignment="1" applyProtection="1">
      <alignment horizontal="left"/>
    </xf>
    <xf numFmtId="176" fontId="8" fillId="0" borderId="2" xfId="6" applyNumberFormat="1" applyFont="1" applyFill="1" applyBorder="1" applyAlignment="1">
      <alignment horizontal="left"/>
    </xf>
    <xf numFmtId="0" fontId="8" fillId="0" borderId="2" xfId="2" applyNumberFormat="1" applyFont="1" applyFill="1" applyBorder="1"/>
    <xf numFmtId="176" fontId="8" fillId="0" borderId="2" xfId="6" applyNumberFormat="1" applyFont="1" applyFill="1" applyBorder="1"/>
    <xf numFmtId="0" fontId="7" fillId="0" borderId="1" xfId="6" applyNumberFormat="1" applyFont="1" applyFill="1" applyBorder="1"/>
    <xf numFmtId="49" fontId="7" fillId="0" borderId="3" xfId="2" applyNumberFormat="1" applyFont="1" applyFill="1" applyBorder="1"/>
    <xf numFmtId="37" fontId="7" fillId="0" borderId="0" xfId="0" applyFont="1" applyFill="1"/>
    <xf numFmtId="37" fontId="7" fillId="0" borderId="0" xfId="0" applyFont="1" applyFill="1" applyAlignment="1"/>
    <xf numFmtId="176" fontId="7" fillId="0" borderId="2" xfId="6" applyNumberFormat="1" applyFont="1" applyFill="1" applyBorder="1" applyAlignment="1"/>
    <xf numFmtId="0" fontId="7" fillId="0" borderId="0" xfId="2" applyNumberFormat="1" applyFont="1" applyFill="1" applyBorder="1" applyAlignment="1"/>
    <xf numFmtId="0" fontId="7" fillId="0" borderId="0" xfId="2" applyNumberFormat="1" applyFont="1" applyFill="1" applyAlignment="1"/>
    <xf numFmtId="37" fontId="7" fillId="0" borderId="0" xfId="0" applyFont="1" applyFill="1" applyBorder="1"/>
    <xf numFmtId="0" fontId="7" fillId="0" borderId="4" xfId="3" applyFont="1" applyFill="1" applyBorder="1" applyAlignment="1">
      <alignment horizontal="center" vertical="center" wrapText="1"/>
    </xf>
    <xf numFmtId="57" fontId="7" fillId="0" borderId="4" xfId="7" applyNumberFormat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right"/>
    </xf>
    <xf numFmtId="37" fontId="15" fillId="0" borderId="0" xfId="0" applyFont="1" applyFill="1"/>
    <xf numFmtId="38" fontId="7" fillId="0" borderId="0" xfId="2" applyNumberFormat="1" applyFont="1" applyFill="1" applyBorder="1" applyAlignment="1">
      <alignment horizontal="center"/>
    </xf>
    <xf numFmtId="37" fontId="15" fillId="0" borderId="0" xfId="0" applyFont="1" applyFill="1" applyAlignment="1"/>
    <xf numFmtId="0" fontId="7" fillId="0" borderId="0" xfId="2" applyNumberFormat="1" applyFont="1" applyFill="1"/>
    <xf numFmtId="0" fontId="7" fillId="0" borderId="0" xfId="3" applyFont="1" applyFill="1" applyAlignment="1"/>
    <xf numFmtId="37" fontId="17" fillId="0" borderId="0" xfId="0" applyFont="1" applyFill="1"/>
    <xf numFmtId="37" fontId="17" fillId="0" borderId="0" xfId="0" applyFont="1" applyFill="1" applyBorder="1" applyAlignment="1">
      <alignment horizontal="center"/>
    </xf>
    <xf numFmtId="0" fontId="17" fillId="0" borderId="1" xfId="2" applyNumberFormat="1" applyFont="1" applyFill="1" applyBorder="1"/>
    <xf numFmtId="0" fontId="18" fillId="0" borderId="0" xfId="2" applyNumberFormat="1" applyFont="1" applyFill="1" applyBorder="1" applyAlignment="1"/>
    <xf numFmtId="0" fontId="17" fillId="0" borderId="0" xfId="2" applyNumberFormat="1" applyFont="1" applyFill="1" applyBorder="1" applyAlignment="1">
      <alignment horizontal="center"/>
    </xf>
    <xf numFmtId="0" fontId="17" fillId="0" borderId="0" xfId="2" applyNumberFormat="1" applyFont="1" applyFill="1" applyBorder="1" applyAlignment="1">
      <alignment horizontal="center" vertical="center" wrapText="1"/>
    </xf>
    <xf numFmtId="57" fontId="17" fillId="0" borderId="0" xfId="2" applyNumberFormat="1" applyFont="1" applyFill="1" applyBorder="1" applyAlignment="1">
      <alignment horizontal="center" vertical="center" wrapText="1"/>
    </xf>
    <xf numFmtId="0" fontId="17" fillId="0" borderId="0" xfId="2" applyNumberFormat="1" applyFont="1" applyFill="1" applyBorder="1" applyAlignment="1">
      <alignment horizontal="right"/>
    </xf>
    <xf numFmtId="0" fontId="19" fillId="0" borderId="0" xfId="2" applyNumberFormat="1" applyFont="1" applyFill="1" applyBorder="1" applyAlignment="1">
      <alignment horizontal="right"/>
    </xf>
    <xf numFmtId="0" fontId="18" fillId="0" borderId="0" xfId="2" applyNumberFormat="1" applyFont="1" applyFill="1" applyBorder="1"/>
    <xf numFmtId="0" fontId="17" fillId="0" borderId="0" xfId="2" applyNumberFormat="1" applyFont="1" applyFill="1" applyBorder="1"/>
    <xf numFmtId="0" fontId="17" fillId="0" borderId="0" xfId="2" applyNumberFormat="1" applyFont="1" applyFill="1" applyBorder="1" applyAlignment="1"/>
    <xf numFmtId="0" fontId="17" fillId="0" borderId="0" xfId="3" applyFont="1" applyFill="1" applyAlignment="1">
      <alignment vertical="center"/>
    </xf>
    <xf numFmtId="37" fontId="7" fillId="0" borderId="4" xfId="0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37" fontId="7" fillId="0" borderId="0" xfId="0" applyFont="1" applyFill="1" applyBorder="1" applyAlignment="1" applyProtection="1">
      <alignment horizontal="center" vertical="center"/>
    </xf>
    <xf numFmtId="178" fontId="21" fillId="0" borderId="0" xfId="10" applyNumberFormat="1" applyFont="1" applyFill="1" applyAlignment="1">
      <alignment horizontal="right"/>
    </xf>
    <xf numFmtId="178" fontId="7" fillId="0" borderId="0" xfId="10" applyNumberFormat="1" applyFont="1" applyFill="1"/>
    <xf numFmtId="178" fontId="21" fillId="0" borderId="0" xfId="10" applyNumberFormat="1" applyFont="1" applyFill="1" applyBorder="1" applyAlignment="1">
      <alignment horizontal="right"/>
    </xf>
    <xf numFmtId="178" fontId="21" fillId="0" borderId="0" xfId="0" applyNumberFormat="1" applyFont="1" applyFill="1" applyBorder="1" applyAlignment="1">
      <alignment horizontal="right"/>
    </xf>
    <xf numFmtId="178" fontId="7" fillId="0" borderId="0" xfId="0" applyNumberFormat="1" applyFont="1" applyFill="1" applyBorder="1"/>
    <xf numFmtId="38" fontId="7" fillId="0" borderId="0" xfId="1" applyFont="1" applyFill="1" applyBorder="1" applyAlignment="1" applyProtection="1">
      <alignment horizontal="right"/>
      <protection locked="0"/>
    </xf>
    <xf numFmtId="178" fontId="7" fillId="0" borderId="0" xfId="0" applyNumberFormat="1" applyFont="1" applyFill="1" applyAlignment="1">
      <alignment horizontal="right"/>
    </xf>
    <xf numFmtId="178" fontId="7" fillId="0" borderId="0" xfId="0" applyNumberFormat="1" applyFont="1" applyFill="1"/>
    <xf numFmtId="38" fontId="7" fillId="0" borderId="0" xfId="1" applyFont="1" applyFill="1" applyBorder="1" applyAlignment="1" applyProtection="1">
      <alignment horizontal="right"/>
    </xf>
    <xf numFmtId="41" fontId="7" fillId="0" borderId="1" xfId="0" applyNumberFormat="1" applyFont="1" applyFill="1" applyBorder="1" applyAlignment="1" applyProtection="1">
      <protection locked="0"/>
    </xf>
    <xf numFmtId="0" fontId="7" fillId="0" borderId="1" xfId="2" applyNumberFormat="1" applyFont="1" applyFill="1" applyBorder="1"/>
    <xf numFmtId="0" fontId="8" fillId="0" borderId="0" xfId="2" applyNumberFormat="1" applyFont="1" applyFill="1" applyBorder="1" applyAlignment="1">
      <alignment horizontal="center"/>
    </xf>
    <xf numFmtId="37" fontId="7" fillId="0" borderId="0" xfId="0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right" vertical="center"/>
    </xf>
    <xf numFmtId="3" fontId="7" fillId="0" borderId="0" xfId="3" applyNumberFormat="1" applyFont="1" applyFill="1" applyBorder="1" applyAlignment="1">
      <alignment horizontal="right" vertical="center"/>
    </xf>
    <xf numFmtId="0" fontId="7" fillId="0" borderId="2" xfId="2" applyNumberFormat="1" applyFont="1" applyFill="1" applyBorder="1"/>
    <xf numFmtId="3" fontId="7" fillId="0" borderId="1" xfId="3" applyNumberFormat="1" applyFont="1" applyFill="1" applyBorder="1" applyAlignment="1">
      <alignment vertical="center"/>
    </xf>
    <xf numFmtId="0" fontId="7" fillId="0" borderId="0" xfId="3" applyFont="1" applyFill="1" applyBorder="1" applyAlignment="1"/>
    <xf numFmtId="38" fontId="17" fillId="0" borderId="0" xfId="1" applyFont="1" applyFill="1" applyBorder="1" applyAlignment="1">
      <alignment horizontal="right"/>
    </xf>
    <xf numFmtId="37" fontId="17" fillId="0" borderId="0" xfId="0" applyFont="1" applyFill="1" applyAlignment="1">
      <alignment horizontal="right"/>
    </xf>
    <xf numFmtId="178" fontId="7" fillId="0" borderId="0" xfId="10" applyNumberFormat="1" applyFont="1" applyFill="1" applyBorder="1" applyAlignment="1">
      <alignment horizontal="right"/>
    </xf>
    <xf numFmtId="37" fontId="7" fillId="0" borderId="0" xfId="0" applyFont="1" applyFill="1" applyAlignment="1">
      <alignment wrapText="1"/>
    </xf>
    <xf numFmtId="37" fontId="22" fillId="0" borderId="0" xfId="0" applyFont="1" applyFill="1" applyAlignment="1">
      <alignment horizontal="right"/>
    </xf>
    <xf numFmtId="37" fontId="22" fillId="0" borderId="0" xfId="0" applyFont="1" applyFill="1" applyAlignment="1"/>
    <xf numFmtId="37" fontId="22" fillId="0" borderId="0" xfId="0" applyFont="1" applyFill="1"/>
    <xf numFmtId="0" fontId="7" fillId="0" borderId="4" xfId="2" applyNumberFormat="1" applyFont="1" applyFill="1" applyBorder="1" applyAlignment="1">
      <alignment horizontal="center" vertical="center" wrapText="1"/>
    </xf>
    <xf numFmtId="57" fontId="7" fillId="0" borderId="4" xfId="2" applyNumberFormat="1" applyFont="1" applyFill="1" applyBorder="1" applyAlignment="1">
      <alignment horizontal="center" vertical="center" wrapText="1"/>
    </xf>
    <xf numFmtId="57" fontId="7" fillId="0" borderId="4" xfId="0" applyNumberFormat="1" applyFont="1" applyFill="1" applyBorder="1" applyAlignment="1" applyProtection="1">
      <alignment horizontal="center" vertical="center" wrapText="1"/>
    </xf>
    <xf numFmtId="57" fontId="7" fillId="0" borderId="6" xfId="2" applyNumberFormat="1" applyFont="1" applyFill="1" applyBorder="1" applyAlignment="1">
      <alignment horizontal="center" vertical="center" wrapText="1"/>
    </xf>
    <xf numFmtId="38" fontId="7" fillId="0" borderId="0" xfId="5" applyNumberFormat="1" applyFont="1" applyFill="1" applyBorder="1" applyAlignment="1">
      <alignment horizontal="center" vertical="top" wrapText="1"/>
    </xf>
    <xf numFmtId="0" fontId="7" fillId="0" borderId="0" xfId="2" applyNumberFormat="1" applyFont="1" applyFill="1" applyAlignment="1">
      <alignment horizontal="center"/>
    </xf>
    <xf numFmtId="3" fontId="7" fillId="0" borderId="0" xfId="0" applyNumberFormat="1" applyFont="1" applyBorder="1" applyAlignment="1">
      <alignment horizontal="right"/>
    </xf>
    <xf numFmtId="37" fontId="7" fillId="0" borderId="0" xfId="0" applyFont="1" applyFill="1" applyAlignment="1">
      <alignment horizontal="right"/>
    </xf>
    <xf numFmtId="0" fontId="7" fillId="0" borderId="0" xfId="2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23" fillId="0" borderId="0" xfId="1" applyNumberFormat="1" applyFont="1" applyFill="1" applyBorder="1" applyAlignment="1">
      <alignment horizontal="right"/>
    </xf>
    <xf numFmtId="57" fontId="7" fillId="0" borderId="5" xfId="2" applyNumberFormat="1" applyFont="1" applyFill="1" applyBorder="1" applyAlignment="1">
      <alignment horizontal="center" vertical="center" wrapText="1"/>
    </xf>
    <xf numFmtId="0" fontId="7" fillId="0" borderId="5" xfId="5" applyNumberFormat="1" applyFont="1" applyFill="1" applyBorder="1" applyAlignment="1">
      <alignment horizontal="center" vertical="center" wrapText="1"/>
    </xf>
    <xf numFmtId="37" fontId="7" fillId="0" borderId="2" xfId="0" applyFont="1" applyFill="1" applyBorder="1"/>
    <xf numFmtId="0" fontId="7" fillId="0" borderId="4" xfId="2" applyNumberFormat="1" applyFont="1" applyFill="1" applyBorder="1" applyAlignment="1">
      <alignment horizontal="center" vertical="center" wrapText="1"/>
    </xf>
    <xf numFmtId="0" fontId="7" fillId="0" borderId="4" xfId="5" applyNumberFormat="1" applyFont="1" applyFill="1" applyBorder="1" applyAlignment="1">
      <alignment horizontal="center" vertical="center" wrapText="1"/>
    </xf>
    <xf numFmtId="0" fontId="20" fillId="0" borderId="4" xfId="3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37" fontId="8" fillId="0" borderId="0" xfId="0" applyFont="1" applyFill="1" applyAlignment="1">
      <alignment horizontal="right"/>
    </xf>
    <xf numFmtId="38" fontId="8" fillId="0" borderId="0" xfId="1" applyFont="1" applyFill="1" applyBorder="1" applyAlignment="1" applyProtection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24" fillId="0" borderId="0" xfId="1" applyNumberFormat="1" applyFont="1" applyFill="1" applyBorder="1" applyAlignment="1">
      <alignment horizontal="right"/>
    </xf>
    <xf numFmtId="183" fontId="8" fillId="0" borderId="0" xfId="0" applyNumberFormat="1" applyFont="1" applyFill="1" applyBorder="1" applyProtection="1"/>
    <xf numFmtId="183" fontId="7" fillId="0" borderId="4" xfId="3" applyNumberFormat="1" applyFont="1" applyFill="1" applyBorder="1" applyAlignment="1">
      <alignment horizontal="center" vertical="center" wrapText="1"/>
    </xf>
    <xf numFmtId="183" fontId="7" fillId="0" borderId="4" xfId="7" applyNumberFormat="1" applyFont="1" applyFill="1" applyBorder="1" applyAlignment="1">
      <alignment horizontal="center" vertical="center" wrapText="1"/>
    </xf>
    <xf numFmtId="183" fontId="7" fillId="0" borderId="0" xfId="5" applyNumberFormat="1" applyFont="1" applyFill="1" applyBorder="1" applyAlignment="1">
      <alignment horizontal="center" vertical="top" wrapText="1"/>
    </xf>
    <xf numFmtId="183" fontId="8" fillId="0" borderId="0" xfId="0" applyNumberFormat="1" applyFont="1" applyBorder="1" applyAlignment="1">
      <alignment horizontal="right"/>
    </xf>
    <xf numFmtId="183" fontId="7" fillId="0" borderId="0" xfId="1" applyNumberFormat="1" applyFont="1" applyFill="1" applyBorder="1" applyAlignment="1">
      <alignment horizontal="right"/>
    </xf>
    <xf numFmtId="183" fontId="7" fillId="0" borderId="0" xfId="0" applyNumberFormat="1" applyFont="1" applyBorder="1" applyAlignment="1">
      <alignment horizontal="right"/>
    </xf>
    <xf numFmtId="183" fontId="7" fillId="0" borderId="1" xfId="1" applyNumberFormat="1" applyFont="1" applyFill="1" applyBorder="1"/>
    <xf numFmtId="183" fontId="7" fillId="0" borderId="0" xfId="0" applyNumberFormat="1" applyFont="1" applyFill="1" applyBorder="1" applyAlignment="1" applyProtection="1"/>
    <xf numFmtId="183" fontId="15" fillId="0" borderId="0" xfId="0" applyNumberFormat="1" applyFont="1" applyFill="1"/>
    <xf numFmtId="183" fontId="8" fillId="0" borderId="0" xfId="7" applyNumberFormat="1" applyFont="1" applyFill="1" applyBorder="1"/>
    <xf numFmtId="183" fontId="7" fillId="0" borderId="0" xfId="1" applyNumberFormat="1" applyFont="1" applyFill="1" applyBorder="1" applyAlignment="1"/>
    <xf numFmtId="183" fontId="7" fillId="0" borderId="0" xfId="1" applyNumberFormat="1" applyFont="1" applyFill="1" applyBorder="1"/>
    <xf numFmtId="183" fontId="8" fillId="0" borderId="0" xfId="3" applyNumberFormat="1" applyFont="1" applyFill="1" applyBorder="1" applyAlignment="1">
      <alignment vertical="center"/>
    </xf>
    <xf numFmtId="183" fontId="7" fillId="0" borderId="1" xfId="3" applyNumberFormat="1" applyFont="1" applyFill="1" applyBorder="1" applyAlignment="1">
      <alignment vertical="center"/>
    </xf>
    <xf numFmtId="183" fontId="7" fillId="0" borderId="0" xfId="3" applyNumberFormat="1" applyFont="1" applyFill="1" applyAlignment="1"/>
    <xf numFmtId="183" fontId="7" fillId="0" borderId="0" xfId="3" applyNumberFormat="1" applyFont="1" applyFill="1" applyAlignment="1">
      <alignment vertical="center"/>
    </xf>
    <xf numFmtId="57" fontId="7" fillId="0" borderId="4" xfId="2" applyNumberFormat="1" applyFont="1" applyFill="1" applyBorder="1" applyAlignment="1">
      <alignment horizontal="center" vertical="center" wrapText="1"/>
    </xf>
    <xf numFmtId="57" fontId="7" fillId="0" borderId="4" xfId="2" applyNumberFormat="1" applyFont="1" applyFill="1" applyBorder="1" applyAlignment="1">
      <alignment horizontal="center" vertical="center" wrapText="1"/>
    </xf>
    <xf numFmtId="3" fontId="7" fillId="0" borderId="0" xfId="10" applyNumberFormat="1" applyFont="1" applyFill="1" applyBorder="1" applyAlignment="1">
      <alignment horizontal="right"/>
    </xf>
    <xf numFmtId="178" fontId="7" fillId="0" borderId="0" xfId="0" applyNumberFormat="1" applyFont="1" applyFill="1" applyBorder="1" applyAlignment="1">
      <alignment horizontal="right"/>
    </xf>
    <xf numFmtId="178" fontId="8" fillId="0" borderId="0" xfId="0" applyNumberFormat="1" applyFont="1" applyFill="1" applyAlignment="1">
      <alignment horizontal="right"/>
    </xf>
    <xf numFmtId="0" fontId="8" fillId="0" borderId="0" xfId="3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center" vertical="center" wrapText="1"/>
    </xf>
    <xf numFmtId="0" fontId="7" fillId="0" borderId="6" xfId="7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178" fontId="20" fillId="0" borderId="4" xfId="3" applyNumberFormat="1" applyFont="1" applyFill="1" applyBorder="1" applyAlignment="1">
      <alignment horizontal="center" vertical="center" wrapText="1"/>
    </xf>
    <xf numFmtId="0" fontId="7" fillId="0" borderId="5" xfId="7" applyFont="1" applyFill="1" applyBorder="1" applyAlignment="1">
      <alignment horizontal="center" vertical="center" wrapText="1"/>
    </xf>
    <xf numFmtId="178" fontId="7" fillId="0" borderId="4" xfId="7" applyNumberFormat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/>
    </xf>
    <xf numFmtId="178" fontId="7" fillId="0" borderId="0" xfId="1" applyNumberFormat="1" applyFont="1" applyFill="1" applyBorder="1" applyAlignment="1">
      <alignment horizontal="center"/>
    </xf>
    <xf numFmtId="178" fontId="8" fillId="0" borderId="0" xfId="1" applyNumberFormat="1" applyFont="1" applyFill="1" applyBorder="1" applyAlignment="1">
      <alignment horizontal="right"/>
    </xf>
    <xf numFmtId="178" fontId="7" fillId="0" borderId="1" xfId="1" applyNumberFormat="1" applyFont="1" applyFill="1" applyBorder="1"/>
    <xf numFmtId="37" fontId="7" fillId="0" borderId="0" xfId="0" applyFont="1" applyFill="1" applyBorder="1" applyAlignment="1">
      <alignment horizontal="left"/>
    </xf>
    <xf numFmtId="178" fontId="7" fillId="0" borderId="0" xfId="1" applyNumberFormat="1" applyFont="1" applyFill="1" applyBorder="1" applyAlignment="1"/>
    <xf numFmtId="0" fontId="7" fillId="0" borderId="0" xfId="2" applyNumberFormat="1" applyFont="1" applyFill="1" applyBorder="1" applyAlignment="1">
      <alignment vertical="center"/>
    </xf>
    <xf numFmtId="178" fontId="7" fillId="0" borderId="0" xfId="1" applyNumberFormat="1" applyFont="1" applyFill="1" applyBorder="1"/>
    <xf numFmtId="178" fontId="15" fillId="0" borderId="0" xfId="0" applyNumberFormat="1" applyFont="1" applyFill="1"/>
    <xf numFmtId="57" fontId="7" fillId="0" borderId="4" xfId="2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1" fontId="7" fillId="0" borderId="1" xfId="4" applyNumberFormat="1" applyFont="1" applyFill="1" applyBorder="1" applyAlignment="1"/>
    <xf numFmtId="37" fontId="7" fillId="0" borderId="0" xfId="0" applyFont="1" applyFill="1" applyBorder="1" applyAlignment="1" applyProtection="1"/>
    <xf numFmtId="0" fontId="7" fillId="0" borderId="4" xfId="2" applyNumberFormat="1" applyFont="1" applyFill="1" applyBorder="1" applyAlignment="1">
      <alignment horizontal="center" vertical="center" wrapText="1"/>
    </xf>
    <xf numFmtId="57" fontId="7" fillId="0" borderId="4" xfId="2" applyNumberFormat="1" applyFont="1" applyFill="1" applyBorder="1" applyAlignment="1">
      <alignment horizontal="center" vertical="center" wrapText="1"/>
    </xf>
    <xf numFmtId="37" fontId="0" fillId="0" borderId="0" xfId="0" applyFont="1" applyFill="1"/>
    <xf numFmtId="57" fontId="7" fillId="0" borderId="5" xfId="2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vertical="center"/>
    </xf>
    <xf numFmtId="178" fontId="7" fillId="0" borderId="4" xfId="3" applyNumberFormat="1" applyFont="1" applyFill="1" applyBorder="1" applyAlignment="1">
      <alignment horizontal="center" vertical="center" wrapText="1"/>
    </xf>
    <xf numFmtId="38" fontId="7" fillId="0" borderId="0" xfId="3" applyNumberFormat="1" applyFont="1" applyFill="1" applyBorder="1" applyAlignment="1">
      <alignment horizontal="right" vertical="center"/>
    </xf>
    <xf numFmtId="178" fontId="7" fillId="0" borderId="0" xfId="3" applyNumberFormat="1" applyFont="1" applyFill="1" applyBorder="1" applyAlignment="1">
      <alignment horizontal="right" vertical="center"/>
    </xf>
    <xf numFmtId="3" fontId="8" fillId="0" borderId="0" xfId="2" applyNumberFormat="1" applyFont="1" applyFill="1" applyBorder="1" applyAlignment="1">
      <alignment horizontal="right"/>
    </xf>
    <xf numFmtId="178" fontId="8" fillId="0" borderId="0" xfId="2" applyNumberFormat="1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78" fontId="7" fillId="0" borderId="0" xfId="1" applyNumberFormat="1" applyFont="1" applyFill="1" applyBorder="1" applyAlignment="1">
      <alignment horizontal="right"/>
    </xf>
    <xf numFmtId="178" fontId="7" fillId="0" borderId="0" xfId="2" applyNumberFormat="1" applyFont="1" applyFill="1" applyBorder="1" applyAlignment="1">
      <alignment horizontal="right"/>
    </xf>
    <xf numFmtId="37" fontId="7" fillId="0" borderId="1" xfId="0" applyFont="1" applyFill="1" applyBorder="1" applyAlignment="1">
      <alignment horizontal="left"/>
    </xf>
    <xf numFmtId="178" fontId="7" fillId="0" borderId="1" xfId="3" applyNumberFormat="1" applyFont="1" applyFill="1" applyBorder="1" applyAlignment="1">
      <alignment vertical="center"/>
    </xf>
    <xf numFmtId="178" fontId="7" fillId="0" borderId="0" xfId="3" applyNumberFormat="1" applyFont="1" applyFill="1" applyBorder="1" applyAlignment="1"/>
    <xf numFmtId="178" fontId="7" fillId="0" borderId="0" xfId="3" applyNumberFormat="1" applyFont="1" applyFill="1" applyAlignment="1">
      <alignment vertical="center"/>
    </xf>
    <xf numFmtId="179" fontId="8" fillId="0" borderId="0" xfId="2" applyNumberFormat="1" applyFont="1" applyFill="1" applyBorder="1" applyAlignment="1"/>
    <xf numFmtId="179" fontId="7" fillId="0" borderId="4" xfId="2" applyNumberFormat="1" applyFont="1" applyFill="1" applyBorder="1" applyAlignment="1">
      <alignment horizontal="center" vertical="center" wrapText="1"/>
    </xf>
    <xf numFmtId="179" fontId="7" fillId="0" borderId="0" xfId="2" applyNumberFormat="1" applyFont="1" applyFill="1" applyBorder="1" applyAlignment="1">
      <alignment horizontal="right"/>
    </xf>
    <xf numFmtId="180" fontId="8" fillId="0" borderId="0" xfId="2" applyNumberFormat="1" applyFont="1" applyFill="1" applyBorder="1" applyAlignment="1">
      <alignment horizontal="right"/>
    </xf>
    <xf numFmtId="182" fontId="8" fillId="0" borderId="0" xfId="2" applyNumberFormat="1" applyFont="1" applyFill="1" applyBorder="1" applyAlignment="1">
      <alignment horizontal="right"/>
    </xf>
    <xf numFmtId="180" fontId="8" fillId="0" borderId="0" xfId="0" applyNumberFormat="1" applyFont="1" applyFill="1" applyBorder="1" applyAlignment="1">
      <alignment horizontal="right"/>
    </xf>
    <xf numFmtId="177" fontId="7" fillId="0" borderId="0" xfId="0" applyNumberFormat="1" applyFont="1" applyFill="1" applyAlignment="1">
      <alignment horizontal="right"/>
    </xf>
    <xf numFmtId="179" fontId="7" fillId="0" borderId="0" xfId="1" applyNumberFormat="1" applyFont="1" applyFill="1" applyBorder="1" applyAlignment="1">
      <alignment horizontal="right"/>
    </xf>
    <xf numFmtId="180" fontId="8" fillId="0" borderId="0" xfId="0" applyNumberFormat="1" applyFont="1" applyFill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80" fontId="7" fillId="0" borderId="0" xfId="2" applyNumberFormat="1" applyFont="1" applyFill="1" applyBorder="1" applyAlignment="1">
      <alignment horizontal="right"/>
    </xf>
    <xf numFmtId="181" fontId="8" fillId="0" borderId="0" xfId="0" applyNumberFormat="1" applyFont="1" applyFill="1" applyAlignment="1">
      <alignment horizontal="right"/>
    </xf>
    <xf numFmtId="181" fontId="8" fillId="0" borderId="0" xfId="9" applyNumberFormat="1" applyFont="1" applyFill="1" applyBorder="1" applyAlignment="1">
      <alignment horizontal="right"/>
    </xf>
    <xf numFmtId="179" fontId="7" fillId="0" borderId="1" xfId="3" applyNumberFormat="1" applyFont="1" applyFill="1" applyBorder="1" applyAlignment="1">
      <alignment vertical="center"/>
    </xf>
    <xf numFmtId="179" fontId="7" fillId="0" borderId="0" xfId="2" applyNumberFormat="1" applyFont="1" applyFill="1" applyBorder="1" applyAlignment="1"/>
    <xf numFmtId="179" fontId="7" fillId="0" borderId="0" xfId="2" applyNumberFormat="1" applyFont="1" applyFill="1" applyBorder="1"/>
    <xf numFmtId="177" fontId="8" fillId="0" borderId="0" xfId="0" applyNumberFormat="1" applyFont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177" fontId="7" fillId="0" borderId="0" xfId="0" applyNumberFormat="1" applyFont="1" applyBorder="1" applyAlignment="1">
      <alignment horizontal="right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center" vertical="center" wrapText="1"/>
    </xf>
    <xf numFmtId="57" fontId="7" fillId="0" borderId="7" xfId="2" applyNumberFormat="1" applyFont="1" applyFill="1" applyBorder="1" applyAlignment="1">
      <alignment horizontal="center" vertical="center" wrapText="1"/>
    </xf>
    <xf numFmtId="57" fontId="7" fillId="0" borderId="5" xfId="2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57" fontId="7" fillId="0" borderId="4" xfId="2" applyNumberFormat="1" applyFont="1" applyFill="1" applyBorder="1" applyAlignment="1">
      <alignment horizontal="center" vertical="center" wrapText="1"/>
    </xf>
  </cellXfs>
  <cellStyles count="18">
    <cellStyle name="パーセント" xfId="9" builtinId="5"/>
    <cellStyle name="桁区切り" xfId="1" builtinId="6"/>
    <cellStyle name="桁区切り 2" xfId="13"/>
    <cellStyle name="標準" xfId="0" builtinId="0"/>
    <cellStyle name="標準 2" xfId="14"/>
    <cellStyle name="標準 3" xfId="15"/>
    <cellStyle name="標準 4" xfId="16"/>
    <cellStyle name="標準 5" xfId="17"/>
    <cellStyle name="標準 6" xfId="12"/>
    <cellStyle name="標準 7" xfId="11"/>
    <cellStyle name="標準_2001市町のすがた" xfId="2"/>
    <cellStyle name="標準_2001社会生活指標" xfId="3"/>
    <cellStyle name="標準_Sheet1" xfId="4"/>
    <cellStyle name="標準_T121408a" xfId="10"/>
    <cellStyle name="標準_掲載項目のみ (2)" xfId="5"/>
    <cellStyle name="標準_市町C3" xfId="6"/>
    <cellStyle name="標準_社会人口統計体系市区町ﾃﾞｰﾀ" xfId="7"/>
    <cellStyle name="未定義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123825</xdr:rowOff>
    </xdr:from>
    <xdr:to>
      <xdr:col>12</xdr:col>
      <xdr:colOff>0</xdr:colOff>
      <xdr:row>2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6819900" y="276225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6819900" y="9677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439&#12363;&#12425;443&#20853;&#24235;&#304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セット"/>
      <sheetName val="データ020"/>
      <sheetName val="P010-0"/>
      <sheetName val="兵庫県生活衛生課データ"/>
    </sheetNames>
    <sheetDataSet>
      <sheetData sheetId="0"/>
      <sheetData sheetId="1">
        <row r="15">
          <cell r="Q15" t="str">
            <v>201</v>
          </cell>
        </row>
        <row r="16">
          <cell r="Q16" t="str">
            <v>202</v>
          </cell>
        </row>
        <row r="17">
          <cell r="Q17" t="str">
            <v>203</v>
          </cell>
        </row>
        <row r="18">
          <cell r="Q18" t="str">
            <v>204</v>
          </cell>
        </row>
        <row r="19">
          <cell r="Q19" t="str">
            <v>205</v>
          </cell>
        </row>
        <row r="20">
          <cell r="Q20" t="str">
            <v>206</v>
          </cell>
        </row>
        <row r="21">
          <cell r="Q21" t="str">
            <v>207</v>
          </cell>
        </row>
        <row r="22">
          <cell r="Q22" t="str">
            <v>208</v>
          </cell>
        </row>
        <row r="23">
          <cell r="Q23" t="str">
            <v>209</v>
          </cell>
        </row>
        <row r="24">
          <cell r="Q24" t="str">
            <v>210</v>
          </cell>
        </row>
        <row r="25">
          <cell r="Q25" t="str">
            <v>212</v>
          </cell>
        </row>
        <row r="26">
          <cell r="Q26" t="str">
            <v>213</v>
          </cell>
        </row>
        <row r="27">
          <cell r="Q27" t="str">
            <v>214</v>
          </cell>
        </row>
        <row r="28">
          <cell r="Q28" t="str">
            <v>215</v>
          </cell>
        </row>
        <row r="29">
          <cell r="Q29" t="str">
            <v>216</v>
          </cell>
        </row>
        <row r="30">
          <cell r="Q30" t="str">
            <v>217</v>
          </cell>
        </row>
        <row r="31">
          <cell r="Q31" t="str">
            <v>218</v>
          </cell>
        </row>
        <row r="32">
          <cell r="Q32" t="str">
            <v>219</v>
          </cell>
        </row>
        <row r="33">
          <cell r="Q33" t="str">
            <v>220</v>
          </cell>
        </row>
        <row r="34">
          <cell r="Q34" t="str">
            <v>221</v>
          </cell>
        </row>
        <row r="35">
          <cell r="Q35" t="str">
            <v>222</v>
          </cell>
        </row>
        <row r="36">
          <cell r="Q36" t="str">
            <v>223</v>
          </cell>
        </row>
        <row r="37">
          <cell r="Q37" t="str">
            <v>224</v>
          </cell>
        </row>
        <row r="38">
          <cell r="Q38" t="str">
            <v>225</v>
          </cell>
        </row>
        <row r="39">
          <cell r="Q39" t="str">
            <v>226</v>
          </cell>
        </row>
        <row r="40">
          <cell r="Q40" t="str">
            <v>227</v>
          </cell>
        </row>
        <row r="41">
          <cell r="Q41" t="str">
            <v>228</v>
          </cell>
        </row>
        <row r="42">
          <cell r="Q42" t="str">
            <v>229</v>
          </cell>
        </row>
        <row r="43">
          <cell r="Q43" t="str">
            <v>301</v>
          </cell>
        </row>
        <row r="44">
          <cell r="Q44" t="str">
            <v>365</v>
          </cell>
        </row>
        <row r="45">
          <cell r="Q45" t="str">
            <v>381</v>
          </cell>
        </row>
        <row r="46">
          <cell r="Q46" t="str">
            <v>382</v>
          </cell>
        </row>
        <row r="47">
          <cell r="Q47" t="str">
            <v>442</v>
          </cell>
        </row>
        <row r="48">
          <cell r="Q48" t="str">
            <v>443</v>
          </cell>
        </row>
        <row r="49">
          <cell r="Q49" t="str">
            <v>446</v>
          </cell>
        </row>
        <row r="50">
          <cell r="Q50" t="str">
            <v>464</v>
          </cell>
        </row>
        <row r="51">
          <cell r="Q51" t="str">
            <v>481</v>
          </cell>
        </row>
        <row r="52">
          <cell r="Q52" t="str">
            <v>501</v>
          </cell>
        </row>
        <row r="53">
          <cell r="Q53" t="str">
            <v>585</v>
          </cell>
        </row>
        <row r="54">
          <cell r="Q54" t="str">
            <v>586</v>
          </cell>
        </row>
        <row r="55">
          <cell r="Q55" t="str">
            <v/>
          </cell>
        </row>
        <row r="56">
          <cell r="Q56" t="str">
            <v/>
          </cell>
        </row>
        <row r="57">
          <cell r="Q57" t="str">
            <v/>
          </cell>
        </row>
        <row r="58">
          <cell r="Q58" t="str">
            <v/>
          </cell>
        </row>
        <row r="59">
          <cell r="Q59" t="str">
            <v/>
          </cell>
        </row>
        <row r="60">
          <cell r="Q60" t="str">
            <v/>
          </cell>
        </row>
        <row r="61">
          <cell r="Q61" t="str">
            <v/>
          </cell>
        </row>
        <row r="62">
          <cell r="Q62" t="str">
            <v/>
          </cell>
        </row>
        <row r="63">
          <cell r="Q63" t="str">
            <v/>
          </cell>
        </row>
        <row r="64">
          <cell r="Q64" t="str">
            <v/>
          </cell>
        </row>
        <row r="65">
          <cell r="Q65" t="str">
            <v/>
          </cell>
        </row>
        <row r="66">
          <cell r="Q66" t="str">
            <v/>
          </cell>
        </row>
        <row r="67">
          <cell r="Q67" t="str">
            <v/>
          </cell>
        </row>
        <row r="68">
          <cell r="Q68" t="str">
            <v/>
          </cell>
        </row>
        <row r="69">
          <cell r="Q69" t="str">
            <v/>
          </cell>
        </row>
        <row r="70">
          <cell r="Q70" t="str">
            <v/>
          </cell>
        </row>
        <row r="71">
          <cell r="Q71" t="str">
            <v/>
          </cell>
        </row>
        <row r="72">
          <cell r="Q72" t="str">
            <v/>
          </cell>
        </row>
        <row r="73">
          <cell r="Q73" t="str">
            <v/>
          </cell>
        </row>
        <row r="74">
          <cell r="Q74" t="str">
            <v/>
          </cell>
        </row>
        <row r="75">
          <cell r="Q75" t="str">
            <v/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73"/>
  <sheetViews>
    <sheetView tabSelected="1" zoomScaleNormal="100" zoomScaleSheetLayoutView="100" workbookViewId="0"/>
  </sheetViews>
  <sheetFormatPr defaultRowHeight="17.25"/>
  <cols>
    <col min="1" max="1" width="3.09765625" style="38" customWidth="1"/>
    <col min="2" max="2" width="7.69921875" style="38" customWidth="1"/>
    <col min="3" max="3" width="5.59765625" style="38" customWidth="1"/>
    <col min="4" max="4" width="5.59765625" style="117" customWidth="1"/>
    <col min="5" max="5" width="5.59765625" style="38" customWidth="1"/>
    <col min="6" max="6" width="5.59765625" style="117" customWidth="1"/>
    <col min="7" max="7" width="5.5" style="38" customWidth="1"/>
    <col min="8" max="8" width="5.59765625" style="117" customWidth="1"/>
    <col min="9" max="11" width="5.5" style="38" customWidth="1"/>
    <col min="12" max="12" width="5.59765625" style="38" customWidth="1"/>
    <col min="13" max="13" width="6.09765625" style="38" customWidth="1"/>
    <col min="14" max="14" width="7" style="38" customWidth="1"/>
    <col min="15" max="15" width="7" style="146" customWidth="1"/>
    <col min="16" max="16" width="7" style="38" customWidth="1"/>
    <col min="17" max="17" width="7" style="154" customWidth="1"/>
    <col min="18" max="18" width="7.19921875" style="38" customWidth="1"/>
    <col min="19" max="20" width="7" style="38" customWidth="1"/>
    <col min="21" max="28" width="8.796875" style="38"/>
    <col min="30" max="16384" width="8.796875" style="38"/>
  </cols>
  <sheetData>
    <row r="1" spans="1:28" ht="12" customHeight="1">
      <c r="A1" s="5"/>
      <c r="B1" s="5"/>
      <c r="C1" s="4" t="s">
        <v>104</v>
      </c>
      <c r="D1" s="108"/>
      <c r="E1" s="9"/>
      <c r="F1" s="118"/>
      <c r="G1" s="4"/>
      <c r="H1" s="121"/>
      <c r="I1" s="5"/>
      <c r="J1" s="5"/>
      <c r="K1" s="9"/>
      <c r="L1" s="9"/>
      <c r="M1" s="9"/>
      <c r="N1" s="130"/>
      <c r="O1" s="131"/>
      <c r="P1" s="15"/>
      <c r="Q1" s="15" t="s">
        <v>68</v>
      </c>
      <c r="R1" s="4" t="s">
        <v>105</v>
      </c>
      <c r="S1" s="5" t="s">
        <v>55</v>
      </c>
      <c r="T1" s="5"/>
    </row>
    <row r="2" spans="1:28" ht="12" customHeight="1">
      <c r="A2" s="16"/>
      <c r="B2" s="16"/>
      <c r="C2" s="39">
        <v>433</v>
      </c>
      <c r="D2" s="39">
        <v>434</v>
      </c>
      <c r="E2" s="39">
        <v>435</v>
      </c>
      <c r="F2" s="39">
        <v>436</v>
      </c>
      <c r="G2" s="39">
        <v>437</v>
      </c>
      <c r="H2" s="39">
        <v>438</v>
      </c>
      <c r="I2" s="39">
        <v>439</v>
      </c>
      <c r="J2" s="39">
        <v>440</v>
      </c>
      <c r="K2" s="39">
        <v>441</v>
      </c>
      <c r="L2" s="39">
        <v>442</v>
      </c>
      <c r="M2" s="39">
        <v>443</v>
      </c>
      <c r="N2" s="39">
        <v>444</v>
      </c>
      <c r="O2" s="39">
        <v>445</v>
      </c>
      <c r="P2" s="39">
        <v>446</v>
      </c>
      <c r="Q2" s="39">
        <v>447</v>
      </c>
      <c r="R2" s="39">
        <v>448</v>
      </c>
      <c r="S2" s="39">
        <v>449</v>
      </c>
      <c r="T2" s="39">
        <v>450</v>
      </c>
      <c r="W2" s="29"/>
      <c r="X2" s="29"/>
      <c r="Y2" s="29"/>
      <c r="Z2" s="29"/>
      <c r="AA2" s="29"/>
      <c r="AB2" s="29"/>
    </row>
    <row r="3" spans="1:28" ht="45" customHeight="1">
      <c r="A3" s="188" t="s">
        <v>1</v>
      </c>
      <c r="B3" s="189"/>
      <c r="C3" s="97" t="s">
        <v>126</v>
      </c>
      <c r="D3" s="109" t="s">
        <v>127</v>
      </c>
      <c r="E3" s="35" t="s">
        <v>128</v>
      </c>
      <c r="F3" s="110" t="s">
        <v>129</v>
      </c>
      <c r="G3" s="35" t="s">
        <v>130</v>
      </c>
      <c r="H3" s="110" t="s">
        <v>131</v>
      </c>
      <c r="I3" s="100" t="s">
        <v>67</v>
      </c>
      <c r="J3" s="100" t="s">
        <v>136</v>
      </c>
      <c r="K3" s="35" t="s">
        <v>125</v>
      </c>
      <c r="L3" s="132" t="s">
        <v>58</v>
      </c>
      <c r="M3" s="133" t="s">
        <v>59</v>
      </c>
      <c r="N3" s="134" t="s">
        <v>60</v>
      </c>
      <c r="O3" s="135" t="s">
        <v>63</v>
      </c>
      <c r="P3" s="56" t="s">
        <v>106</v>
      </c>
      <c r="Q3" s="56" t="s">
        <v>69</v>
      </c>
      <c r="R3" s="56" t="s">
        <v>107</v>
      </c>
      <c r="S3" s="99" t="s">
        <v>96</v>
      </c>
      <c r="T3" s="57" t="s">
        <v>103</v>
      </c>
      <c r="W3" s="29"/>
      <c r="X3" s="29"/>
      <c r="Y3" s="29"/>
      <c r="Z3" s="29"/>
      <c r="AA3" s="81"/>
      <c r="AB3" s="29"/>
    </row>
    <row r="4" spans="1:28" ht="21" customHeight="1">
      <c r="A4" s="190" t="s">
        <v>2</v>
      </c>
      <c r="B4" s="191"/>
      <c r="C4" s="96">
        <v>43190</v>
      </c>
      <c r="D4" s="155">
        <v>43190</v>
      </c>
      <c r="E4" s="155">
        <v>43190</v>
      </c>
      <c r="F4" s="155">
        <v>43190</v>
      </c>
      <c r="G4" s="155">
        <v>43190</v>
      </c>
      <c r="H4" s="155">
        <v>43190</v>
      </c>
      <c r="I4" s="36">
        <v>42522</v>
      </c>
      <c r="J4" s="36">
        <v>42522</v>
      </c>
      <c r="K4" s="125">
        <v>43190</v>
      </c>
      <c r="L4" s="125">
        <v>43190</v>
      </c>
      <c r="M4" s="88">
        <v>43190</v>
      </c>
      <c r="N4" s="155">
        <v>43190</v>
      </c>
      <c r="O4" s="125">
        <v>43190</v>
      </c>
      <c r="P4" s="87">
        <v>43100</v>
      </c>
      <c r="Q4" s="147">
        <v>43190</v>
      </c>
      <c r="R4" s="126">
        <v>43190</v>
      </c>
      <c r="S4" s="86">
        <v>43190</v>
      </c>
      <c r="T4" s="88" t="s">
        <v>137</v>
      </c>
      <c r="W4" s="29"/>
      <c r="X4" s="29"/>
      <c r="Y4" s="29"/>
      <c r="Z4" s="29"/>
      <c r="AA4" s="29"/>
      <c r="AB4" s="29"/>
    </row>
    <row r="5" spans="1:28" ht="12" customHeight="1">
      <c r="A5" s="188" t="s">
        <v>3</v>
      </c>
      <c r="B5" s="189"/>
      <c r="C5" s="97" t="s">
        <v>53</v>
      </c>
      <c r="D5" s="110" t="s">
        <v>4</v>
      </c>
      <c r="E5" s="36" t="s">
        <v>53</v>
      </c>
      <c r="F5" s="110" t="s">
        <v>4</v>
      </c>
      <c r="G5" s="35" t="s">
        <v>132</v>
      </c>
      <c r="H5" s="110" t="s">
        <v>4</v>
      </c>
      <c r="I5" s="35" t="s">
        <v>6</v>
      </c>
      <c r="J5" s="35" t="s">
        <v>6</v>
      </c>
      <c r="K5" s="132" t="s">
        <v>5</v>
      </c>
      <c r="L5" s="132" t="s">
        <v>5</v>
      </c>
      <c r="M5" s="133" t="s">
        <v>5</v>
      </c>
      <c r="N5" s="136" t="s">
        <v>5</v>
      </c>
      <c r="O5" s="137" t="s">
        <v>5</v>
      </c>
      <c r="P5" s="36" t="s">
        <v>108</v>
      </c>
      <c r="Q5" s="36" t="s">
        <v>118</v>
      </c>
      <c r="R5" s="56" t="s">
        <v>109</v>
      </c>
      <c r="S5" s="85" t="s">
        <v>56</v>
      </c>
      <c r="T5" s="57" t="s">
        <v>57</v>
      </c>
      <c r="W5" s="29"/>
      <c r="X5" s="29"/>
      <c r="Y5" s="29"/>
      <c r="Z5" s="29"/>
      <c r="AA5" s="29"/>
      <c r="AB5" s="29"/>
    </row>
    <row r="6" spans="1:28" ht="9" customHeight="1">
      <c r="A6" s="6"/>
      <c r="B6" s="10"/>
      <c r="C6" s="89"/>
      <c r="D6" s="111"/>
      <c r="E6" s="89"/>
      <c r="F6" s="111"/>
      <c r="G6" s="89"/>
      <c r="H6" s="111"/>
      <c r="I6" s="90"/>
      <c r="J6" s="90"/>
      <c r="K6" s="138"/>
      <c r="L6" s="138"/>
      <c r="M6" s="138"/>
      <c r="N6" s="138"/>
      <c r="O6" s="139"/>
      <c r="P6" s="58"/>
      <c r="Q6" s="58"/>
      <c r="R6" s="58"/>
      <c r="S6" s="17"/>
      <c r="T6" s="17"/>
    </row>
    <row r="7" spans="1:28" ht="20.100000000000001" customHeight="1">
      <c r="A7" s="7" t="s">
        <v>7</v>
      </c>
      <c r="B7" s="8" t="s">
        <v>0</v>
      </c>
      <c r="C7" s="102">
        <v>5950</v>
      </c>
      <c r="D7" s="112">
        <v>6898.7700000000013</v>
      </c>
      <c r="E7" s="102">
        <v>4883</v>
      </c>
      <c r="F7" s="112">
        <v>744.57000000000016</v>
      </c>
      <c r="G7" s="102">
        <v>309</v>
      </c>
      <c r="H7" s="112">
        <v>589.44000000000017</v>
      </c>
      <c r="I7" s="103">
        <f>SUM(I8,I18,I22,I28,I34,I41,I46,I54,I60,I63)</f>
        <v>76</v>
      </c>
      <c r="J7" s="103">
        <f>SUM(J8,J18,J22,J28,J34,J41,J46,J54,J60,J63)</f>
        <v>692</v>
      </c>
      <c r="K7" s="103">
        <f t="shared" ref="K7:R7" si="0">SUM(K8,K18,K22,K28,K34,K41,K46,K54,K60,K63)</f>
        <v>1090</v>
      </c>
      <c r="L7" s="103">
        <f t="shared" si="0"/>
        <v>3976</v>
      </c>
      <c r="M7" s="103">
        <f t="shared" si="0"/>
        <v>9641</v>
      </c>
      <c r="N7" s="103">
        <f t="shared" si="0"/>
        <v>3620</v>
      </c>
      <c r="O7" s="140">
        <f t="shared" si="0"/>
        <v>2170</v>
      </c>
      <c r="P7" s="103">
        <f t="shared" si="0"/>
        <v>1603</v>
      </c>
      <c r="Q7" s="103">
        <f>SUM(Q8+Q18++Q22+Q28+Q34+Q41+Q46++Q54+Q60+Q63)</f>
        <v>8711</v>
      </c>
      <c r="R7" s="103">
        <f t="shared" si="0"/>
        <v>1795739</v>
      </c>
      <c r="S7" s="102">
        <v>303467</v>
      </c>
      <c r="T7" s="102">
        <v>200903</v>
      </c>
      <c r="V7" s="78"/>
      <c r="X7" s="59"/>
      <c r="Y7" s="60"/>
      <c r="Z7" s="37"/>
      <c r="AA7" s="59"/>
    </row>
    <row r="8" spans="1:28" ht="20.100000000000001" customHeight="1">
      <c r="A8" s="18">
        <v>100</v>
      </c>
      <c r="B8" s="8" t="s">
        <v>9</v>
      </c>
      <c r="C8" s="102">
        <v>1638</v>
      </c>
      <c r="D8" s="112">
        <v>2678.4700000000003</v>
      </c>
      <c r="E8" s="102">
        <v>1309</v>
      </c>
      <c r="F8" s="112">
        <v>235.55</v>
      </c>
      <c r="G8" s="102">
        <v>131</v>
      </c>
      <c r="H8" s="112">
        <v>263.19</v>
      </c>
      <c r="I8" s="104">
        <f>SUM(I9:I17)</f>
        <v>23</v>
      </c>
      <c r="J8" s="104">
        <f>SUM(J9:J17)</f>
        <v>239</v>
      </c>
      <c r="K8" s="104">
        <v>352</v>
      </c>
      <c r="L8" s="104">
        <v>985</v>
      </c>
      <c r="M8" s="104">
        <v>2673</v>
      </c>
      <c r="N8" s="104">
        <v>1163</v>
      </c>
      <c r="O8" s="129">
        <v>349</v>
      </c>
      <c r="P8" s="104">
        <f t="shared" ref="P8" si="1">SUM(P9:P17)</f>
        <v>553</v>
      </c>
      <c r="Q8" s="104">
        <v>1301</v>
      </c>
      <c r="R8" s="104">
        <v>515764</v>
      </c>
      <c r="S8" s="102">
        <v>81036</v>
      </c>
      <c r="T8" s="102">
        <v>50858</v>
      </c>
      <c r="V8" s="79"/>
      <c r="W8" s="43"/>
      <c r="X8" s="62"/>
      <c r="Y8" s="63"/>
      <c r="Z8" s="64"/>
      <c r="AA8" s="61"/>
    </row>
    <row r="9" spans="1:28" ht="20.100000000000001" customHeight="1">
      <c r="A9" s="19">
        <v>101</v>
      </c>
      <c r="B9" s="20" t="s">
        <v>10</v>
      </c>
      <c r="C9" s="94" t="s">
        <v>101</v>
      </c>
      <c r="D9" s="113" t="s">
        <v>101</v>
      </c>
      <c r="E9" s="94" t="s">
        <v>101</v>
      </c>
      <c r="F9" s="113" t="s">
        <v>101</v>
      </c>
      <c r="G9" s="94" t="s">
        <v>101</v>
      </c>
      <c r="H9" s="113" t="s">
        <v>101</v>
      </c>
      <c r="I9" s="92">
        <v>1</v>
      </c>
      <c r="J9" s="92">
        <v>34</v>
      </c>
      <c r="K9" s="127">
        <v>25</v>
      </c>
      <c r="L9" s="65">
        <v>102</v>
      </c>
      <c r="M9" s="65">
        <v>328</v>
      </c>
      <c r="N9" s="128">
        <v>204</v>
      </c>
      <c r="O9" s="128">
        <v>17</v>
      </c>
      <c r="P9" s="37">
        <v>17</v>
      </c>
      <c r="Q9" s="92">
        <v>105</v>
      </c>
      <c r="R9" s="148">
        <v>69480</v>
      </c>
      <c r="S9" s="91">
        <v>9185</v>
      </c>
      <c r="T9" s="91">
        <v>6015</v>
      </c>
      <c r="V9" s="79"/>
    </row>
    <row r="10" spans="1:28" ht="20.100000000000001" customHeight="1">
      <c r="A10" s="19">
        <v>102</v>
      </c>
      <c r="B10" s="20" t="s">
        <v>11</v>
      </c>
      <c r="C10" s="94" t="s">
        <v>101</v>
      </c>
      <c r="D10" s="113" t="s">
        <v>101</v>
      </c>
      <c r="E10" s="94" t="s">
        <v>101</v>
      </c>
      <c r="F10" s="113" t="s">
        <v>101</v>
      </c>
      <c r="G10" s="94" t="s">
        <v>101</v>
      </c>
      <c r="H10" s="113" t="s">
        <v>101</v>
      </c>
      <c r="I10" s="92" t="s">
        <v>52</v>
      </c>
      <c r="J10" s="92">
        <v>28</v>
      </c>
      <c r="K10" s="127">
        <v>15</v>
      </c>
      <c r="L10" s="65">
        <v>95</v>
      </c>
      <c r="M10" s="65">
        <v>254</v>
      </c>
      <c r="N10" s="128">
        <v>136</v>
      </c>
      <c r="O10" s="128">
        <v>49</v>
      </c>
      <c r="P10" s="37">
        <v>18</v>
      </c>
      <c r="Q10" s="92">
        <v>126</v>
      </c>
      <c r="R10" s="148">
        <v>45917</v>
      </c>
      <c r="S10" s="91">
        <v>5205</v>
      </c>
      <c r="T10" s="91">
        <v>3284</v>
      </c>
      <c r="V10" s="79"/>
      <c r="X10" s="65"/>
      <c r="Y10" s="63"/>
      <c r="Z10" s="37"/>
      <c r="AA10" s="80"/>
    </row>
    <row r="11" spans="1:28" ht="20.100000000000001" customHeight="1">
      <c r="A11" s="21">
        <v>110</v>
      </c>
      <c r="B11" s="20" t="s">
        <v>12</v>
      </c>
      <c r="C11" s="94" t="s">
        <v>101</v>
      </c>
      <c r="D11" s="113" t="s">
        <v>101</v>
      </c>
      <c r="E11" s="94" t="s">
        <v>101</v>
      </c>
      <c r="F11" s="113" t="s">
        <v>101</v>
      </c>
      <c r="G11" s="94" t="s">
        <v>101</v>
      </c>
      <c r="H11" s="113" t="s">
        <v>101</v>
      </c>
      <c r="I11" s="92">
        <v>6</v>
      </c>
      <c r="J11" s="92">
        <v>55</v>
      </c>
      <c r="K11" s="127">
        <v>69</v>
      </c>
      <c r="L11" s="65">
        <v>156</v>
      </c>
      <c r="M11" s="65">
        <v>827</v>
      </c>
      <c r="N11" s="65">
        <v>230</v>
      </c>
      <c r="O11" s="128">
        <v>121</v>
      </c>
      <c r="P11" s="37">
        <v>355</v>
      </c>
      <c r="Q11" s="92">
        <v>145</v>
      </c>
      <c r="R11" s="148">
        <v>58129</v>
      </c>
      <c r="S11" s="91">
        <v>6080</v>
      </c>
      <c r="T11" s="91">
        <v>3667</v>
      </c>
    </row>
    <row r="12" spans="1:28" ht="20.100000000000001" customHeight="1">
      <c r="A12" s="21">
        <v>105</v>
      </c>
      <c r="B12" s="20" t="s">
        <v>13</v>
      </c>
      <c r="C12" s="94" t="s">
        <v>101</v>
      </c>
      <c r="D12" s="113" t="s">
        <v>101</v>
      </c>
      <c r="E12" s="94" t="s">
        <v>101</v>
      </c>
      <c r="F12" s="113" t="s">
        <v>101</v>
      </c>
      <c r="G12" s="94" t="s">
        <v>101</v>
      </c>
      <c r="H12" s="113" t="s">
        <v>101</v>
      </c>
      <c r="I12" s="92">
        <v>1</v>
      </c>
      <c r="J12" s="92">
        <v>19</v>
      </c>
      <c r="K12" s="127">
        <v>101</v>
      </c>
      <c r="L12" s="65">
        <v>119</v>
      </c>
      <c r="M12" s="65">
        <v>196</v>
      </c>
      <c r="N12" s="128">
        <v>116</v>
      </c>
      <c r="O12" s="128">
        <v>37</v>
      </c>
      <c r="P12" s="37">
        <v>44</v>
      </c>
      <c r="Q12" s="92">
        <v>186</v>
      </c>
      <c r="R12" s="148">
        <v>37582</v>
      </c>
      <c r="S12" s="91">
        <v>4914</v>
      </c>
      <c r="T12" s="91">
        <v>2709</v>
      </c>
    </row>
    <row r="13" spans="1:28" ht="20.100000000000001" customHeight="1">
      <c r="A13" s="21">
        <v>109</v>
      </c>
      <c r="B13" s="20" t="s">
        <v>14</v>
      </c>
      <c r="C13" s="94" t="s">
        <v>101</v>
      </c>
      <c r="D13" s="113" t="s">
        <v>101</v>
      </c>
      <c r="E13" s="94" t="s">
        <v>101</v>
      </c>
      <c r="F13" s="113" t="s">
        <v>101</v>
      </c>
      <c r="G13" s="94" t="s">
        <v>101</v>
      </c>
      <c r="H13" s="113" t="s">
        <v>101</v>
      </c>
      <c r="I13" s="92">
        <v>2</v>
      </c>
      <c r="J13" s="92">
        <v>23</v>
      </c>
      <c r="K13" s="127">
        <v>52</v>
      </c>
      <c r="L13" s="65">
        <v>92</v>
      </c>
      <c r="M13" s="65">
        <v>249</v>
      </c>
      <c r="N13" s="65">
        <v>89</v>
      </c>
      <c r="O13" s="128">
        <v>85</v>
      </c>
      <c r="P13" s="37">
        <v>41</v>
      </c>
      <c r="Q13" s="92">
        <v>212</v>
      </c>
      <c r="R13" s="148">
        <v>70016</v>
      </c>
      <c r="S13" s="91">
        <v>16217</v>
      </c>
      <c r="T13" s="91">
        <v>10360</v>
      </c>
    </row>
    <row r="14" spans="1:28" ht="20.100000000000001" customHeight="1">
      <c r="A14" s="21">
        <v>106</v>
      </c>
      <c r="B14" s="20" t="s">
        <v>15</v>
      </c>
      <c r="C14" s="94" t="s">
        <v>101</v>
      </c>
      <c r="D14" s="113" t="s">
        <v>101</v>
      </c>
      <c r="E14" s="94" t="s">
        <v>101</v>
      </c>
      <c r="F14" s="113" t="s">
        <v>101</v>
      </c>
      <c r="G14" s="94" t="s">
        <v>101</v>
      </c>
      <c r="H14" s="113" t="s">
        <v>101</v>
      </c>
      <c r="I14" s="92" t="s">
        <v>52</v>
      </c>
      <c r="J14" s="92">
        <v>18</v>
      </c>
      <c r="K14" s="127">
        <v>34</v>
      </c>
      <c r="L14" s="65">
        <v>99</v>
      </c>
      <c r="M14" s="65">
        <v>167</v>
      </c>
      <c r="N14" s="65">
        <v>96</v>
      </c>
      <c r="O14" s="128">
        <v>5</v>
      </c>
      <c r="P14" s="37">
        <v>17</v>
      </c>
      <c r="Q14" s="92">
        <v>146</v>
      </c>
      <c r="R14" s="148">
        <v>32393</v>
      </c>
      <c r="S14" s="91">
        <v>5025</v>
      </c>
      <c r="T14" s="91">
        <v>2719</v>
      </c>
      <c r="V14" s="92"/>
      <c r="W14" s="65"/>
      <c r="X14" s="65"/>
      <c r="Y14" s="64"/>
      <c r="Z14" s="80"/>
    </row>
    <row r="15" spans="1:28" ht="20.100000000000001" customHeight="1">
      <c r="A15" s="21">
        <v>107</v>
      </c>
      <c r="B15" s="20" t="s">
        <v>16</v>
      </c>
      <c r="C15" s="94" t="s">
        <v>101</v>
      </c>
      <c r="D15" s="113" t="s">
        <v>101</v>
      </c>
      <c r="E15" s="94" t="s">
        <v>101</v>
      </c>
      <c r="F15" s="113" t="s">
        <v>101</v>
      </c>
      <c r="G15" s="94" t="s">
        <v>101</v>
      </c>
      <c r="H15" s="113" t="s">
        <v>101</v>
      </c>
      <c r="I15" s="92">
        <v>3</v>
      </c>
      <c r="J15" s="92">
        <v>17</v>
      </c>
      <c r="K15" s="127">
        <v>19</v>
      </c>
      <c r="L15" s="65">
        <v>86</v>
      </c>
      <c r="M15" s="65">
        <v>170</v>
      </c>
      <c r="N15" s="65">
        <v>76</v>
      </c>
      <c r="O15" s="128">
        <v>12</v>
      </c>
      <c r="P15" s="37">
        <v>16</v>
      </c>
      <c r="Q15" s="92">
        <v>107</v>
      </c>
      <c r="R15" s="148">
        <v>54475</v>
      </c>
      <c r="S15" s="91">
        <v>7408</v>
      </c>
      <c r="T15" s="91">
        <v>4363</v>
      </c>
    </row>
    <row r="16" spans="1:28" ht="20.100000000000001" customHeight="1">
      <c r="A16" s="21">
        <v>108</v>
      </c>
      <c r="B16" s="20" t="s">
        <v>17</v>
      </c>
      <c r="C16" s="94" t="s">
        <v>101</v>
      </c>
      <c r="D16" s="113" t="s">
        <v>101</v>
      </c>
      <c r="E16" s="94" t="s">
        <v>101</v>
      </c>
      <c r="F16" s="113" t="s">
        <v>101</v>
      </c>
      <c r="G16" s="94" t="s">
        <v>101</v>
      </c>
      <c r="H16" s="113" t="s">
        <v>101</v>
      </c>
      <c r="I16" s="92">
        <v>3</v>
      </c>
      <c r="J16" s="92">
        <v>17</v>
      </c>
      <c r="K16" s="127">
        <v>17</v>
      </c>
      <c r="L16" s="65">
        <v>135</v>
      </c>
      <c r="M16" s="65">
        <v>294</v>
      </c>
      <c r="N16" s="65">
        <v>102</v>
      </c>
      <c r="O16" s="128">
        <v>9</v>
      </c>
      <c r="P16" s="37">
        <v>21</v>
      </c>
      <c r="Q16" s="92">
        <v>76</v>
      </c>
      <c r="R16" s="148">
        <v>73281</v>
      </c>
      <c r="S16" s="91">
        <v>11353</v>
      </c>
      <c r="T16" s="91">
        <v>7476</v>
      </c>
    </row>
    <row r="17" spans="1:27" ht="20.100000000000001" customHeight="1">
      <c r="A17" s="21">
        <v>111</v>
      </c>
      <c r="B17" s="20" t="s">
        <v>18</v>
      </c>
      <c r="C17" s="94" t="s">
        <v>101</v>
      </c>
      <c r="D17" s="113" t="s">
        <v>101</v>
      </c>
      <c r="E17" s="94" t="s">
        <v>101</v>
      </c>
      <c r="F17" s="113" t="s">
        <v>101</v>
      </c>
      <c r="G17" s="94" t="s">
        <v>101</v>
      </c>
      <c r="H17" s="113" t="s">
        <v>101</v>
      </c>
      <c r="I17" s="92">
        <v>7</v>
      </c>
      <c r="J17" s="92">
        <v>28</v>
      </c>
      <c r="K17" s="127">
        <v>20</v>
      </c>
      <c r="L17" s="65">
        <v>101</v>
      </c>
      <c r="M17" s="65">
        <v>188</v>
      </c>
      <c r="N17" s="65">
        <v>114</v>
      </c>
      <c r="O17" s="128">
        <v>14</v>
      </c>
      <c r="P17" s="37">
        <v>24</v>
      </c>
      <c r="Q17" s="92">
        <v>198</v>
      </c>
      <c r="R17" s="148">
        <v>74491</v>
      </c>
      <c r="S17" s="91">
        <v>15649</v>
      </c>
      <c r="T17" s="91">
        <v>10265</v>
      </c>
      <c r="V17" s="79"/>
    </row>
    <row r="18" spans="1:27" ht="20.100000000000001" customHeight="1">
      <c r="A18" s="7"/>
      <c r="B18" s="22" t="s">
        <v>19</v>
      </c>
      <c r="C18" s="102">
        <f>SUM(C19:C21)</f>
        <v>1059</v>
      </c>
      <c r="D18" s="112">
        <f t="shared" ref="D18:H18" si="2">SUM(D19:D21)</f>
        <v>723.91000000000008</v>
      </c>
      <c r="E18" s="102">
        <f t="shared" si="2"/>
        <v>810</v>
      </c>
      <c r="F18" s="112">
        <f t="shared" si="2"/>
        <v>130.44999999999999</v>
      </c>
      <c r="G18" s="102">
        <f t="shared" si="2"/>
        <v>35</v>
      </c>
      <c r="H18" s="112">
        <f t="shared" si="2"/>
        <v>50.730000000000004</v>
      </c>
      <c r="I18" s="104">
        <f t="shared" ref="I18:O18" si="3">SUM(I19:I21)</f>
        <v>9</v>
      </c>
      <c r="J18" s="104">
        <v>136</v>
      </c>
      <c r="K18" s="104">
        <f t="shared" si="3"/>
        <v>134</v>
      </c>
      <c r="L18" s="104">
        <f t="shared" si="3"/>
        <v>628</v>
      </c>
      <c r="M18" s="104">
        <f t="shared" si="3"/>
        <v>1757</v>
      </c>
      <c r="N18" s="104">
        <f t="shared" si="3"/>
        <v>853</v>
      </c>
      <c r="O18" s="129">
        <f t="shared" si="3"/>
        <v>83</v>
      </c>
      <c r="P18" s="103">
        <f>SUM(P19:P21)</f>
        <v>169</v>
      </c>
      <c r="Q18" s="103">
        <v>509</v>
      </c>
      <c r="R18" s="103">
        <v>323889</v>
      </c>
      <c r="S18" s="102">
        <v>56379</v>
      </c>
      <c r="T18" s="102">
        <v>30822</v>
      </c>
      <c r="V18" s="79"/>
      <c r="W18" s="43"/>
    </row>
    <row r="19" spans="1:27" ht="20.100000000000001" customHeight="1">
      <c r="A19" s="19">
        <v>202</v>
      </c>
      <c r="B19" s="14" t="s">
        <v>20</v>
      </c>
      <c r="C19" s="91">
        <v>417</v>
      </c>
      <c r="D19" s="114">
        <v>207.11999999999998</v>
      </c>
      <c r="E19" s="91">
        <v>332</v>
      </c>
      <c r="F19" s="114">
        <v>53.58</v>
      </c>
      <c r="G19" s="91">
        <v>19</v>
      </c>
      <c r="H19" s="114">
        <v>26.43</v>
      </c>
      <c r="I19" s="92">
        <v>3</v>
      </c>
      <c r="J19" s="92">
        <v>65</v>
      </c>
      <c r="K19" s="127">
        <v>79</v>
      </c>
      <c r="L19" s="65">
        <v>365</v>
      </c>
      <c r="M19" s="65">
        <v>824</v>
      </c>
      <c r="N19" s="65">
        <v>475</v>
      </c>
      <c r="O19" s="128">
        <v>41</v>
      </c>
      <c r="P19" s="64">
        <v>114</v>
      </c>
      <c r="Q19" s="92">
        <v>294</v>
      </c>
      <c r="R19" s="148">
        <v>140205</v>
      </c>
      <c r="S19" s="91">
        <v>26929</v>
      </c>
      <c r="T19" s="91">
        <v>12127</v>
      </c>
      <c r="V19" s="79"/>
    </row>
    <row r="20" spans="1:27" ht="20.100000000000001" customHeight="1">
      <c r="A20" s="19">
        <v>204</v>
      </c>
      <c r="B20" s="14" t="s">
        <v>21</v>
      </c>
      <c r="C20" s="91">
        <v>497</v>
      </c>
      <c r="D20" s="114">
        <v>447.93000000000006</v>
      </c>
      <c r="E20" s="91">
        <v>386</v>
      </c>
      <c r="F20" s="114">
        <v>61.09</v>
      </c>
      <c r="G20" s="91">
        <v>10</v>
      </c>
      <c r="H20" s="114">
        <v>13.05</v>
      </c>
      <c r="I20" s="92">
        <v>6</v>
      </c>
      <c r="J20" s="92">
        <v>62</v>
      </c>
      <c r="K20" s="127">
        <v>45</v>
      </c>
      <c r="L20" s="65">
        <v>230</v>
      </c>
      <c r="M20" s="65">
        <v>776</v>
      </c>
      <c r="N20" s="65">
        <v>320</v>
      </c>
      <c r="O20" s="128">
        <v>35</v>
      </c>
      <c r="P20" s="64">
        <v>55</v>
      </c>
      <c r="Q20" s="92">
        <v>178</v>
      </c>
      <c r="R20" s="148">
        <v>152399</v>
      </c>
      <c r="S20" s="91">
        <v>24223</v>
      </c>
      <c r="T20" s="91">
        <v>15171</v>
      </c>
      <c r="V20" s="79"/>
      <c r="X20" s="65"/>
      <c r="Y20" s="65"/>
      <c r="Z20" s="64"/>
      <c r="AA20" s="80"/>
    </row>
    <row r="21" spans="1:27" ht="20.100000000000001" customHeight="1">
      <c r="A21" s="19">
        <v>206</v>
      </c>
      <c r="B21" s="14" t="s">
        <v>22</v>
      </c>
      <c r="C21" s="91">
        <v>145</v>
      </c>
      <c r="D21" s="114">
        <v>68.86</v>
      </c>
      <c r="E21" s="91">
        <v>92</v>
      </c>
      <c r="F21" s="114">
        <v>15.78</v>
      </c>
      <c r="G21" s="91">
        <v>6</v>
      </c>
      <c r="H21" s="114">
        <v>11.25</v>
      </c>
      <c r="I21" s="92" t="s">
        <v>52</v>
      </c>
      <c r="J21" s="92">
        <v>9</v>
      </c>
      <c r="K21" s="127">
        <v>10</v>
      </c>
      <c r="L21" s="65">
        <v>33</v>
      </c>
      <c r="M21" s="65">
        <v>157</v>
      </c>
      <c r="N21" s="65">
        <v>58</v>
      </c>
      <c r="O21" s="128">
        <v>7</v>
      </c>
      <c r="P21" s="93" t="s">
        <v>52</v>
      </c>
      <c r="Q21" s="92">
        <v>37</v>
      </c>
      <c r="R21" s="148">
        <v>31285</v>
      </c>
      <c r="S21" s="91">
        <v>5227</v>
      </c>
      <c r="T21" s="91">
        <v>3524</v>
      </c>
      <c r="V21" s="79"/>
      <c r="X21" s="65"/>
      <c r="Y21" s="65"/>
      <c r="Z21" s="64"/>
      <c r="AA21" s="80"/>
    </row>
    <row r="22" spans="1:27" ht="20.100000000000001" customHeight="1">
      <c r="A22" s="7"/>
      <c r="B22" s="22" t="s">
        <v>23</v>
      </c>
      <c r="C22" s="102">
        <f>SUM(C23:C27)</f>
        <v>928</v>
      </c>
      <c r="D22" s="112">
        <f t="shared" ref="D22:H22" si="4">SUM(D23:D27)</f>
        <v>1020.6899999999999</v>
      </c>
      <c r="E22" s="102">
        <f t="shared" si="4"/>
        <v>792</v>
      </c>
      <c r="F22" s="112">
        <f t="shared" si="4"/>
        <v>117.83</v>
      </c>
      <c r="G22" s="102">
        <f t="shared" si="4"/>
        <v>42</v>
      </c>
      <c r="H22" s="112">
        <f t="shared" si="4"/>
        <v>88.809999999999988</v>
      </c>
      <c r="I22" s="104">
        <f t="shared" ref="I22:O22" si="5">SUM(I23:I27)</f>
        <v>13</v>
      </c>
      <c r="J22" s="104">
        <v>76</v>
      </c>
      <c r="K22" s="104">
        <f t="shared" si="5"/>
        <v>79</v>
      </c>
      <c r="L22" s="104">
        <f t="shared" si="5"/>
        <v>332</v>
      </c>
      <c r="M22" s="104">
        <f t="shared" si="5"/>
        <v>969</v>
      </c>
      <c r="N22" s="104">
        <f t="shared" si="5"/>
        <v>362</v>
      </c>
      <c r="O22" s="129">
        <f t="shared" si="5"/>
        <v>54</v>
      </c>
      <c r="P22" s="103">
        <f>SUM(P23:P27)</f>
        <v>75</v>
      </c>
      <c r="Q22" s="103">
        <v>502</v>
      </c>
      <c r="R22" s="149">
        <v>228836</v>
      </c>
      <c r="S22" s="102">
        <v>38322</v>
      </c>
      <c r="T22" s="102">
        <v>27892</v>
      </c>
      <c r="V22" s="79"/>
      <c r="X22" s="80"/>
      <c r="Y22" s="66"/>
      <c r="Z22" s="37"/>
      <c r="AA22" s="80"/>
    </row>
    <row r="23" spans="1:27" ht="20.100000000000001" customHeight="1">
      <c r="A23" s="19">
        <v>207</v>
      </c>
      <c r="B23" s="14" t="s">
        <v>24</v>
      </c>
      <c r="C23" s="91">
        <v>125</v>
      </c>
      <c r="D23" s="114">
        <v>119.21</v>
      </c>
      <c r="E23" s="91">
        <v>93</v>
      </c>
      <c r="F23" s="114">
        <v>16.850000000000001</v>
      </c>
      <c r="G23" s="91">
        <v>9</v>
      </c>
      <c r="H23" s="114">
        <v>13.16</v>
      </c>
      <c r="I23" s="92">
        <v>4</v>
      </c>
      <c r="J23" s="92">
        <v>23</v>
      </c>
      <c r="K23" s="127">
        <v>18</v>
      </c>
      <c r="L23" s="65">
        <v>106</v>
      </c>
      <c r="M23" s="65">
        <v>261</v>
      </c>
      <c r="N23" s="65">
        <v>110</v>
      </c>
      <c r="O23" s="128">
        <v>5</v>
      </c>
      <c r="P23" s="64">
        <v>21</v>
      </c>
      <c r="Q23" s="92">
        <v>104</v>
      </c>
      <c r="R23" s="148">
        <v>59853</v>
      </c>
      <c r="S23" s="91">
        <v>8145</v>
      </c>
      <c r="T23" s="91">
        <v>5938</v>
      </c>
      <c r="V23" s="79"/>
      <c r="X23" s="65"/>
      <c r="Y23" s="65"/>
      <c r="Z23" s="64"/>
      <c r="AA23" s="80"/>
    </row>
    <row r="24" spans="1:27" ht="20.100000000000001" customHeight="1">
      <c r="A24" s="19">
        <v>214</v>
      </c>
      <c r="B24" s="14" t="s">
        <v>25</v>
      </c>
      <c r="C24" s="91">
        <v>320</v>
      </c>
      <c r="D24" s="114">
        <v>119.03</v>
      </c>
      <c r="E24" s="91">
        <v>300</v>
      </c>
      <c r="F24" s="114">
        <v>30.15</v>
      </c>
      <c r="G24" s="91">
        <v>9</v>
      </c>
      <c r="H24" s="114">
        <v>13.41</v>
      </c>
      <c r="I24" s="92">
        <v>2</v>
      </c>
      <c r="J24" s="92">
        <v>24</v>
      </c>
      <c r="K24" s="127">
        <v>19</v>
      </c>
      <c r="L24" s="65">
        <v>98</v>
      </c>
      <c r="M24" s="65">
        <v>301</v>
      </c>
      <c r="N24" s="65">
        <v>102</v>
      </c>
      <c r="O24" s="128">
        <v>16</v>
      </c>
      <c r="P24" s="64">
        <v>17</v>
      </c>
      <c r="Q24" s="92">
        <v>110</v>
      </c>
      <c r="R24" s="148">
        <v>75247</v>
      </c>
      <c r="S24" s="91">
        <v>11418</v>
      </c>
      <c r="T24" s="91">
        <v>8755</v>
      </c>
      <c r="V24" s="79"/>
      <c r="X24" s="65"/>
      <c r="Y24" s="65"/>
      <c r="Z24" s="64"/>
      <c r="AA24" s="80"/>
    </row>
    <row r="25" spans="1:27" ht="20.100000000000001" customHeight="1">
      <c r="A25" s="19">
        <v>217</v>
      </c>
      <c r="B25" s="14" t="s">
        <v>26</v>
      </c>
      <c r="C25" s="91">
        <v>264</v>
      </c>
      <c r="D25" s="114">
        <v>121.23</v>
      </c>
      <c r="E25" s="91">
        <v>235</v>
      </c>
      <c r="F25" s="114">
        <v>33.69</v>
      </c>
      <c r="G25" s="91">
        <v>8</v>
      </c>
      <c r="H25" s="114">
        <v>16.79</v>
      </c>
      <c r="I25" s="92">
        <v>3</v>
      </c>
      <c r="J25" s="92">
        <v>14</v>
      </c>
      <c r="K25" s="127">
        <v>18</v>
      </c>
      <c r="L25" s="65">
        <v>73</v>
      </c>
      <c r="M25" s="65">
        <v>241</v>
      </c>
      <c r="N25" s="65">
        <v>87</v>
      </c>
      <c r="O25" s="128">
        <v>7</v>
      </c>
      <c r="P25" s="64">
        <v>21</v>
      </c>
      <c r="Q25" s="92">
        <v>80</v>
      </c>
      <c r="R25" s="148">
        <v>49993</v>
      </c>
      <c r="S25" s="91">
        <v>8703</v>
      </c>
      <c r="T25" s="91">
        <v>5863</v>
      </c>
      <c r="V25" s="79"/>
      <c r="X25" s="65"/>
      <c r="Y25" s="65"/>
      <c r="Z25" s="64"/>
      <c r="AA25" s="80"/>
    </row>
    <row r="26" spans="1:27" ht="20.100000000000001" customHeight="1">
      <c r="A26" s="19">
        <v>219</v>
      </c>
      <c r="B26" s="14" t="s">
        <v>27</v>
      </c>
      <c r="C26" s="91">
        <v>164</v>
      </c>
      <c r="D26" s="114">
        <v>540.61999999999989</v>
      </c>
      <c r="E26" s="91">
        <v>125</v>
      </c>
      <c r="F26" s="114">
        <v>27.47</v>
      </c>
      <c r="G26" s="91">
        <v>12</v>
      </c>
      <c r="H26" s="114">
        <v>36.65</v>
      </c>
      <c r="I26" s="92">
        <v>3</v>
      </c>
      <c r="J26" s="92">
        <v>13</v>
      </c>
      <c r="K26" s="127">
        <v>15</v>
      </c>
      <c r="L26" s="65">
        <v>46</v>
      </c>
      <c r="M26" s="65">
        <v>142</v>
      </c>
      <c r="N26" s="65">
        <v>51</v>
      </c>
      <c r="O26" s="128">
        <v>13</v>
      </c>
      <c r="P26" s="64">
        <v>12</v>
      </c>
      <c r="Q26" s="92">
        <v>141</v>
      </c>
      <c r="R26" s="148">
        <v>34876</v>
      </c>
      <c r="S26" s="91">
        <v>7135</v>
      </c>
      <c r="T26" s="91">
        <v>5863</v>
      </c>
      <c r="V26" s="79"/>
      <c r="X26" s="65"/>
      <c r="Y26" s="65"/>
      <c r="Z26" s="64"/>
      <c r="AA26" s="80"/>
    </row>
    <row r="27" spans="1:27" ht="20.100000000000001" customHeight="1">
      <c r="A27" s="19">
        <v>301</v>
      </c>
      <c r="B27" s="14" t="s">
        <v>28</v>
      </c>
      <c r="C27" s="91">
        <v>55</v>
      </c>
      <c r="D27" s="114">
        <v>120.60000000000001</v>
      </c>
      <c r="E27" s="91">
        <v>39</v>
      </c>
      <c r="F27" s="114">
        <v>9.67</v>
      </c>
      <c r="G27" s="91">
        <v>4</v>
      </c>
      <c r="H27" s="114">
        <v>8.8000000000000007</v>
      </c>
      <c r="I27" s="92">
        <v>1</v>
      </c>
      <c r="J27" s="92">
        <v>2</v>
      </c>
      <c r="K27" s="127">
        <v>9</v>
      </c>
      <c r="L27" s="65">
        <v>9</v>
      </c>
      <c r="M27" s="65">
        <v>24</v>
      </c>
      <c r="N27" s="65">
        <v>12</v>
      </c>
      <c r="O27" s="128">
        <v>13</v>
      </c>
      <c r="P27" s="64">
        <v>4</v>
      </c>
      <c r="Q27" s="92">
        <v>67</v>
      </c>
      <c r="R27" s="148">
        <v>8867</v>
      </c>
      <c r="S27" s="91">
        <v>2921</v>
      </c>
      <c r="T27" s="91">
        <v>1473</v>
      </c>
      <c r="V27" s="79"/>
      <c r="X27" s="65"/>
      <c r="Y27" s="65"/>
      <c r="Z27" s="64"/>
      <c r="AA27" s="80"/>
    </row>
    <row r="28" spans="1:27" ht="20.100000000000001" customHeight="1">
      <c r="A28" s="7"/>
      <c r="B28" s="22" t="s">
        <v>29</v>
      </c>
      <c r="C28" s="102">
        <f>SUM(C29:C33)</f>
        <v>938</v>
      </c>
      <c r="D28" s="112">
        <f t="shared" ref="D28:H28" si="6">SUM(D29:D33)</f>
        <v>522.24</v>
      </c>
      <c r="E28" s="102">
        <f t="shared" si="6"/>
        <v>824</v>
      </c>
      <c r="F28" s="112">
        <f t="shared" si="6"/>
        <v>83.999999999999986</v>
      </c>
      <c r="G28" s="102">
        <f t="shared" si="6"/>
        <v>35</v>
      </c>
      <c r="H28" s="112">
        <f t="shared" si="6"/>
        <v>51.849999999999994</v>
      </c>
      <c r="I28" s="104">
        <f t="shared" ref="I28:O28" si="7">SUM(I29:I33)</f>
        <v>7</v>
      </c>
      <c r="J28" s="104">
        <v>86</v>
      </c>
      <c r="K28" s="104">
        <f t="shared" si="7"/>
        <v>68</v>
      </c>
      <c r="L28" s="104">
        <f t="shared" si="7"/>
        <v>473</v>
      </c>
      <c r="M28" s="104">
        <f t="shared" si="7"/>
        <v>1132</v>
      </c>
      <c r="N28" s="104">
        <f t="shared" si="7"/>
        <v>328</v>
      </c>
      <c r="O28" s="129">
        <f t="shared" si="7"/>
        <v>81</v>
      </c>
      <c r="P28" s="105">
        <f>SUM(P29:P33)</f>
        <v>173</v>
      </c>
      <c r="Q28" s="105">
        <v>688</v>
      </c>
      <c r="R28" s="149">
        <v>225241</v>
      </c>
      <c r="S28" s="102">
        <v>36576</v>
      </c>
      <c r="T28" s="102">
        <v>25381</v>
      </c>
      <c r="V28" s="79"/>
      <c r="X28" s="80"/>
      <c r="Y28" s="65"/>
      <c r="Z28" s="67"/>
      <c r="AA28" s="80"/>
    </row>
    <row r="29" spans="1:27" ht="20.100000000000001" customHeight="1">
      <c r="A29" s="19">
        <v>203</v>
      </c>
      <c r="B29" s="14" t="s">
        <v>30</v>
      </c>
      <c r="C29" s="91">
        <v>415</v>
      </c>
      <c r="D29" s="114">
        <v>206.39000000000001</v>
      </c>
      <c r="E29" s="91">
        <v>354</v>
      </c>
      <c r="F29" s="114">
        <v>34.909999999999997</v>
      </c>
      <c r="G29" s="91">
        <v>15</v>
      </c>
      <c r="H29" s="114">
        <v>26.86</v>
      </c>
      <c r="I29" s="92">
        <v>2</v>
      </c>
      <c r="J29" s="92">
        <v>41</v>
      </c>
      <c r="K29" s="127">
        <v>31</v>
      </c>
      <c r="L29" s="65">
        <v>181</v>
      </c>
      <c r="M29" s="65">
        <v>445</v>
      </c>
      <c r="N29" s="65">
        <v>130</v>
      </c>
      <c r="O29" s="128">
        <v>38</v>
      </c>
      <c r="P29" s="64">
        <v>59</v>
      </c>
      <c r="Q29" s="92">
        <v>204</v>
      </c>
      <c r="R29" s="148">
        <v>94100</v>
      </c>
      <c r="S29" s="91">
        <v>13268</v>
      </c>
      <c r="T29" s="91">
        <v>9527</v>
      </c>
      <c r="V29" s="79"/>
      <c r="X29" s="65"/>
      <c r="Y29" s="65"/>
      <c r="Z29" s="64"/>
      <c r="AA29" s="80"/>
    </row>
    <row r="30" spans="1:27" ht="20.100000000000001" customHeight="1">
      <c r="A30" s="19">
        <v>210</v>
      </c>
      <c r="B30" s="14" t="s">
        <v>31</v>
      </c>
      <c r="C30" s="91">
        <v>354</v>
      </c>
      <c r="D30" s="114">
        <v>186.26</v>
      </c>
      <c r="E30" s="91">
        <v>334</v>
      </c>
      <c r="F30" s="114">
        <v>27.68</v>
      </c>
      <c r="G30" s="91">
        <v>7</v>
      </c>
      <c r="H30" s="114">
        <v>8.15</v>
      </c>
      <c r="I30" s="92">
        <v>4</v>
      </c>
      <c r="J30" s="92">
        <v>26</v>
      </c>
      <c r="K30" s="127">
        <v>26</v>
      </c>
      <c r="L30" s="65">
        <v>179</v>
      </c>
      <c r="M30" s="65">
        <v>464</v>
      </c>
      <c r="N30" s="65">
        <v>119</v>
      </c>
      <c r="O30" s="128">
        <v>30</v>
      </c>
      <c r="P30" s="64">
        <v>97</v>
      </c>
      <c r="Q30" s="92">
        <v>281</v>
      </c>
      <c r="R30" s="148">
        <v>82205</v>
      </c>
      <c r="S30" s="91">
        <v>14228</v>
      </c>
      <c r="T30" s="91">
        <v>10184</v>
      </c>
      <c r="V30" s="79"/>
      <c r="X30" s="65"/>
      <c r="Y30" s="65"/>
      <c r="Z30" s="64"/>
      <c r="AA30" s="80"/>
    </row>
    <row r="31" spans="1:27" ht="20.100000000000001" customHeight="1">
      <c r="A31" s="19">
        <v>216</v>
      </c>
      <c r="B31" s="14" t="s">
        <v>32</v>
      </c>
      <c r="C31" s="91">
        <v>77</v>
      </c>
      <c r="D31" s="114">
        <v>64.3</v>
      </c>
      <c r="E31" s="91">
        <v>64</v>
      </c>
      <c r="F31" s="114">
        <v>8.9499999999999993</v>
      </c>
      <c r="G31" s="91">
        <v>4</v>
      </c>
      <c r="H31" s="114">
        <v>5.25</v>
      </c>
      <c r="I31" s="92">
        <v>1</v>
      </c>
      <c r="J31" s="92">
        <v>11</v>
      </c>
      <c r="K31" s="127">
        <v>7</v>
      </c>
      <c r="L31" s="65">
        <v>73</v>
      </c>
      <c r="M31" s="65">
        <v>139</v>
      </c>
      <c r="N31" s="65">
        <v>42</v>
      </c>
      <c r="O31" s="128">
        <v>11</v>
      </c>
      <c r="P31" s="64">
        <v>15</v>
      </c>
      <c r="Q31" s="92">
        <v>118</v>
      </c>
      <c r="R31" s="148">
        <v>29554</v>
      </c>
      <c r="S31" s="91">
        <v>4524</v>
      </c>
      <c r="T31" s="91">
        <v>3088</v>
      </c>
      <c r="V31" s="79"/>
    </row>
    <row r="32" spans="1:27" ht="20.100000000000001" customHeight="1">
      <c r="A32" s="19">
        <v>381</v>
      </c>
      <c r="B32" s="14" t="s">
        <v>33</v>
      </c>
      <c r="C32" s="91">
        <v>55</v>
      </c>
      <c r="D32" s="114">
        <v>29.63</v>
      </c>
      <c r="E32" s="91">
        <v>48</v>
      </c>
      <c r="F32" s="114">
        <v>6.8</v>
      </c>
      <c r="G32" s="91">
        <v>5</v>
      </c>
      <c r="H32" s="114">
        <v>6.68</v>
      </c>
      <c r="I32" s="92" t="s">
        <v>52</v>
      </c>
      <c r="J32" s="92">
        <v>4</v>
      </c>
      <c r="K32" s="127">
        <v>1</v>
      </c>
      <c r="L32" s="128">
        <v>15</v>
      </c>
      <c r="M32" s="128">
        <v>31</v>
      </c>
      <c r="N32" s="128">
        <v>15</v>
      </c>
      <c r="O32" s="128">
        <v>0</v>
      </c>
      <c r="P32" s="64">
        <v>2</v>
      </c>
      <c r="Q32" s="92">
        <v>54</v>
      </c>
      <c r="R32" s="148">
        <v>8897</v>
      </c>
      <c r="S32" s="91">
        <v>2401</v>
      </c>
      <c r="T32" s="91">
        <v>1304</v>
      </c>
      <c r="V32" s="79"/>
    </row>
    <row r="33" spans="1:22" ht="20.100000000000001" customHeight="1">
      <c r="A33" s="19">
        <v>382</v>
      </c>
      <c r="B33" s="14" t="s">
        <v>34</v>
      </c>
      <c r="C33" s="91">
        <v>37</v>
      </c>
      <c r="D33" s="114">
        <v>35.659999999999997</v>
      </c>
      <c r="E33" s="91">
        <v>24</v>
      </c>
      <c r="F33" s="114">
        <v>5.66</v>
      </c>
      <c r="G33" s="91">
        <v>4</v>
      </c>
      <c r="H33" s="114">
        <v>4.91</v>
      </c>
      <c r="I33" s="92" t="s">
        <v>52</v>
      </c>
      <c r="J33" s="92">
        <v>4</v>
      </c>
      <c r="K33" s="127">
        <v>3</v>
      </c>
      <c r="L33" s="128">
        <v>25</v>
      </c>
      <c r="M33" s="128">
        <v>53</v>
      </c>
      <c r="N33" s="128">
        <v>22</v>
      </c>
      <c r="O33" s="128">
        <v>2</v>
      </c>
      <c r="P33" s="93" t="s">
        <v>52</v>
      </c>
      <c r="Q33" s="92">
        <v>31</v>
      </c>
      <c r="R33" s="148">
        <v>10485</v>
      </c>
      <c r="S33" s="91">
        <v>2155</v>
      </c>
      <c r="T33" s="91">
        <v>1278</v>
      </c>
      <c r="V33" s="79"/>
    </row>
    <row r="34" spans="1:22" ht="20.100000000000001" customHeight="1">
      <c r="A34" s="7"/>
      <c r="B34" s="23" t="s">
        <v>35</v>
      </c>
      <c r="C34" s="102">
        <f>SUM(C35:C40)</f>
        <v>225</v>
      </c>
      <c r="D34" s="112">
        <f t="shared" ref="D34:H34" si="8">SUM(D35:D40)</f>
        <v>616.87999999999988</v>
      </c>
      <c r="E34" s="102">
        <f t="shared" si="8"/>
        <v>172</v>
      </c>
      <c r="F34" s="112">
        <f t="shared" si="8"/>
        <v>40.17</v>
      </c>
      <c r="G34" s="102">
        <f t="shared" si="8"/>
        <v>17</v>
      </c>
      <c r="H34" s="112">
        <f t="shared" si="8"/>
        <v>40.46</v>
      </c>
      <c r="I34" s="104">
        <f t="shared" ref="I34:O34" si="9">SUM(I35:I40)</f>
        <v>4</v>
      </c>
      <c r="J34" s="104">
        <v>21</v>
      </c>
      <c r="K34" s="104">
        <f t="shared" si="9"/>
        <v>103</v>
      </c>
      <c r="L34" s="104">
        <f t="shared" si="9"/>
        <v>279</v>
      </c>
      <c r="M34" s="104">
        <f t="shared" si="9"/>
        <v>472</v>
      </c>
      <c r="N34" s="104">
        <f t="shared" si="9"/>
        <v>141</v>
      </c>
      <c r="O34" s="129">
        <f t="shared" si="9"/>
        <v>100</v>
      </c>
      <c r="P34" s="103">
        <f>SUM(P35:P40)</f>
        <v>68</v>
      </c>
      <c r="Q34" s="103">
        <v>1030</v>
      </c>
      <c r="R34" s="149">
        <v>84960</v>
      </c>
      <c r="S34" s="102">
        <v>18858</v>
      </c>
      <c r="T34" s="102">
        <v>12990</v>
      </c>
      <c r="V34" s="79"/>
    </row>
    <row r="35" spans="1:22" s="29" customFormat="1" ht="20.100000000000001" customHeight="1">
      <c r="A35" s="34">
        <v>213</v>
      </c>
      <c r="B35" s="98" t="s">
        <v>76</v>
      </c>
      <c r="C35" s="91">
        <v>21</v>
      </c>
      <c r="D35" s="114">
        <v>44.449999999999996</v>
      </c>
      <c r="E35" s="91">
        <v>14</v>
      </c>
      <c r="F35" s="114">
        <v>4.75</v>
      </c>
      <c r="G35" s="91" t="s">
        <v>133</v>
      </c>
      <c r="H35" s="114" t="s">
        <v>133</v>
      </c>
      <c r="I35" s="92" t="s">
        <v>52</v>
      </c>
      <c r="J35" s="92">
        <v>3</v>
      </c>
      <c r="K35" s="127">
        <v>10</v>
      </c>
      <c r="L35" s="65">
        <v>61</v>
      </c>
      <c r="M35" s="65">
        <v>83</v>
      </c>
      <c r="N35" s="65">
        <v>27</v>
      </c>
      <c r="O35" s="128">
        <v>13</v>
      </c>
      <c r="P35" s="92">
        <v>12</v>
      </c>
      <c r="Q35" s="92">
        <v>129</v>
      </c>
      <c r="R35" s="148">
        <v>12839</v>
      </c>
      <c r="S35" s="91">
        <v>2517</v>
      </c>
      <c r="T35" s="91">
        <v>1791</v>
      </c>
      <c r="V35" s="79"/>
    </row>
    <row r="36" spans="1:22" s="29" customFormat="1" ht="20.100000000000001" customHeight="1">
      <c r="A36" s="34">
        <v>215</v>
      </c>
      <c r="B36" s="98" t="s">
        <v>77</v>
      </c>
      <c r="C36" s="91">
        <v>107</v>
      </c>
      <c r="D36" s="114">
        <v>276.10999999999996</v>
      </c>
      <c r="E36" s="91">
        <v>94</v>
      </c>
      <c r="F36" s="114">
        <v>18.510000000000002</v>
      </c>
      <c r="G36" s="91">
        <v>7</v>
      </c>
      <c r="H36" s="114">
        <v>16.59</v>
      </c>
      <c r="I36" s="92">
        <v>1</v>
      </c>
      <c r="J36" s="92">
        <v>7</v>
      </c>
      <c r="K36" s="127">
        <v>32</v>
      </c>
      <c r="L36" s="65">
        <v>72</v>
      </c>
      <c r="M36" s="65">
        <v>147</v>
      </c>
      <c r="N36" s="65">
        <v>41</v>
      </c>
      <c r="O36" s="128">
        <v>19</v>
      </c>
      <c r="P36" s="92">
        <v>18</v>
      </c>
      <c r="Q36" s="92">
        <v>242</v>
      </c>
      <c r="R36" s="148">
        <v>24399</v>
      </c>
      <c r="S36" s="91">
        <v>5972</v>
      </c>
      <c r="T36" s="91">
        <v>3727</v>
      </c>
      <c r="V36" s="79"/>
    </row>
    <row r="37" spans="1:22" ht="20.100000000000001" customHeight="1">
      <c r="A37" s="19">
        <v>218</v>
      </c>
      <c r="B37" s="14" t="s">
        <v>36</v>
      </c>
      <c r="C37" s="91">
        <v>20</v>
      </c>
      <c r="D37" s="114">
        <v>34.71</v>
      </c>
      <c r="E37" s="91">
        <v>13</v>
      </c>
      <c r="F37" s="114">
        <v>2.69</v>
      </c>
      <c r="G37" s="91">
        <v>4</v>
      </c>
      <c r="H37" s="114">
        <v>12.06</v>
      </c>
      <c r="I37" s="92">
        <v>1</v>
      </c>
      <c r="J37" s="92">
        <v>2</v>
      </c>
      <c r="K37" s="127">
        <v>11</v>
      </c>
      <c r="L37" s="65">
        <v>37</v>
      </c>
      <c r="M37" s="65">
        <v>73</v>
      </c>
      <c r="N37" s="65">
        <v>19</v>
      </c>
      <c r="O37" s="128">
        <v>13</v>
      </c>
      <c r="P37" s="64">
        <v>11</v>
      </c>
      <c r="Q37" s="92">
        <v>143</v>
      </c>
      <c r="R37" s="148">
        <v>14433</v>
      </c>
      <c r="S37" s="91">
        <v>3465</v>
      </c>
      <c r="T37" s="91">
        <v>2099</v>
      </c>
      <c r="V37" s="79"/>
    </row>
    <row r="38" spans="1:22" ht="20.100000000000001" customHeight="1">
      <c r="A38" s="19">
        <v>220</v>
      </c>
      <c r="B38" s="14" t="s">
        <v>37</v>
      </c>
      <c r="C38" s="91">
        <v>12</v>
      </c>
      <c r="D38" s="114">
        <v>19.900000000000002</v>
      </c>
      <c r="E38" s="91">
        <v>7</v>
      </c>
      <c r="F38" s="114">
        <v>1.77</v>
      </c>
      <c r="G38" s="91">
        <v>3</v>
      </c>
      <c r="H38" s="114">
        <v>5.41</v>
      </c>
      <c r="I38" s="92">
        <v>1</v>
      </c>
      <c r="J38" s="92">
        <v>4</v>
      </c>
      <c r="K38" s="127">
        <v>10</v>
      </c>
      <c r="L38" s="65">
        <v>47</v>
      </c>
      <c r="M38" s="65">
        <v>66</v>
      </c>
      <c r="N38" s="65">
        <v>22</v>
      </c>
      <c r="O38" s="128">
        <v>11</v>
      </c>
      <c r="P38" s="64">
        <v>6</v>
      </c>
      <c r="Q38" s="92">
        <v>244</v>
      </c>
      <c r="R38" s="148">
        <v>13658</v>
      </c>
      <c r="S38" s="91">
        <v>3155</v>
      </c>
      <c r="T38" s="91">
        <v>2481</v>
      </c>
      <c r="V38" s="79"/>
    </row>
    <row r="39" spans="1:22" ht="20.100000000000001" customHeight="1">
      <c r="A39" s="19">
        <v>228</v>
      </c>
      <c r="B39" s="14" t="s">
        <v>78</v>
      </c>
      <c r="C39" s="91">
        <v>50</v>
      </c>
      <c r="D39" s="114">
        <v>218.01</v>
      </c>
      <c r="E39" s="91">
        <v>31</v>
      </c>
      <c r="F39" s="114">
        <v>8.56</v>
      </c>
      <c r="G39" s="91">
        <v>3</v>
      </c>
      <c r="H39" s="114">
        <v>6.4</v>
      </c>
      <c r="I39" s="92">
        <v>1</v>
      </c>
      <c r="J39" s="92">
        <v>5</v>
      </c>
      <c r="K39" s="127">
        <v>32</v>
      </c>
      <c r="L39" s="65">
        <v>37</v>
      </c>
      <c r="M39" s="65">
        <v>63</v>
      </c>
      <c r="N39" s="65">
        <v>22</v>
      </c>
      <c r="O39" s="128">
        <v>27</v>
      </c>
      <c r="P39" s="37">
        <v>10</v>
      </c>
      <c r="Q39" s="92">
        <v>151</v>
      </c>
      <c r="R39" s="148">
        <v>13358</v>
      </c>
      <c r="S39" s="91">
        <v>2529</v>
      </c>
      <c r="T39" s="91">
        <v>1897</v>
      </c>
      <c r="V39" s="79"/>
    </row>
    <row r="40" spans="1:22" ht="20.100000000000001" customHeight="1">
      <c r="A40" s="19">
        <v>365</v>
      </c>
      <c r="B40" s="14" t="s">
        <v>79</v>
      </c>
      <c r="C40" s="91">
        <v>15</v>
      </c>
      <c r="D40" s="114">
        <v>23.7</v>
      </c>
      <c r="E40" s="91">
        <v>13</v>
      </c>
      <c r="F40" s="114">
        <v>3.89</v>
      </c>
      <c r="G40" s="91" t="s">
        <v>133</v>
      </c>
      <c r="H40" s="114" t="s">
        <v>133</v>
      </c>
      <c r="I40" s="92" t="s">
        <v>52</v>
      </c>
      <c r="J40" s="92" t="s">
        <v>52</v>
      </c>
      <c r="K40" s="127">
        <v>8</v>
      </c>
      <c r="L40" s="65">
        <v>25</v>
      </c>
      <c r="M40" s="65">
        <v>40</v>
      </c>
      <c r="N40" s="65">
        <v>10</v>
      </c>
      <c r="O40" s="128">
        <v>17</v>
      </c>
      <c r="P40" s="37">
        <v>11</v>
      </c>
      <c r="Q40" s="92">
        <v>121</v>
      </c>
      <c r="R40" s="148">
        <v>6273</v>
      </c>
      <c r="S40" s="91">
        <v>1220</v>
      </c>
      <c r="T40" s="91">
        <v>995</v>
      </c>
      <c r="V40" s="79"/>
    </row>
    <row r="41" spans="1:22" ht="20.100000000000001" customHeight="1">
      <c r="A41" s="7"/>
      <c r="B41" s="23" t="s">
        <v>38</v>
      </c>
      <c r="C41" s="102">
        <f>SUM(C42:C45)</f>
        <v>890</v>
      </c>
      <c r="D41" s="112">
        <f t="shared" ref="D41:H41" si="10">SUM(D42:D45)</f>
        <v>476.28999999999996</v>
      </c>
      <c r="E41" s="102">
        <f t="shared" si="10"/>
        <v>772</v>
      </c>
      <c r="F41" s="112">
        <f t="shared" si="10"/>
        <v>90.56</v>
      </c>
      <c r="G41" s="102">
        <f t="shared" si="10"/>
        <v>31</v>
      </c>
      <c r="H41" s="112">
        <f t="shared" si="10"/>
        <v>48.75</v>
      </c>
      <c r="I41" s="104">
        <f t="shared" ref="I41:O41" si="11">SUM(I42:I45)</f>
        <v>9</v>
      </c>
      <c r="J41" s="104">
        <v>66</v>
      </c>
      <c r="K41" s="104">
        <f t="shared" si="11"/>
        <v>82</v>
      </c>
      <c r="L41" s="104">
        <f t="shared" si="11"/>
        <v>506</v>
      </c>
      <c r="M41" s="104">
        <f t="shared" si="11"/>
        <v>1221</v>
      </c>
      <c r="N41" s="104">
        <f t="shared" si="11"/>
        <v>347</v>
      </c>
      <c r="O41" s="129">
        <f t="shared" si="11"/>
        <v>182</v>
      </c>
      <c r="P41" s="103">
        <f>SUM(P42:P45)</f>
        <v>292</v>
      </c>
      <c r="Q41" s="103">
        <v>1110</v>
      </c>
      <c r="R41" s="149">
        <v>180482</v>
      </c>
      <c r="S41" s="102">
        <v>32448</v>
      </c>
      <c r="T41" s="102">
        <v>22913</v>
      </c>
      <c r="V41" s="79"/>
    </row>
    <row r="42" spans="1:22" s="29" customFormat="1" ht="20.100000000000001" customHeight="1">
      <c r="A42" s="34">
        <v>201</v>
      </c>
      <c r="B42" s="98" t="s">
        <v>80</v>
      </c>
      <c r="C42" s="91">
        <v>888</v>
      </c>
      <c r="D42" s="114">
        <v>472.71</v>
      </c>
      <c r="E42" s="91">
        <v>772</v>
      </c>
      <c r="F42" s="114">
        <v>90.56</v>
      </c>
      <c r="G42" s="91">
        <v>29</v>
      </c>
      <c r="H42" s="114">
        <v>45.17</v>
      </c>
      <c r="I42" s="92">
        <v>9</v>
      </c>
      <c r="J42" s="92">
        <v>65</v>
      </c>
      <c r="K42" s="127">
        <v>62</v>
      </c>
      <c r="L42" s="65">
        <v>465</v>
      </c>
      <c r="M42" s="65">
        <v>1147</v>
      </c>
      <c r="N42" s="65">
        <v>329</v>
      </c>
      <c r="O42" s="128">
        <v>155</v>
      </c>
      <c r="P42" s="92">
        <v>288</v>
      </c>
      <c r="Q42" s="92">
        <v>883</v>
      </c>
      <c r="R42" s="148">
        <v>166565</v>
      </c>
      <c r="S42" s="91">
        <v>29613</v>
      </c>
      <c r="T42" s="91">
        <v>21219</v>
      </c>
      <c r="V42" s="79"/>
    </row>
    <row r="43" spans="1:22" ht="20.100000000000001" customHeight="1">
      <c r="A43" s="19">
        <v>442</v>
      </c>
      <c r="B43" s="14" t="s">
        <v>39</v>
      </c>
      <c r="C43" s="91" t="s">
        <v>133</v>
      </c>
      <c r="D43" s="114" t="s">
        <v>133</v>
      </c>
      <c r="E43" s="91" t="s">
        <v>135</v>
      </c>
      <c r="F43" s="114" t="s">
        <v>133</v>
      </c>
      <c r="G43" s="91" t="s">
        <v>133</v>
      </c>
      <c r="H43" s="114">
        <v>0</v>
      </c>
      <c r="I43" s="92" t="s">
        <v>52</v>
      </c>
      <c r="J43" s="92" t="s">
        <v>52</v>
      </c>
      <c r="K43" s="127">
        <v>5</v>
      </c>
      <c r="L43" s="128">
        <v>11</v>
      </c>
      <c r="M43" s="128">
        <v>15</v>
      </c>
      <c r="N43" s="128">
        <v>5</v>
      </c>
      <c r="O43" s="128">
        <v>4</v>
      </c>
      <c r="P43" s="93" t="s">
        <v>52</v>
      </c>
      <c r="Q43" s="92">
        <v>75</v>
      </c>
      <c r="R43" s="148">
        <v>3744</v>
      </c>
      <c r="S43" s="91">
        <v>785</v>
      </c>
      <c r="T43" s="91">
        <v>500</v>
      </c>
      <c r="V43" s="79"/>
    </row>
    <row r="44" spans="1:22" ht="20.100000000000001" customHeight="1">
      <c r="A44" s="19">
        <v>443</v>
      </c>
      <c r="B44" s="14" t="s">
        <v>40</v>
      </c>
      <c r="C44" s="91">
        <v>2</v>
      </c>
      <c r="D44" s="114">
        <v>3.58</v>
      </c>
      <c r="E44" s="91" t="s">
        <v>133</v>
      </c>
      <c r="F44" s="114" t="s">
        <v>134</v>
      </c>
      <c r="G44" s="91">
        <v>2</v>
      </c>
      <c r="H44" s="114">
        <v>3.58</v>
      </c>
      <c r="I44" s="92" t="s">
        <v>52</v>
      </c>
      <c r="J44" s="92">
        <v>1</v>
      </c>
      <c r="K44" s="127">
        <v>8</v>
      </c>
      <c r="L44" s="128">
        <v>18</v>
      </c>
      <c r="M44" s="128">
        <v>40</v>
      </c>
      <c r="N44" s="128">
        <v>8</v>
      </c>
      <c r="O44" s="128">
        <v>9</v>
      </c>
      <c r="P44" s="64">
        <v>4</v>
      </c>
      <c r="Q44" s="92">
        <v>69</v>
      </c>
      <c r="R44" s="148">
        <v>6321</v>
      </c>
      <c r="S44" s="91">
        <v>1269</v>
      </c>
      <c r="T44" s="91">
        <v>775</v>
      </c>
      <c r="V44" s="79"/>
    </row>
    <row r="45" spans="1:22" ht="20.100000000000001" customHeight="1">
      <c r="A45" s="19">
        <v>446</v>
      </c>
      <c r="B45" s="14" t="s">
        <v>81</v>
      </c>
      <c r="C45" s="91" t="s">
        <v>133</v>
      </c>
      <c r="D45" s="114" t="s">
        <v>133</v>
      </c>
      <c r="E45" s="91" t="s">
        <v>133</v>
      </c>
      <c r="F45" s="114" t="s">
        <v>135</v>
      </c>
      <c r="G45" s="91" t="s">
        <v>133</v>
      </c>
      <c r="H45" s="114" t="s">
        <v>133</v>
      </c>
      <c r="I45" s="92" t="s">
        <v>52</v>
      </c>
      <c r="J45" s="92" t="s">
        <v>52</v>
      </c>
      <c r="K45" s="127">
        <v>7</v>
      </c>
      <c r="L45" s="128">
        <v>12</v>
      </c>
      <c r="M45" s="128">
        <v>19</v>
      </c>
      <c r="N45" s="128">
        <v>5</v>
      </c>
      <c r="O45" s="128">
        <v>14</v>
      </c>
      <c r="P45" s="93" t="s">
        <v>52</v>
      </c>
      <c r="Q45" s="92">
        <v>83</v>
      </c>
      <c r="R45" s="148">
        <v>3852</v>
      </c>
      <c r="S45" s="91">
        <v>781</v>
      </c>
      <c r="T45" s="91">
        <v>419</v>
      </c>
      <c r="V45" s="79"/>
    </row>
    <row r="46" spans="1:22" ht="20.100000000000001" customHeight="1">
      <c r="A46" s="7"/>
      <c r="B46" s="23" t="s">
        <v>41</v>
      </c>
      <c r="C46" s="102">
        <f>SUM(C47:C53)</f>
        <v>193</v>
      </c>
      <c r="D46" s="112">
        <f t="shared" ref="D46:H46" si="12">SUM(D47:D53)</f>
        <v>395.86</v>
      </c>
      <c r="E46" s="102">
        <f t="shared" si="12"/>
        <v>153</v>
      </c>
      <c r="F46" s="112">
        <f t="shared" si="12"/>
        <v>36.540000000000006</v>
      </c>
      <c r="G46" s="102">
        <f t="shared" si="12"/>
        <v>12</v>
      </c>
      <c r="H46" s="112">
        <f t="shared" si="12"/>
        <v>32.79</v>
      </c>
      <c r="I46" s="104">
        <f t="shared" ref="I46:O46" si="13">SUM(I47:I53)</f>
        <v>4</v>
      </c>
      <c r="J46" s="104">
        <v>25</v>
      </c>
      <c r="K46" s="104">
        <f t="shared" si="13"/>
        <v>68</v>
      </c>
      <c r="L46" s="104">
        <f t="shared" si="13"/>
        <v>268</v>
      </c>
      <c r="M46" s="104">
        <f t="shared" si="13"/>
        <v>519</v>
      </c>
      <c r="N46" s="104">
        <f t="shared" si="13"/>
        <v>130</v>
      </c>
      <c r="O46" s="129">
        <f t="shared" si="13"/>
        <v>144</v>
      </c>
      <c r="P46" s="103">
        <f>SUM(P47:P53)</f>
        <v>61</v>
      </c>
      <c r="Q46" s="103">
        <v>873</v>
      </c>
      <c r="R46" s="149">
        <v>88505</v>
      </c>
      <c r="S46" s="102">
        <v>15563</v>
      </c>
      <c r="T46" s="102">
        <v>11810</v>
      </c>
      <c r="V46" s="79"/>
    </row>
    <row r="47" spans="1:22" ht="20.100000000000001" customHeight="1">
      <c r="A47" s="19">
        <v>208</v>
      </c>
      <c r="B47" s="14" t="s">
        <v>42</v>
      </c>
      <c r="C47" s="91">
        <v>41</v>
      </c>
      <c r="D47" s="114">
        <v>30.53</v>
      </c>
      <c r="E47" s="91">
        <v>36</v>
      </c>
      <c r="F47" s="114">
        <v>5.57</v>
      </c>
      <c r="G47" s="91">
        <v>2</v>
      </c>
      <c r="H47" s="114">
        <v>3.2</v>
      </c>
      <c r="I47" s="92">
        <v>1</v>
      </c>
      <c r="J47" s="92">
        <v>1</v>
      </c>
      <c r="K47" s="127">
        <v>10</v>
      </c>
      <c r="L47" s="65">
        <v>32</v>
      </c>
      <c r="M47" s="65">
        <v>66</v>
      </c>
      <c r="N47" s="65">
        <v>17</v>
      </c>
      <c r="O47" s="128">
        <v>10</v>
      </c>
      <c r="P47" s="64">
        <v>4</v>
      </c>
      <c r="Q47" s="92">
        <v>82</v>
      </c>
      <c r="R47" s="148">
        <v>11539</v>
      </c>
      <c r="S47" s="91">
        <v>1518</v>
      </c>
      <c r="T47" s="91">
        <v>899</v>
      </c>
      <c r="V47" s="79"/>
    </row>
    <row r="48" spans="1:22" ht="20.100000000000001" customHeight="1">
      <c r="A48" s="19">
        <v>212</v>
      </c>
      <c r="B48" s="14" t="s">
        <v>43</v>
      </c>
      <c r="C48" s="91">
        <v>50</v>
      </c>
      <c r="D48" s="114">
        <v>188.52</v>
      </c>
      <c r="E48" s="91">
        <v>39</v>
      </c>
      <c r="F48" s="114">
        <v>11.04</v>
      </c>
      <c r="G48" s="91">
        <v>2</v>
      </c>
      <c r="H48" s="114">
        <v>3.7</v>
      </c>
      <c r="I48" s="92">
        <v>1</v>
      </c>
      <c r="J48" s="92">
        <v>2</v>
      </c>
      <c r="K48" s="127">
        <v>13</v>
      </c>
      <c r="L48" s="65">
        <v>53</v>
      </c>
      <c r="M48" s="65">
        <v>93</v>
      </c>
      <c r="N48" s="65">
        <v>15</v>
      </c>
      <c r="O48" s="128">
        <v>31</v>
      </c>
      <c r="P48" s="64">
        <v>22</v>
      </c>
      <c r="Q48" s="92">
        <v>102</v>
      </c>
      <c r="R48" s="148">
        <v>17695</v>
      </c>
      <c r="S48" s="91">
        <v>2245</v>
      </c>
      <c r="T48" s="91">
        <v>1707</v>
      </c>
      <c r="V48" s="79"/>
    </row>
    <row r="49" spans="1:22" ht="20.100000000000001" customHeight="1">
      <c r="A49" s="19">
        <v>227</v>
      </c>
      <c r="B49" s="14" t="s">
        <v>72</v>
      </c>
      <c r="C49" s="91">
        <v>9</v>
      </c>
      <c r="D49" s="114">
        <v>16.060000000000002</v>
      </c>
      <c r="E49" s="91">
        <v>5</v>
      </c>
      <c r="F49" s="114">
        <v>2.09</v>
      </c>
      <c r="G49" s="91">
        <v>3</v>
      </c>
      <c r="H49" s="114">
        <v>4.16</v>
      </c>
      <c r="I49" s="92">
        <v>1</v>
      </c>
      <c r="J49" s="92">
        <v>4</v>
      </c>
      <c r="K49" s="127">
        <v>11</v>
      </c>
      <c r="L49" s="65">
        <v>58</v>
      </c>
      <c r="M49" s="65">
        <v>92</v>
      </c>
      <c r="N49" s="65">
        <v>20</v>
      </c>
      <c r="O49" s="128">
        <v>37</v>
      </c>
      <c r="P49" s="37">
        <v>7</v>
      </c>
      <c r="Q49" s="92">
        <v>220</v>
      </c>
      <c r="R49" s="148">
        <v>12694</v>
      </c>
      <c r="S49" s="91">
        <v>2583</v>
      </c>
      <c r="T49" s="91">
        <v>1942</v>
      </c>
      <c r="V49" s="79"/>
    </row>
    <row r="50" spans="1:22" ht="20.100000000000001" customHeight="1">
      <c r="A50" s="19">
        <v>229</v>
      </c>
      <c r="B50" s="14" t="s">
        <v>82</v>
      </c>
      <c r="C50" s="91">
        <v>58</v>
      </c>
      <c r="D50" s="114">
        <v>124.19</v>
      </c>
      <c r="E50" s="91">
        <v>46</v>
      </c>
      <c r="F50" s="114">
        <v>12.9</v>
      </c>
      <c r="G50" s="91">
        <v>2</v>
      </c>
      <c r="H50" s="114">
        <v>14.2</v>
      </c>
      <c r="I50" s="92">
        <v>1</v>
      </c>
      <c r="J50" s="92">
        <v>11</v>
      </c>
      <c r="K50" s="127">
        <v>16</v>
      </c>
      <c r="L50" s="65">
        <v>62</v>
      </c>
      <c r="M50" s="65">
        <v>136</v>
      </c>
      <c r="N50" s="65">
        <v>49</v>
      </c>
      <c r="O50" s="128">
        <v>32</v>
      </c>
      <c r="P50" s="37">
        <v>15</v>
      </c>
      <c r="Q50" s="92">
        <v>217</v>
      </c>
      <c r="R50" s="148">
        <v>24228</v>
      </c>
      <c r="S50" s="91">
        <v>4867</v>
      </c>
      <c r="T50" s="91">
        <v>3773</v>
      </c>
      <c r="V50" s="79"/>
    </row>
    <row r="51" spans="1:22" ht="20.100000000000001" customHeight="1">
      <c r="A51" s="19">
        <v>464</v>
      </c>
      <c r="B51" s="14" t="s">
        <v>44</v>
      </c>
      <c r="C51" s="91">
        <v>8</v>
      </c>
      <c r="D51" s="114">
        <v>15.76</v>
      </c>
      <c r="E51" s="91">
        <v>3</v>
      </c>
      <c r="F51" s="114">
        <v>0.99</v>
      </c>
      <c r="G51" s="91">
        <v>3</v>
      </c>
      <c r="H51" s="114">
        <v>7.53</v>
      </c>
      <c r="I51" s="92" t="s">
        <v>52</v>
      </c>
      <c r="J51" s="92">
        <v>3</v>
      </c>
      <c r="K51" s="127">
        <v>3</v>
      </c>
      <c r="L51" s="65">
        <v>24</v>
      </c>
      <c r="M51" s="65">
        <v>67</v>
      </c>
      <c r="N51" s="65">
        <v>11</v>
      </c>
      <c r="O51" s="128">
        <v>5</v>
      </c>
      <c r="P51" s="64">
        <v>8</v>
      </c>
      <c r="Q51" s="92">
        <v>56</v>
      </c>
      <c r="R51" s="148">
        <v>10393</v>
      </c>
      <c r="S51" s="91">
        <v>2002</v>
      </c>
      <c r="T51" s="91">
        <v>1647</v>
      </c>
      <c r="V51" s="79"/>
    </row>
    <row r="52" spans="1:22" ht="20.100000000000001" customHeight="1">
      <c r="A52" s="19">
        <v>481</v>
      </c>
      <c r="B52" s="14" t="s">
        <v>45</v>
      </c>
      <c r="C52" s="91">
        <v>27</v>
      </c>
      <c r="D52" s="114">
        <v>20.799999999999997</v>
      </c>
      <c r="E52" s="91">
        <v>24</v>
      </c>
      <c r="F52" s="114">
        <v>3.95</v>
      </c>
      <c r="G52" s="91" t="s">
        <v>133</v>
      </c>
      <c r="H52" s="114" t="s">
        <v>133</v>
      </c>
      <c r="I52" s="92" t="s">
        <v>52</v>
      </c>
      <c r="J52" s="92" t="s">
        <v>52</v>
      </c>
      <c r="K52" s="127">
        <v>6</v>
      </c>
      <c r="L52" s="65">
        <v>13</v>
      </c>
      <c r="M52" s="65">
        <v>22</v>
      </c>
      <c r="N52" s="65">
        <v>9</v>
      </c>
      <c r="O52" s="128">
        <v>6</v>
      </c>
      <c r="P52" s="64">
        <v>2</v>
      </c>
      <c r="Q52" s="92">
        <v>77</v>
      </c>
      <c r="R52" s="148">
        <v>5575</v>
      </c>
      <c r="S52" s="91">
        <v>1073</v>
      </c>
      <c r="T52" s="91">
        <v>786</v>
      </c>
      <c r="V52" s="79"/>
    </row>
    <row r="53" spans="1:22" ht="20.100000000000001" customHeight="1">
      <c r="A53" s="19">
        <v>501</v>
      </c>
      <c r="B53" s="14" t="s">
        <v>83</v>
      </c>
      <c r="C53" s="91" t="s">
        <v>133</v>
      </c>
      <c r="D53" s="114" t="s">
        <v>133</v>
      </c>
      <c r="E53" s="91" t="s">
        <v>133</v>
      </c>
      <c r="F53" s="114" t="s">
        <v>133</v>
      </c>
      <c r="G53" s="91" t="s">
        <v>133</v>
      </c>
      <c r="H53" s="114" t="s">
        <v>133</v>
      </c>
      <c r="I53" s="92" t="s">
        <v>52</v>
      </c>
      <c r="J53" s="92">
        <v>4</v>
      </c>
      <c r="K53" s="127">
        <v>9</v>
      </c>
      <c r="L53" s="65">
        <v>26</v>
      </c>
      <c r="M53" s="65">
        <v>43</v>
      </c>
      <c r="N53" s="65">
        <v>9</v>
      </c>
      <c r="O53" s="128">
        <v>23</v>
      </c>
      <c r="P53" s="37">
        <v>3</v>
      </c>
      <c r="Q53" s="92">
        <v>119</v>
      </c>
      <c r="R53" s="148">
        <v>6381</v>
      </c>
      <c r="S53" s="91">
        <v>1275</v>
      </c>
      <c r="T53" s="91">
        <v>1056</v>
      </c>
      <c r="V53" s="79"/>
    </row>
    <row r="54" spans="1:22" ht="20.100000000000001" customHeight="1">
      <c r="A54" s="7"/>
      <c r="B54" s="24" t="s">
        <v>46</v>
      </c>
      <c r="C54" s="102">
        <f>SUM(C55:C59)</f>
        <v>34</v>
      </c>
      <c r="D54" s="112">
        <f t="shared" ref="D54:H54" si="14">SUM(D55:D59)</f>
        <v>79.56</v>
      </c>
      <c r="E54" s="102">
        <f t="shared" si="14"/>
        <v>19</v>
      </c>
      <c r="F54" s="112">
        <f t="shared" si="14"/>
        <v>4.0299999999999994</v>
      </c>
      <c r="G54" s="102">
        <f t="shared" si="14"/>
        <v>5</v>
      </c>
      <c r="H54" s="112">
        <f t="shared" si="14"/>
        <v>10.540000000000001</v>
      </c>
      <c r="I54" s="104">
        <f t="shared" ref="I54:O54" si="15">SUM(I55:I59)</f>
        <v>3</v>
      </c>
      <c r="J54" s="104">
        <v>13</v>
      </c>
      <c r="K54" s="104">
        <f t="shared" si="15"/>
        <v>106</v>
      </c>
      <c r="L54" s="104">
        <f t="shared" si="15"/>
        <v>215</v>
      </c>
      <c r="M54" s="104">
        <f t="shared" si="15"/>
        <v>398</v>
      </c>
      <c r="N54" s="104">
        <f t="shared" si="15"/>
        <v>132</v>
      </c>
      <c r="O54" s="129">
        <f t="shared" si="15"/>
        <v>779</v>
      </c>
      <c r="P54" s="103">
        <f>SUM(P55:P59)</f>
        <v>104</v>
      </c>
      <c r="Q54" s="103">
        <v>1267</v>
      </c>
      <c r="R54" s="149">
        <v>65133</v>
      </c>
      <c r="S54" s="102">
        <v>7469</v>
      </c>
      <c r="T54" s="102">
        <v>5906</v>
      </c>
      <c r="V54" s="79"/>
    </row>
    <row r="55" spans="1:22" ht="20.100000000000001" customHeight="1">
      <c r="A55" s="19">
        <v>209</v>
      </c>
      <c r="B55" s="31" t="s">
        <v>70</v>
      </c>
      <c r="C55" s="91">
        <v>25</v>
      </c>
      <c r="D55" s="114">
        <v>51.66</v>
      </c>
      <c r="E55" s="91">
        <v>14</v>
      </c>
      <c r="F55" s="114">
        <v>2.82</v>
      </c>
      <c r="G55" s="91">
        <v>4</v>
      </c>
      <c r="H55" s="114">
        <v>8.4</v>
      </c>
      <c r="I55" s="92">
        <v>2</v>
      </c>
      <c r="J55" s="92">
        <v>2</v>
      </c>
      <c r="K55" s="127">
        <v>59</v>
      </c>
      <c r="L55" s="65">
        <v>96</v>
      </c>
      <c r="M55" s="65">
        <v>193</v>
      </c>
      <c r="N55" s="65">
        <v>68</v>
      </c>
      <c r="O55" s="128">
        <v>367</v>
      </c>
      <c r="P55" s="37">
        <v>85</v>
      </c>
      <c r="Q55" s="92">
        <v>512</v>
      </c>
      <c r="R55" s="148">
        <v>31033</v>
      </c>
      <c r="S55" s="91">
        <v>3508</v>
      </c>
      <c r="T55" s="91">
        <v>2625</v>
      </c>
      <c r="V55" s="79"/>
    </row>
    <row r="56" spans="1:22" ht="20.100000000000001" customHeight="1">
      <c r="A56" s="19">
        <v>222</v>
      </c>
      <c r="B56" s="14" t="s">
        <v>62</v>
      </c>
      <c r="C56" s="91">
        <v>3</v>
      </c>
      <c r="D56" s="114">
        <v>19.23</v>
      </c>
      <c r="E56" s="91">
        <v>1</v>
      </c>
      <c r="F56" s="114">
        <v>0.44</v>
      </c>
      <c r="G56" s="91" t="s">
        <v>135</v>
      </c>
      <c r="H56" s="114" t="s">
        <v>133</v>
      </c>
      <c r="I56" s="92" t="s">
        <v>52</v>
      </c>
      <c r="J56" s="92">
        <v>6</v>
      </c>
      <c r="K56" s="127">
        <v>11</v>
      </c>
      <c r="L56" s="65">
        <v>27</v>
      </c>
      <c r="M56" s="65">
        <v>51</v>
      </c>
      <c r="N56" s="65">
        <v>18</v>
      </c>
      <c r="O56" s="128">
        <v>105</v>
      </c>
      <c r="P56" s="64">
        <v>6</v>
      </c>
      <c r="Q56" s="92">
        <v>226</v>
      </c>
      <c r="R56" s="148">
        <v>9512</v>
      </c>
      <c r="S56" s="91">
        <v>1011</v>
      </c>
      <c r="T56" s="91">
        <v>789</v>
      </c>
      <c r="V56" s="79"/>
    </row>
    <row r="57" spans="1:22" ht="20.100000000000001" customHeight="1">
      <c r="A57" s="19">
        <v>225</v>
      </c>
      <c r="B57" s="14" t="s">
        <v>71</v>
      </c>
      <c r="C57" s="91">
        <v>4</v>
      </c>
      <c r="D57" s="114">
        <v>0.77</v>
      </c>
      <c r="E57" s="91">
        <v>4</v>
      </c>
      <c r="F57" s="114">
        <v>0.77</v>
      </c>
      <c r="G57" s="91" t="s">
        <v>135</v>
      </c>
      <c r="H57" s="114" t="s">
        <v>133</v>
      </c>
      <c r="I57" s="92">
        <v>1</v>
      </c>
      <c r="J57" s="92">
        <v>2</v>
      </c>
      <c r="K57" s="127">
        <v>8</v>
      </c>
      <c r="L57" s="65">
        <v>40</v>
      </c>
      <c r="M57" s="65">
        <v>77</v>
      </c>
      <c r="N57" s="65">
        <v>20</v>
      </c>
      <c r="O57" s="128">
        <v>41</v>
      </c>
      <c r="P57" s="37">
        <v>4</v>
      </c>
      <c r="Q57" s="92">
        <v>255</v>
      </c>
      <c r="R57" s="148">
        <v>11231</v>
      </c>
      <c r="S57" s="91">
        <v>1771</v>
      </c>
      <c r="T57" s="91">
        <v>1479</v>
      </c>
      <c r="V57" s="79"/>
    </row>
    <row r="58" spans="1:22" ht="20.100000000000001" customHeight="1">
      <c r="A58" s="19">
        <v>585</v>
      </c>
      <c r="B58" s="14" t="s">
        <v>73</v>
      </c>
      <c r="C58" s="91" t="s">
        <v>134</v>
      </c>
      <c r="D58" s="114" t="s">
        <v>133</v>
      </c>
      <c r="E58" s="91" t="s">
        <v>133</v>
      </c>
      <c r="F58" s="114" t="s">
        <v>133</v>
      </c>
      <c r="G58" s="91" t="s">
        <v>134</v>
      </c>
      <c r="H58" s="114" t="s">
        <v>133</v>
      </c>
      <c r="I58" s="92" t="s">
        <v>52</v>
      </c>
      <c r="J58" s="92" t="s">
        <v>52</v>
      </c>
      <c r="K58" s="127">
        <v>12</v>
      </c>
      <c r="L58" s="65">
        <v>27</v>
      </c>
      <c r="M58" s="65">
        <v>43</v>
      </c>
      <c r="N58" s="65">
        <v>17</v>
      </c>
      <c r="O58" s="128">
        <v>207</v>
      </c>
      <c r="P58" s="37">
        <v>3</v>
      </c>
      <c r="Q58" s="92">
        <v>159</v>
      </c>
      <c r="R58" s="148">
        <v>7611</v>
      </c>
      <c r="S58" s="91">
        <v>673</v>
      </c>
      <c r="T58" s="91">
        <v>557</v>
      </c>
      <c r="V58" s="79"/>
    </row>
    <row r="59" spans="1:22" ht="20.100000000000001" customHeight="1">
      <c r="A59" s="19">
        <v>586</v>
      </c>
      <c r="B59" s="14" t="s">
        <v>84</v>
      </c>
      <c r="C59" s="91">
        <v>2</v>
      </c>
      <c r="D59" s="114">
        <v>7.9</v>
      </c>
      <c r="E59" s="91" t="s">
        <v>133</v>
      </c>
      <c r="F59" s="114" t="s">
        <v>133</v>
      </c>
      <c r="G59" s="91">
        <v>1</v>
      </c>
      <c r="H59" s="114">
        <v>2.14</v>
      </c>
      <c r="I59" s="92" t="s">
        <v>52</v>
      </c>
      <c r="J59" s="92">
        <v>3</v>
      </c>
      <c r="K59" s="127">
        <v>16</v>
      </c>
      <c r="L59" s="65">
        <v>25</v>
      </c>
      <c r="M59" s="65">
        <v>34</v>
      </c>
      <c r="N59" s="65">
        <v>9</v>
      </c>
      <c r="O59" s="128">
        <v>59</v>
      </c>
      <c r="P59" s="37">
        <v>6</v>
      </c>
      <c r="Q59" s="92">
        <v>115</v>
      </c>
      <c r="R59" s="148">
        <v>5746</v>
      </c>
      <c r="S59" s="91">
        <v>506</v>
      </c>
      <c r="T59" s="91">
        <v>456</v>
      </c>
      <c r="V59" s="79"/>
    </row>
    <row r="60" spans="1:22" ht="20.100000000000001" customHeight="1">
      <c r="A60" s="7"/>
      <c r="B60" s="25" t="s">
        <v>47</v>
      </c>
      <c r="C60" s="102">
        <f>SUM(C61:C62)</f>
        <v>25</v>
      </c>
      <c r="D60" s="112">
        <f t="shared" ref="D60:H60" si="16">SUM(D61:D62)</f>
        <v>99.21</v>
      </c>
      <c r="E60" s="102">
        <f t="shared" si="16"/>
        <v>21</v>
      </c>
      <c r="F60" s="112">
        <f t="shared" si="16"/>
        <v>2.46</v>
      </c>
      <c r="G60" s="102">
        <f t="shared" si="16"/>
        <v>1</v>
      </c>
      <c r="H60" s="112">
        <f t="shared" si="16"/>
        <v>2.3199999999999998</v>
      </c>
      <c r="I60" s="104">
        <f>SUM(I61:I62)</f>
        <v>1</v>
      </c>
      <c r="J60" s="104">
        <v>16</v>
      </c>
      <c r="K60" s="104">
        <f t="shared" ref="K60:M60" si="17">SUM(K61:K62)</f>
        <v>27</v>
      </c>
      <c r="L60" s="104">
        <f t="shared" si="17"/>
        <v>119</v>
      </c>
      <c r="M60" s="104">
        <f t="shared" si="17"/>
        <v>201</v>
      </c>
      <c r="N60" s="104">
        <f t="shared" ref="N60" si="18">SUM(N61:N62)</f>
        <v>46</v>
      </c>
      <c r="O60" s="129">
        <f t="shared" ref="O60" si="19">SUM(O61:O62)</f>
        <v>107</v>
      </c>
      <c r="P60" s="103">
        <f>SUM(P61:P62)</f>
        <v>35</v>
      </c>
      <c r="Q60" s="103">
        <v>780</v>
      </c>
      <c r="R60" s="149">
        <v>35405</v>
      </c>
      <c r="S60" s="102">
        <v>6790</v>
      </c>
      <c r="T60" s="102">
        <v>5509</v>
      </c>
      <c r="V60" s="79"/>
    </row>
    <row r="61" spans="1:22" ht="20.100000000000001" customHeight="1">
      <c r="A61" s="19">
        <v>221</v>
      </c>
      <c r="B61" s="14" t="s">
        <v>48</v>
      </c>
      <c r="C61" s="91">
        <v>18</v>
      </c>
      <c r="D61" s="114">
        <v>98.6</v>
      </c>
      <c r="E61" s="91">
        <v>14</v>
      </c>
      <c r="F61" s="114">
        <v>1.85</v>
      </c>
      <c r="G61" s="91">
        <v>1</v>
      </c>
      <c r="H61" s="114">
        <v>2.3199999999999998</v>
      </c>
      <c r="I61" s="92" t="s">
        <v>52</v>
      </c>
      <c r="J61" s="92">
        <v>6</v>
      </c>
      <c r="K61" s="127">
        <v>16</v>
      </c>
      <c r="L61" s="65">
        <v>39</v>
      </c>
      <c r="M61" s="65">
        <v>64</v>
      </c>
      <c r="N61" s="65">
        <v>16</v>
      </c>
      <c r="O61" s="128">
        <v>55</v>
      </c>
      <c r="P61" s="67">
        <v>6</v>
      </c>
      <c r="Q61" s="92">
        <v>335</v>
      </c>
      <c r="R61" s="148">
        <v>14299</v>
      </c>
      <c r="S61" s="91">
        <v>3218</v>
      </c>
      <c r="T61" s="91">
        <v>2402</v>
      </c>
      <c r="V61" s="79"/>
    </row>
    <row r="62" spans="1:22" ht="20.100000000000001" customHeight="1">
      <c r="A62" s="19">
        <v>223</v>
      </c>
      <c r="B62" s="14" t="s">
        <v>64</v>
      </c>
      <c r="C62" s="91">
        <v>7</v>
      </c>
      <c r="D62" s="114">
        <v>0.61</v>
      </c>
      <c r="E62" s="91">
        <v>7</v>
      </c>
      <c r="F62" s="114">
        <v>0.61</v>
      </c>
      <c r="G62" s="91" t="s">
        <v>133</v>
      </c>
      <c r="H62" s="114" t="s">
        <v>133</v>
      </c>
      <c r="I62" s="92">
        <v>1</v>
      </c>
      <c r="J62" s="92">
        <v>10</v>
      </c>
      <c r="K62" s="127">
        <v>11</v>
      </c>
      <c r="L62" s="65">
        <v>80</v>
      </c>
      <c r="M62" s="65">
        <v>137</v>
      </c>
      <c r="N62" s="65">
        <v>30</v>
      </c>
      <c r="O62" s="128">
        <v>52</v>
      </c>
      <c r="P62" s="37">
        <v>29</v>
      </c>
      <c r="Q62" s="92">
        <v>445</v>
      </c>
      <c r="R62" s="148">
        <v>21106</v>
      </c>
      <c r="S62" s="91">
        <v>3572</v>
      </c>
      <c r="T62" s="91">
        <v>3107</v>
      </c>
      <c r="V62" s="79"/>
    </row>
    <row r="63" spans="1:22" ht="20.100000000000001" customHeight="1">
      <c r="A63" s="7"/>
      <c r="B63" s="26" t="s">
        <v>49</v>
      </c>
      <c r="C63" s="102">
        <f>SUM(C64:C66)</f>
        <v>20</v>
      </c>
      <c r="D63" s="112">
        <f t="shared" ref="D63:F63" si="20">SUM(D64:D66)</f>
        <v>285.66000000000003</v>
      </c>
      <c r="E63" s="102">
        <f t="shared" si="20"/>
        <v>11</v>
      </c>
      <c r="F63" s="112">
        <f t="shared" si="20"/>
        <v>2.98</v>
      </c>
      <c r="G63" s="102" t="s">
        <v>134</v>
      </c>
      <c r="H63" s="112" t="s">
        <v>134</v>
      </c>
      <c r="I63" s="104">
        <f t="shared" ref="I63:O63" si="21">SUM(I64:I66)</f>
        <v>3</v>
      </c>
      <c r="J63" s="104">
        <v>14</v>
      </c>
      <c r="K63" s="104">
        <f t="shared" si="21"/>
        <v>71</v>
      </c>
      <c r="L63" s="104">
        <f t="shared" si="21"/>
        <v>171</v>
      </c>
      <c r="M63" s="104">
        <f t="shared" si="21"/>
        <v>299</v>
      </c>
      <c r="N63" s="104">
        <f t="shared" si="21"/>
        <v>118</v>
      </c>
      <c r="O63" s="129">
        <f t="shared" si="21"/>
        <v>291</v>
      </c>
      <c r="P63" s="103">
        <f>SUM(P64:P66)</f>
        <v>73</v>
      </c>
      <c r="Q63" s="103">
        <v>651</v>
      </c>
      <c r="R63" s="149">
        <v>47524</v>
      </c>
      <c r="S63" s="102">
        <v>10026</v>
      </c>
      <c r="T63" s="102">
        <v>6822</v>
      </c>
      <c r="V63" s="79"/>
    </row>
    <row r="64" spans="1:22" s="29" customFormat="1" ht="20.100000000000001" customHeight="1">
      <c r="A64" s="34">
        <v>205</v>
      </c>
      <c r="B64" s="98" t="s">
        <v>85</v>
      </c>
      <c r="C64" s="91">
        <v>4</v>
      </c>
      <c r="D64" s="114">
        <v>10.370000000000001</v>
      </c>
      <c r="E64" s="91">
        <v>2</v>
      </c>
      <c r="F64" s="114">
        <v>0.85</v>
      </c>
      <c r="G64" s="91" t="s">
        <v>133</v>
      </c>
      <c r="H64" s="114" t="s">
        <v>133</v>
      </c>
      <c r="I64" s="92">
        <v>1</v>
      </c>
      <c r="J64" s="92">
        <v>7</v>
      </c>
      <c r="K64" s="127">
        <v>26</v>
      </c>
      <c r="L64" s="65">
        <v>55</v>
      </c>
      <c r="M64" s="65">
        <v>101</v>
      </c>
      <c r="N64" s="65">
        <v>35</v>
      </c>
      <c r="O64" s="128">
        <v>96</v>
      </c>
      <c r="P64" s="92">
        <v>27</v>
      </c>
      <c r="Q64" s="92">
        <v>182</v>
      </c>
      <c r="R64" s="148">
        <v>15933</v>
      </c>
      <c r="S64" s="91">
        <v>3208</v>
      </c>
      <c r="T64" s="91">
        <v>2112</v>
      </c>
      <c r="V64" s="79"/>
    </row>
    <row r="65" spans="1:22" ht="20.100000000000001" customHeight="1">
      <c r="A65" s="19">
        <v>224</v>
      </c>
      <c r="B65" s="14" t="s">
        <v>65</v>
      </c>
      <c r="C65" s="91">
        <v>8</v>
      </c>
      <c r="D65" s="114">
        <v>21.35</v>
      </c>
      <c r="E65" s="91">
        <v>5</v>
      </c>
      <c r="F65" s="114">
        <v>1.65</v>
      </c>
      <c r="G65" s="91" t="s">
        <v>134</v>
      </c>
      <c r="H65" s="114" t="s">
        <v>134</v>
      </c>
      <c r="I65" s="92" t="s">
        <v>52</v>
      </c>
      <c r="J65" s="92">
        <v>2</v>
      </c>
      <c r="K65" s="127">
        <v>27</v>
      </c>
      <c r="L65" s="65">
        <v>68</v>
      </c>
      <c r="M65" s="65">
        <v>111</v>
      </c>
      <c r="N65" s="65">
        <v>44</v>
      </c>
      <c r="O65" s="128">
        <v>86</v>
      </c>
      <c r="P65" s="37">
        <v>32</v>
      </c>
      <c r="Q65" s="92">
        <v>233</v>
      </c>
      <c r="R65" s="148">
        <v>15860</v>
      </c>
      <c r="S65" s="91">
        <v>3441</v>
      </c>
      <c r="T65" s="91">
        <v>2478</v>
      </c>
      <c r="V65" s="79"/>
    </row>
    <row r="66" spans="1:22" ht="20.100000000000001" customHeight="1">
      <c r="A66" s="19">
        <v>226</v>
      </c>
      <c r="B66" s="14" t="s">
        <v>66</v>
      </c>
      <c r="C66" s="91">
        <v>8</v>
      </c>
      <c r="D66" s="114">
        <v>253.94</v>
      </c>
      <c r="E66" s="91">
        <v>4</v>
      </c>
      <c r="F66" s="114">
        <v>0.48</v>
      </c>
      <c r="G66" s="91" t="s">
        <v>133</v>
      </c>
      <c r="H66" s="114" t="s">
        <v>133</v>
      </c>
      <c r="I66" s="92">
        <v>2</v>
      </c>
      <c r="J66" s="92">
        <v>5</v>
      </c>
      <c r="K66" s="127">
        <v>18</v>
      </c>
      <c r="L66" s="65">
        <v>48</v>
      </c>
      <c r="M66" s="65">
        <v>87</v>
      </c>
      <c r="N66" s="65">
        <v>39</v>
      </c>
      <c r="O66" s="128">
        <v>109</v>
      </c>
      <c r="P66" s="37">
        <v>14</v>
      </c>
      <c r="Q66" s="92">
        <v>236</v>
      </c>
      <c r="R66" s="148">
        <v>15731</v>
      </c>
      <c r="S66" s="91">
        <v>3377</v>
      </c>
      <c r="T66" s="91">
        <v>2232</v>
      </c>
      <c r="V66" s="79"/>
    </row>
    <row r="67" spans="1:22" ht="12" customHeight="1">
      <c r="A67" s="27"/>
      <c r="B67" s="28"/>
      <c r="C67" s="12"/>
      <c r="D67" s="115"/>
      <c r="E67" s="11"/>
      <c r="F67" s="115"/>
      <c r="G67" s="3"/>
      <c r="H67" s="122"/>
      <c r="I67" s="12"/>
      <c r="J67" s="12"/>
      <c r="K67" s="11"/>
      <c r="L67" s="11"/>
      <c r="M67" s="11"/>
      <c r="N67" s="11"/>
      <c r="O67" s="141"/>
      <c r="P67" s="68"/>
      <c r="Q67" s="68"/>
      <c r="R67" s="150"/>
      <c r="S67" s="69"/>
      <c r="T67" s="69"/>
      <c r="V67" s="82"/>
    </row>
    <row r="68" spans="1:22" s="40" customFormat="1" ht="15" customHeight="1">
      <c r="A68" s="32"/>
      <c r="B68" s="32" t="s">
        <v>8</v>
      </c>
      <c r="C68" s="33" t="s">
        <v>138</v>
      </c>
      <c r="D68" s="116"/>
      <c r="E68" s="13"/>
      <c r="F68" s="119"/>
      <c r="G68" s="42"/>
      <c r="H68" s="123"/>
      <c r="I68" s="33"/>
      <c r="J68" s="33"/>
      <c r="M68" s="13"/>
      <c r="N68" s="142" t="s">
        <v>116</v>
      </c>
      <c r="O68" s="143"/>
      <c r="P68" s="30"/>
      <c r="Q68" s="30"/>
      <c r="R68" s="151"/>
      <c r="S68" s="32"/>
      <c r="T68" s="32"/>
      <c r="V68" s="83"/>
    </row>
    <row r="69" spans="1:22" ht="18" customHeight="1">
      <c r="A69" s="1"/>
      <c r="B69" s="1"/>
      <c r="C69" s="29" t="s">
        <v>97</v>
      </c>
      <c r="D69" s="116"/>
      <c r="E69" s="17"/>
      <c r="F69" s="120"/>
      <c r="G69" s="2"/>
      <c r="H69" s="124"/>
      <c r="I69" s="41"/>
      <c r="J69" s="41"/>
      <c r="K69" s="30"/>
      <c r="L69" s="17"/>
      <c r="M69" s="17"/>
      <c r="N69" s="144" t="s">
        <v>110</v>
      </c>
      <c r="O69" s="145"/>
      <c r="P69" s="30"/>
      <c r="Q69" s="30"/>
      <c r="R69" s="29"/>
      <c r="S69" s="1"/>
      <c r="T69" s="1"/>
      <c r="V69" s="84"/>
    </row>
    <row r="70" spans="1:22" ht="12.75" customHeight="1">
      <c r="A70" s="1"/>
      <c r="B70" s="1"/>
      <c r="C70" s="41"/>
      <c r="D70" s="116"/>
      <c r="E70" s="17"/>
      <c r="F70" s="120"/>
      <c r="G70" s="2"/>
      <c r="H70" s="124"/>
      <c r="I70" s="41"/>
      <c r="J70" s="41"/>
      <c r="K70" s="30"/>
      <c r="L70" s="17"/>
      <c r="M70" s="17"/>
      <c r="N70" s="17" t="s">
        <v>113</v>
      </c>
      <c r="O70" s="145"/>
      <c r="P70" s="30"/>
      <c r="Q70" s="30"/>
      <c r="R70" s="29"/>
      <c r="S70" s="1"/>
      <c r="T70" s="1"/>
      <c r="V70" s="84"/>
    </row>
    <row r="71" spans="1:22" ht="17.25" customHeight="1">
      <c r="A71" s="1"/>
      <c r="B71" s="1"/>
      <c r="D71" s="116"/>
      <c r="E71" s="17"/>
      <c r="F71" s="120"/>
      <c r="G71" s="2"/>
      <c r="H71" s="124"/>
      <c r="I71" s="41"/>
      <c r="J71" s="41"/>
      <c r="K71" s="30"/>
      <c r="L71" s="17"/>
      <c r="M71" s="17"/>
      <c r="N71" s="17"/>
      <c r="O71" s="145"/>
      <c r="P71" s="30"/>
      <c r="Q71" s="30"/>
      <c r="R71" s="29"/>
      <c r="S71" s="1"/>
      <c r="T71" s="1"/>
    </row>
    <row r="72" spans="1:22" ht="12" customHeight="1">
      <c r="A72" s="1"/>
      <c r="B72" s="1"/>
      <c r="C72" s="29"/>
      <c r="D72" s="116"/>
      <c r="E72" s="17"/>
      <c r="F72" s="120"/>
      <c r="G72" s="2"/>
      <c r="H72" s="124"/>
      <c r="I72" s="41"/>
      <c r="J72" s="41"/>
      <c r="K72" s="17"/>
      <c r="L72" s="17"/>
      <c r="M72" s="17"/>
      <c r="N72" s="17"/>
      <c r="O72" s="145"/>
      <c r="P72" s="30"/>
      <c r="Q72" s="30"/>
      <c r="R72" s="29"/>
      <c r="S72" s="1"/>
      <c r="T72" s="1"/>
    </row>
    <row r="73" spans="1:22" ht="12" customHeight="1">
      <c r="A73" s="1"/>
      <c r="B73" s="1"/>
      <c r="C73" s="29"/>
      <c r="D73" s="116"/>
      <c r="E73" s="17"/>
      <c r="F73" s="120"/>
      <c r="G73" s="2"/>
      <c r="H73" s="124"/>
      <c r="I73" s="41"/>
      <c r="J73" s="41"/>
      <c r="K73" s="17"/>
      <c r="L73" s="17"/>
      <c r="M73" s="17"/>
      <c r="N73" s="17"/>
      <c r="O73" s="145"/>
      <c r="P73" s="30"/>
      <c r="Q73" s="30"/>
      <c r="R73" s="29"/>
      <c r="S73" s="1"/>
      <c r="T73" s="1"/>
    </row>
  </sheetData>
  <mergeCells count="3">
    <mergeCell ref="A3:B3"/>
    <mergeCell ref="A4:B4"/>
    <mergeCell ref="A5:B5"/>
  </mergeCells>
  <phoneticPr fontId="13"/>
  <pageMargins left="0.23622047244094491" right="0.23622047244094491" top="0.74803149606299213" bottom="0.74803149606299213" header="0.31496062992125984" footer="0.31496062992125984"/>
  <pageSetup paperSize="9" firstPageNumber="98" orientation="portrait" useFirstPageNumber="1" r:id="rId1"/>
  <headerFooter alignWithMargins="0">
    <oddHeader>&amp;L&amp;"ＭＳ Ｐゴシック,太字"&amp;12Ⅰ市区町ﾃﾞｰﾀ　６くらし　（５）&amp;A</oddHeader>
  </headerFooter>
  <rowBreaks count="1" manualBreakCount="1">
    <brk id="40" max="19" man="1"/>
  </rowBreaks>
  <colBreaks count="1" manualBreakCount="1">
    <brk id="13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7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5.3984375" defaultRowHeight="17.25"/>
  <cols>
    <col min="1" max="1" width="3.09765625" style="53" customWidth="1"/>
    <col min="2" max="2" width="7.796875" style="53" customWidth="1"/>
    <col min="3" max="4" width="6" style="29" customWidth="1"/>
    <col min="5" max="6" width="6" style="168" customWidth="1"/>
    <col min="7" max="7" width="6.5" style="2" customWidth="1"/>
    <col min="8" max="8" width="6" style="184" customWidth="1"/>
    <col min="9" max="9" width="6.69921875" style="55" customWidth="1"/>
    <col min="10" max="10" width="6.19921875" style="1" customWidth="1"/>
    <col min="11" max="11" width="6" style="53" customWidth="1"/>
    <col min="12" max="12" width="6.59765625" style="53" customWidth="1"/>
    <col min="13" max="14" width="5.3984375" style="53"/>
    <col min="15" max="15" width="9" style="53" customWidth="1"/>
    <col min="16" max="16" width="8.5" style="53" customWidth="1"/>
    <col min="17" max="17" width="9.796875" style="53" customWidth="1"/>
    <col min="18" max="19" width="5.3984375" style="53"/>
    <col min="21" max="16384" width="5.3984375" style="53"/>
  </cols>
  <sheetData>
    <row r="1" spans="1:19" s="46" customFormat="1" ht="12" customHeight="1">
      <c r="A1" s="5"/>
      <c r="B1" s="5"/>
      <c r="C1" s="5" t="s">
        <v>50</v>
      </c>
      <c r="D1" s="5"/>
      <c r="E1" s="156"/>
      <c r="F1" s="156"/>
      <c r="G1" s="4" t="s">
        <v>51</v>
      </c>
      <c r="H1" s="169"/>
      <c r="I1" s="5"/>
      <c r="J1" s="5"/>
      <c r="K1" s="5" t="s">
        <v>54</v>
      </c>
      <c r="L1" s="70"/>
    </row>
    <row r="2" spans="1:19" s="47" customFormat="1" ht="12" customHeight="1">
      <c r="A2" s="16"/>
      <c r="B2" s="16"/>
      <c r="C2" s="71">
        <v>451</v>
      </c>
      <c r="D2" s="71">
        <v>452</v>
      </c>
      <c r="E2" s="71">
        <v>453</v>
      </c>
      <c r="F2" s="71">
        <v>454</v>
      </c>
      <c r="G2" s="71">
        <v>455</v>
      </c>
      <c r="H2" s="71">
        <v>456</v>
      </c>
      <c r="I2" s="71">
        <v>457</v>
      </c>
      <c r="J2" s="71">
        <v>458</v>
      </c>
      <c r="K2" s="71">
        <v>459</v>
      </c>
      <c r="L2" s="71">
        <v>460</v>
      </c>
      <c r="M2" s="44"/>
      <c r="N2" s="44"/>
      <c r="O2" s="44"/>
    </row>
    <row r="3" spans="1:19" s="48" customFormat="1" ht="45" customHeight="1">
      <c r="A3" s="189" t="s">
        <v>1</v>
      </c>
      <c r="B3" s="192"/>
      <c r="C3" s="35" t="s">
        <v>121</v>
      </c>
      <c r="D3" s="35" t="s">
        <v>122</v>
      </c>
      <c r="E3" s="157" t="s">
        <v>123</v>
      </c>
      <c r="F3" s="157" t="s">
        <v>124</v>
      </c>
      <c r="G3" s="35" t="s">
        <v>119</v>
      </c>
      <c r="H3" s="170" t="s">
        <v>120</v>
      </c>
      <c r="I3" s="101" t="s">
        <v>111</v>
      </c>
      <c r="J3" s="35" t="s">
        <v>112</v>
      </c>
      <c r="K3" s="99" t="s">
        <v>99</v>
      </c>
      <c r="L3" s="72" t="s">
        <v>100</v>
      </c>
    </row>
    <row r="4" spans="1:19" s="49" customFormat="1" ht="21" customHeight="1">
      <c r="A4" s="191" t="s">
        <v>2</v>
      </c>
      <c r="B4" s="193"/>
      <c r="C4" s="153">
        <v>43190</v>
      </c>
      <c r="D4" s="153">
        <v>43190</v>
      </c>
      <c r="E4" s="153">
        <v>43190</v>
      </c>
      <c r="F4" s="153">
        <v>43190</v>
      </c>
      <c r="G4" s="153">
        <v>43190</v>
      </c>
      <c r="H4" s="153">
        <v>43190</v>
      </c>
      <c r="I4" s="86">
        <v>43190</v>
      </c>
      <c r="J4" s="153">
        <v>43190</v>
      </c>
      <c r="K4" s="86">
        <v>43190</v>
      </c>
      <c r="L4" s="88">
        <v>43190</v>
      </c>
    </row>
    <row r="5" spans="1:19" s="48" customFormat="1" ht="12" customHeight="1">
      <c r="A5" s="189" t="s">
        <v>3</v>
      </c>
      <c r="B5" s="192"/>
      <c r="C5" s="35" t="s">
        <v>61</v>
      </c>
      <c r="D5" s="35" t="s">
        <v>61</v>
      </c>
      <c r="E5" s="157" t="s">
        <v>61</v>
      </c>
      <c r="F5" s="157" t="s">
        <v>61</v>
      </c>
      <c r="G5" s="35" t="s">
        <v>114</v>
      </c>
      <c r="H5" s="170" t="s">
        <v>98</v>
      </c>
      <c r="I5" s="35" t="s">
        <v>61</v>
      </c>
      <c r="J5" s="152" t="s">
        <v>98</v>
      </c>
      <c r="K5" s="35" t="s">
        <v>61</v>
      </c>
      <c r="L5" s="72" t="s">
        <v>61</v>
      </c>
    </row>
    <row r="6" spans="1:19" s="50" customFormat="1" ht="9" customHeight="1">
      <c r="A6" s="6"/>
      <c r="B6" s="10"/>
      <c r="C6" s="158"/>
      <c r="D6" s="158"/>
      <c r="E6" s="159"/>
      <c r="F6" s="159"/>
      <c r="G6" s="37"/>
      <c r="H6" s="171"/>
      <c r="I6" s="73"/>
      <c r="J6" s="73"/>
      <c r="K6" s="73"/>
      <c r="L6" s="74"/>
      <c r="N6" s="51"/>
    </row>
    <row r="7" spans="1:19" s="52" customFormat="1" ht="20.100000000000001" customHeight="1">
      <c r="A7" s="7" t="s">
        <v>7</v>
      </c>
      <c r="B7" s="8" t="s">
        <v>0</v>
      </c>
      <c r="C7" s="160">
        <f>SUM(D7:F7)</f>
        <v>5476673</v>
      </c>
      <c r="D7" s="160">
        <f>SUM(D8+D18+D22+D28+D34+D41+D46+D54+D60+D63)</f>
        <v>5457550</v>
      </c>
      <c r="E7" s="161">
        <f>SUM(E28+E46+E8)</f>
        <v>16769</v>
      </c>
      <c r="F7" s="161">
        <f>SUM(F8+F18+F22+F28+F34+F41+F46+F54+F60)</f>
        <v>2354</v>
      </c>
      <c r="G7" s="172">
        <v>5178.1840000000002</v>
      </c>
      <c r="H7" s="173">
        <v>92.914177028942589</v>
      </c>
      <c r="I7" s="102">
        <v>5069876</v>
      </c>
      <c r="J7" s="185">
        <v>97.908378690289879</v>
      </c>
      <c r="K7" s="106">
        <v>97638</v>
      </c>
      <c r="L7" s="107">
        <v>5554495</v>
      </c>
    </row>
    <row r="8" spans="1:19" s="52" customFormat="1" ht="20.100000000000001" customHeight="1">
      <c r="A8" s="18">
        <v>100</v>
      </c>
      <c r="B8" s="8" t="s">
        <v>102</v>
      </c>
      <c r="C8" s="160">
        <v>1527065</v>
      </c>
      <c r="D8" s="162">
        <v>1524371</v>
      </c>
      <c r="E8" s="161">
        <v>1341</v>
      </c>
      <c r="F8" s="162">
        <v>1353</v>
      </c>
      <c r="G8" s="174">
        <v>1518.538</v>
      </c>
      <c r="H8" s="173">
        <v>98.753660492305727</v>
      </c>
      <c r="I8" s="102">
        <v>1518113</v>
      </c>
      <c r="J8" s="185">
        <v>99.972012554180395</v>
      </c>
      <c r="K8" s="106">
        <v>1689</v>
      </c>
      <c r="L8" s="107">
        <v>1527481</v>
      </c>
    </row>
    <row r="9" spans="1:19" ht="20.100000000000001" customHeight="1">
      <c r="A9" s="19">
        <v>101</v>
      </c>
      <c r="B9" s="20" t="s">
        <v>10</v>
      </c>
      <c r="C9" s="37" t="s">
        <v>101</v>
      </c>
      <c r="D9" s="37" t="s">
        <v>101</v>
      </c>
      <c r="E9" s="163" t="s">
        <v>101</v>
      </c>
      <c r="F9" s="163" t="s">
        <v>101</v>
      </c>
      <c r="G9" s="175" t="s">
        <v>101</v>
      </c>
      <c r="H9" s="176" t="s">
        <v>101</v>
      </c>
      <c r="I9" s="94" t="s">
        <v>101</v>
      </c>
      <c r="J9" s="186" t="s">
        <v>101</v>
      </c>
      <c r="K9" s="94" t="s">
        <v>101</v>
      </c>
      <c r="L9" s="94" t="s">
        <v>101</v>
      </c>
      <c r="Q9" s="50"/>
      <c r="R9" s="50"/>
      <c r="S9" s="50"/>
    </row>
    <row r="10" spans="1:19" ht="20.100000000000001" customHeight="1">
      <c r="A10" s="19">
        <v>102</v>
      </c>
      <c r="B10" s="20" t="s">
        <v>11</v>
      </c>
      <c r="C10" s="37" t="s">
        <v>101</v>
      </c>
      <c r="D10" s="37" t="s">
        <v>101</v>
      </c>
      <c r="E10" s="163" t="s">
        <v>101</v>
      </c>
      <c r="F10" s="163" t="s">
        <v>101</v>
      </c>
      <c r="G10" s="175" t="s">
        <v>101</v>
      </c>
      <c r="H10" s="176" t="s">
        <v>101</v>
      </c>
      <c r="I10" s="94" t="s">
        <v>101</v>
      </c>
      <c r="J10" s="186" t="s">
        <v>101</v>
      </c>
      <c r="K10" s="94" t="s">
        <v>101</v>
      </c>
      <c r="L10" s="94" t="s">
        <v>101</v>
      </c>
    </row>
    <row r="11" spans="1:19" ht="20.100000000000001" customHeight="1">
      <c r="A11" s="21">
        <v>110</v>
      </c>
      <c r="B11" s="20" t="s">
        <v>12</v>
      </c>
      <c r="C11" s="37" t="s">
        <v>101</v>
      </c>
      <c r="D11" s="37" t="s">
        <v>101</v>
      </c>
      <c r="E11" s="163" t="s">
        <v>101</v>
      </c>
      <c r="F11" s="163" t="s">
        <v>101</v>
      </c>
      <c r="G11" s="175" t="s">
        <v>101</v>
      </c>
      <c r="H11" s="176" t="s">
        <v>101</v>
      </c>
      <c r="I11" s="94" t="s">
        <v>101</v>
      </c>
      <c r="J11" s="186" t="s">
        <v>101</v>
      </c>
      <c r="K11" s="94" t="s">
        <v>101</v>
      </c>
      <c r="L11" s="94" t="s">
        <v>101</v>
      </c>
    </row>
    <row r="12" spans="1:19" ht="20.100000000000001" customHeight="1">
      <c r="A12" s="21">
        <v>105</v>
      </c>
      <c r="B12" s="20" t="s">
        <v>13</v>
      </c>
      <c r="C12" s="37" t="s">
        <v>101</v>
      </c>
      <c r="D12" s="37" t="s">
        <v>101</v>
      </c>
      <c r="E12" s="163" t="s">
        <v>101</v>
      </c>
      <c r="F12" s="163" t="s">
        <v>101</v>
      </c>
      <c r="G12" s="175" t="s">
        <v>101</v>
      </c>
      <c r="H12" s="176" t="s">
        <v>101</v>
      </c>
      <c r="I12" s="94" t="s">
        <v>101</v>
      </c>
      <c r="J12" s="186" t="s">
        <v>101</v>
      </c>
      <c r="K12" s="94" t="s">
        <v>101</v>
      </c>
      <c r="L12" s="94" t="s">
        <v>101</v>
      </c>
    </row>
    <row r="13" spans="1:19" ht="20.100000000000001" customHeight="1">
      <c r="A13" s="21">
        <v>109</v>
      </c>
      <c r="B13" s="20" t="s">
        <v>14</v>
      </c>
      <c r="C13" s="37" t="s">
        <v>101</v>
      </c>
      <c r="D13" s="37" t="s">
        <v>101</v>
      </c>
      <c r="E13" s="163" t="s">
        <v>101</v>
      </c>
      <c r="F13" s="163" t="s">
        <v>101</v>
      </c>
      <c r="G13" s="175" t="s">
        <v>101</v>
      </c>
      <c r="H13" s="176" t="s">
        <v>101</v>
      </c>
      <c r="I13" s="94" t="s">
        <v>101</v>
      </c>
      <c r="J13" s="186" t="s">
        <v>101</v>
      </c>
      <c r="K13" s="94" t="s">
        <v>101</v>
      </c>
      <c r="L13" s="94" t="s">
        <v>101</v>
      </c>
    </row>
    <row r="14" spans="1:19" ht="20.100000000000001" customHeight="1">
      <c r="A14" s="21">
        <v>106</v>
      </c>
      <c r="B14" s="20" t="s">
        <v>15</v>
      </c>
      <c r="C14" s="37" t="s">
        <v>101</v>
      </c>
      <c r="D14" s="37" t="s">
        <v>101</v>
      </c>
      <c r="E14" s="163" t="s">
        <v>101</v>
      </c>
      <c r="F14" s="163" t="s">
        <v>101</v>
      </c>
      <c r="G14" s="175" t="s">
        <v>101</v>
      </c>
      <c r="H14" s="176" t="s">
        <v>101</v>
      </c>
      <c r="I14" s="94" t="s">
        <v>101</v>
      </c>
      <c r="J14" s="186" t="s">
        <v>101</v>
      </c>
      <c r="K14" s="94" t="s">
        <v>101</v>
      </c>
      <c r="L14" s="94" t="s">
        <v>101</v>
      </c>
    </row>
    <row r="15" spans="1:19" ht="20.100000000000001" customHeight="1">
      <c r="A15" s="21">
        <v>107</v>
      </c>
      <c r="B15" s="20" t="s">
        <v>16</v>
      </c>
      <c r="C15" s="37" t="s">
        <v>101</v>
      </c>
      <c r="D15" s="37" t="s">
        <v>101</v>
      </c>
      <c r="E15" s="163" t="s">
        <v>101</v>
      </c>
      <c r="F15" s="163" t="s">
        <v>101</v>
      </c>
      <c r="G15" s="175" t="s">
        <v>101</v>
      </c>
      <c r="H15" s="176" t="s">
        <v>101</v>
      </c>
      <c r="I15" s="94" t="s">
        <v>101</v>
      </c>
      <c r="J15" s="186" t="s">
        <v>101</v>
      </c>
      <c r="K15" s="94" t="s">
        <v>101</v>
      </c>
      <c r="L15" s="94" t="s">
        <v>101</v>
      </c>
    </row>
    <row r="16" spans="1:19" ht="20.100000000000001" customHeight="1">
      <c r="A16" s="21">
        <v>108</v>
      </c>
      <c r="B16" s="20" t="s">
        <v>17</v>
      </c>
      <c r="C16" s="37" t="s">
        <v>101</v>
      </c>
      <c r="D16" s="37" t="s">
        <v>101</v>
      </c>
      <c r="E16" s="163" t="s">
        <v>101</v>
      </c>
      <c r="F16" s="163" t="s">
        <v>101</v>
      </c>
      <c r="G16" s="175" t="s">
        <v>101</v>
      </c>
      <c r="H16" s="176" t="s">
        <v>101</v>
      </c>
      <c r="I16" s="94" t="s">
        <v>101</v>
      </c>
      <c r="J16" s="186" t="s">
        <v>101</v>
      </c>
      <c r="K16" s="94" t="s">
        <v>101</v>
      </c>
      <c r="L16" s="94" t="s">
        <v>101</v>
      </c>
    </row>
    <row r="17" spans="1:19" ht="20.100000000000001" customHeight="1">
      <c r="A17" s="21">
        <v>111</v>
      </c>
      <c r="B17" s="20" t="s">
        <v>18</v>
      </c>
      <c r="C17" s="37" t="s">
        <v>101</v>
      </c>
      <c r="D17" s="37" t="s">
        <v>101</v>
      </c>
      <c r="E17" s="163" t="s">
        <v>101</v>
      </c>
      <c r="F17" s="163" t="s">
        <v>101</v>
      </c>
      <c r="G17" s="175" t="s">
        <v>101</v>
      </c>
      <c r="H17" s="176" t="s">
        <v>101</v>
      </c>
      <c r="I17" s="94" t="s">
        <v>101</v>
      </c>
      <c r="J17" s="186" t="s">
        <v>101</v>
      </c>
      <c r="K17" s="94" t="s">
        <v>101</v>
      </c>
      <c r="L17" s="94" t="s">
        <v>101</v>
      </c>
    </row>
    <row r="18" spans="1:19" s="52" customFormat="1" ht="20.100000000000001" customHeight="1">
      <c r="A18" s="7"/>
      <c r="B18" s="22" t="s">
        <v>19</v>
      </c>
      <c r="C18" s="103">
        <f>SUM(D18:F18)</f>
        <v>1032353</v>
      </c>
      <c r="D18" s="160">
        <f>SUM(D19:D21)</f>
        <v>1032255</v>
      </c>
      <c r="E18" s="161" t="s">
        <v>52</v>
      </c>
      <c r="F18" s="161">
        <f t="shared" ref="F18" si="0">SUM(F19:F21)</f>
        <v>98</v>
      </c>
      <c r="G18" s="177">
        <v>1042.087</v>
      </c>
      <c r="H18" s="181">
        <v>99.966808418382769</v>
      </c>
      <c r="I18" s="102">
        <f>I19+I20+I21</f>
        <v>1038906</v>
      </c>
      <c r="J18" s="185">
        <f>I18/G18/10</f>
        <v>99.694747175619696</v>
      </c>
      <c r="K18" s="106">
        <v>1707</v>
      </c>
      <c r="L18" s="106">
        <v>1042433</v>
      </c>
    </row>
    <row r="19" spans="1:19" ht="20.100000000000001" customHeight="1">
      <c r="A19" s="19">
        <v>202</v>
      </c>
      <c r="B19" s="14" t="s">
        <v>20</v>
      </c>
      <c r="C19" s="37">
        <v>450721</v>
      </c>
      <c r="D19" s="128">
        <v>450721</v>
      </c>
      <c r="E19" s="164">
        <v>0</v>
      </c>
      <c r="F19" s="164">
        <v>0</v>
      </c>
      <c r="G19" s="178">
        <v>462.43599999999998</v>
      </c>
      <c r="H19" s="179">
        <v>99.991350902533313</v>
      </c>
      <c r="I19" s="91">
        <v>460420</v>
      </c>
      <c r="J19" s="187">
        <v>99.564047781747107</v>
      </c>
      <c r="K19" s="94">
        <v>1470</v>
      </c>
      <c r="L19" s="95">
        <v>462476</v>
      </c>
      <c r="Q19" s="50"/>
      <c r="R19" s="50"/>
      <c r="S19" s="50"/>
    </row>
    <row r="20" spans="1:19" ht="20.100000000000001" customHeight="1">
      <c r="A20" s="19">
        <v>204</v>
      </c>
      <c r="B20" s="14" t="s">
        <v>21</v>
      </c>
      <c r="C20" s="37">
        <v>487093</v>
      </c>
      <c r="D20" s="128">
        <v>486995</v>
      </c>
      <c r="E20" s="164">
        <v>0</v>
      </c>
      <c r="F20" s="164">
        <v>98</v>
      </c>
      <c r="G20" s="178">
        <v>483.846</v>
      </c>
      <c r="H20" s="179">
        <v>99.936796708471718</v>
      </c>
      <c r="I20" s="91">
        <v>482681</v>
      </c>
      <c r="J20" s="187">
        <v>99.759220909132239</v>
      </c>
      <c r="K20" s="94">
        <v>237</v>
      </c>
      <c r="L20" s="95">
        <v>484152</v>
      </c>
    </row>
    <row r="21" spans="1:19" ht="20.100000000000001" customHeight="1">
      <c r="A21" s="19">
        <v>206</v>
      </c>
      <c r="B21" s="14" t="s">
        <v>22</v>
      </c>
      <c r="C21" s="37">
        <v>94539</v>
      </c>
      <c r="D21" s="128">
        <v>94539</v>
      </c>
      <c r="E21" s="164">
        <v>0</v>
      </c>
      <c r="F21" s="164">
        <v>0</v>
      </c>
      <c r="G21" s="178">
        <v>95.805000000000007</v>
      </c>
      <c r="H21" s="179">
        <v>100</v>
      </c>
      <c r="I21" s="91">
        <v>95805</v>
      </c>
      <c r="J21" s="187">
        <v>100</v>
      </c>
      <c r="K21" s="164">
        <v>0</v>
      </c>
      <c r="L21" s="95">
        <v>95805</v>
      </c>
    </row>
    <row r="22" spans="1:19" s="52" customFormat="1" ht="20.100000000000001" customHeight="1">
      <c r="A22" s="7"/>
      <c r="B22" s="22" t="s">
        <v>23</v>
      </c>
      <c r="C22" s="103">
        <f t="shared" ref="C22:C63" si="1">SUM(D22:F22)</f>
        <v>717593</v>
      </c>
      <c r="D22" s="160">
        <f>SUM(D23:D27)</f>
        <v>717336</v>
      </c>
      <c r="E22" s="161" t="s">
        <v>52</v>
      </c>
      <c r="F22" s="161">
        <f t="shared" ref="F22" si="2">SUM(F23:F27)</f>
        <v>257</v>
      </c>
      <c r="G22" s="177">
        <v>721.43100000000004</v>
      </c>
      <c r="H22" s="181">
        <v>97.581927965070051</v>
      </c>
      <c r="I22" s="102">
        <f>I23+I24+I25+I26+I27</f>
        <v>715919</v>
      </c>
      <c r="J22" s="185">
        <f>I22/G22/10</f>
        <v>99.235962968045456</v>
      </c>
      <c r="K22" s="106">
        <v>3139</v>
      </c>
      <c r="L22" s="106">
        <v>730025</v>
      </c>
    </row>
    <row r="23" spans="1:19" ht="20.100000000000001" customHeight="1">
      <c r="A23" s="19">
        <v>207</v>
      </c>
      <c r="B23" s="14" t="s">
        <v>24</v>
      </c>
      <c r="C23" s="37">
        <v>197029</v>
      </c>
      <c r="D23" s="128">
        <v>197029</v>
      </c>
      <c r="E23" s="164">
        <v>0</v>
      </c>
      <c r="F23" s="164">
        <v>0</v>
      </c>
      <c r="G23" s="178">
        <v>202.048</v>
      </c>
      <c r="H23" s="179">
        <v>99.999010146003471</v>
      </c>
      <c r="I23" s="91">
        <v>201322</v>
      </c>
      <c r="J23" s="187">
        <v>99.640679442508713</v>
      </c>
      <c r="K23" s="94">
        <v>298</v>
      </c>
      <c r="L23" s="95">
        <v>202050</v>
      </c>
    </row>
    <row r="24" spans="1:19" ht="20.100000000000001" customHeight="1">
      <c r="A24" s="19">
        <v>214</v>
      </c>
      <c r="B24" s="14" t="s">
        <v>25</v>
      </c>
      <c r="C24" s="37">
        <v>224961</v>
      </c>
      <c r="D24" s="128">
        <v>224961</v>
      </c>
      <c r="E24" s="164">
        <v>0</v>
      </c>
      <c r="F24" s="164">
        <v>0</v>
      </c>
      <c r="G24" s="178">
        <v>231.40799999999999</v>
      </c>
      <c r="H24" s="179">
        <v>98.774116441864436</v>
      </c>
      <c r="I24" s="91">
        <v>229820</v>
      </c>
      <c r="J24" s="187">
        <v>99.313766161930445</v>
      </c>
      <c r="K24" s="94">
        <v>345</v>
      </c>
      <c r="L24" s="95">
        <v>224997</v>
      </c>
    </row>
    <row r="25" spans="1:19" ht="20.100000000000001" customHeight="1">
      <c r="A25" s="19">
        <v>217</v>
      </c>
      <c r="B25" s="14" t="s">
        <v>26</v>
      </c>
      <c r="C25" s="37">
        <v>154555</v>
      </c>
      <c r="D25" s="128">
        <v>154555</v>
      </c>
      <c r="E25" s="164">
        <v>0</v>
      </c>
      <c r="F25" s="164">
        <v>0</v>
      </c>
      <c r="G25" s="178">
        <v>157.93199999999999</v>
      </c>
      <c r="H25" s="179">
        <v>99.632211462637613</v>
      </c>
      <c r="I25" s="91">
        <v>156878</v>
      </c>
      <c r="J25" s="187">
        <v>99.332624167363164</v>
      </c>
      <c r="K25" s="94">
        <v>573</v>
      </c>
      <c r="L25" s="95">
        <v>158515</v>
      </c>
    </row>
    <row r="26" spans="1:19" ht="20.100000000000001" customHeight="1">
      <c r="A26" s="19">
        <v>219</v>
      </c>
      <c r="B26" s="14" t="s">
        <v>27</v>
      </c>
      <c r="C26" s="37">
        <v>110509</v>
      </c>
      <c r="D26" s="128">
        <v>110252</v>
      </c>
      <c r="E26" s="164">
        <v>0</v>
      </c>
      <c r="F26" s="128">
        <v>257</v>
      </c>
      <c r="G26" s="178">
        <v>98.984999999999999</v>
      </c>
      <c r="H26" s="179">
        <v>87.567897521187561</v>
      </c>
      <c r="I26" s="91">
        <v>97249</v>
      </c>
      <c r="J26" s="187">
        <v>98.246198919028132</v>
      </c>
      <c r="K26" s="94">
        <v>1883</v>
      </c>
      <c r="L26" s="95">
        <v>113038</v>
      </c>
    </row>
    <row r="27" spans="1:19" ht="20.100000000000001" customHeight="1">
      <c r="A27" s="19">
        <v>301</v>
      </c>
      <c r="B27" s="14" t="s">
        <v>28</v>
      </c>
      <c r="C27" s="37">
        <v>30539</v>
      </c>
      <c r="D27" s="128">
        <v>30539</v>
      </c>
      <c r="E27" s="164">
        <v>0</v>
      </c>
      <c r="F27" s="164">
        <v>0</v>
      </c>
      <c r="G27" s="178">
        <v>31.058</v>
      </c>
      <c r="H27" s="179">
        <v>98.832140015910895</v>
      </c>
      <c r="I27" s="91">
        <v>30650</v>
      </c>
      <c r="J27" s="187">
        <v>98.686328804172845</v>
      </c>
      <c r="K27" s="94">
        <v>40</v>
      </c>
      <c r="L27" s="95">
        <v>31425</v>
      </c>
    </row>
    <row r="28" spans="1:19" s="52" customFormat="1" ht="20.100000000000001" customHeight="1">
      <c r="A28" s="7"/>
      <c r="B28" s="22" t="s">
        <v>29</v>
      </c>
      <c r="C28" s="103">
        <f t="shared" si="1"/>
        <v>714056</v>
      </c>
      <c r="D28" s="160">
        <f>SUM(D29:D33)</f>
        <v>711334</v>
      </c>
      <c r="E28" s="161">
        <f t="shared" ref="E28:F28" si="3">SUM(E29:E33)</f>
        <v>2683</v>
      </c>
      <c r="F28" s="161">
        <f t="shared" si="3"/>
        <v>39</v>
      </c>
      <c r="G28" s="177">
        <v>689.25299999999993</v>
      </c>
      <c r="H28" s="181">
        <v>95.088003443433038</v>
      </c>
      <c r="I28" s="102">
        <f>I29+I30+I31+I32+I33</f>
        <v>664360</v>
      </c>
      <c r="J28" s="185">
        <f>I28/G28/10</f>
        <v>96.388408900650433</v>
      </c>
      <c r="K28" s="106">
        <v>20079</v>
      </c>
      <c r="L28" s="106">
        <v>725223</v>
      </c>
    </row>
    <row r="29" spans="1:19" ht="20.100000000000001" customHeight="1">
      <c r="A29" s="19">
        <v>203</v>
      </c>
      <c r="B29" s="14" t="s">
        <v>30</v>
      </c>
      <c r="C29" s="37">
        <v>296607</v>
      </c>
      <c r="D29" s="128">
        <v>296607</v>
      </c>
      <c r="E29" s="164">
        <v>0</v>
      </c>
      <c r="F29" s="164">
        <v>0</v>
      </c>
      <c r="G29" s="178">
        <v>299.82900000000001</v>
      </c>
      <c r="H29" s="179">
        <v>99.545151212321429</v>
      </c>
      <c r="I29" s="91">
        <v>295310</v>
      </c>
      <c r="J29" s="187">
        <v>98.492807566979849</v>
      </c>
      <c r="K29" s="94">
        <v>1315</v>
      </c>
      <c r="L29" s="95">
        <v>301199</v>
      </c>
    </row>
    <row r="30" spans="1:19" ht="20.100000000000001" customHeight="1">
      <c r="A30" s="19">
        <v>210</v>
      </c>
      <c r="B30" s="14" t="s">
        <v>31</v>
      </c>
      <c r="C30" s="37">
        <v>263954</v>
      </c>
      <c r="D30" s="128">
        <v>261232</v>
      </c>
      <c r="E30" s="128">
        <v>2683</v>
      </c>
      <c r="F30" s="128">
        <v>39</v>
      </c>
      <c r="G30" s="178">
        <v>242.44399999999999</v>
      </c>
      <c r="H30" s="179">
        <v>91.09162364646032</v>
      </c>
      <c r="I30" s="91">
        <v>232213</v>
      </c>
      <c r="J30" s="187">
        <v>95.780056425401327</v>
      </c>
      <c r="K30" s="94">
        <v>14968</v>
      </c>
      <c r="L30" s="95">
        <v>266154</v>
      </c>
    </row>
    <row r="31" spans="1:19" ht="20.100000000000001" customHeight="1">
      <c r="A31" s="19">
        <v>216</v>
      </c>
      <c r="B31" s="14" t="s">
        <v>32</v>
      </c>
      <c r="C31" s="37">
        <v>89260</v>
      </c>
      <c r="D31" s="128">
        <v>89260</v>
      </c>
      <c r="E31" s="164">
        <v>0</v>
      </c>
      <c r="F31" s="164">
        <v>0</v>
      </c>
      <c r="G31" s="178">
        <v>87.876999999999995</v>
      </c>
      <c r="H31" s="179">
        <v>95.833060699251888</v>
      </c>
      <c r="I31" s="91">
        <v>81199</v>
      </c>
      <c r="J31" s="187">
        <v>92.400741946129244</v>
      </c>
      <c r="K31" s="94">
        <v>2024</v>
      </c>
      <c r="L31" s="95">
        <v>92020</v>
      </c>
    </row>
    <row r="32" spans="1:19" ht="20.100000000000001" customHeight="1">
      <c r="A32" s="19">
        <v>381</v>
      </c>
      <c r="B32" s="14" t="s">
        <v>33</v>
      </c>
      <c r="C32" s="37">
        <v>30595</v>
      </c>
      <c r="D32" s="128">
        <v>30595</v>
      </c>
      <c r="E32" s="164">
        <v>0</v>
      </c>
      <c r="F32" s="164">
        <v>0</v>
      </c>
      <c r="G32" s="178">
        <v>25.303999999999998</v>
      </c>
      <c r="H32" s="179">
        <v>80.949486547874201</v>
      </c>
      <c r="I32" s="91">
        <v>24562</v>
      </c>
      <c r="J32" s="187">
        <v>97.067657287385387</v>
      </c>
      <c r="K32" s="94">
        <v>1301</v>
      </c>
      <c r="L32" s="95">
        <v>31302</v>
      </c>
    </row>
    <row r="33" spans="1:12" ht="20.100000000000001" customHeight="1">
      <c r="A33" s="19">
        <v>382</v>
      </c>
      <c r="B33" s="14" t="s">
        <v>34</v>
      </c>
      <c r="C33" s="37">
        <v>33640</v>
      </c>
      <c r="D33" s="128">
        <v>33640</v>
      </c>
      <c r="E33" s="164">
        <v>0</v>
      </c>
      <c r="F33" s="164">
        <v>0</v>
      </c>
      <c r="G33" s="178">
        <v>33.798999999999999</v>
      </c>
      <c r="H33" s="179">
        <v>97.832001852495083</v>
      </c>
      <c r="I33" s="91">
        <v>31076</v>
      </c>
      <c r="J33" s="187">
        <v>91.943548625698995</v>
      </c>
      <c r="K33" s="94">
        <v>471</v>
      </c>
      <c r="L33" s="95">
        <v>34548</v>
      </c>
    </row>
    <row r="34" spans="1:12" s="52" customFormat="1" ht="20.100000000000001" customHeight="1">
      <c r="A34" s="7"/>
      <c r="B34" s="23" t="s">
        <v>35</v>
      </c>
      <c r="C34" s="103">
        <f t="shared" si="1"/>
        <v>266135</v>
      </c>
      <c r="D34" s="160">
        <f>SUM(D35:D40)</f>
        <v>266075</v>
      </c>
      <c r="E34" s="161" t="s">
        <v>52</v>
      </c>
      <c r="F34" s="161">
        <f t="shared" ref="F34" si="4">SUM(F35:F40)</f>
        <v>60</v>
      </c>
      <c r="G34" s="177">
        <v>216.85599999999999</v>
      </c>
      <c r="H34" s="181">
        <v>79.244014383021039</v>
      </c>
      <c r="I34" s="102">
        <f>I35+I36+I37+I38+I39+I40</f>
        <v>204565</v>
      </c>
      <c r="J34" s="185">
        <f>I34/G34/10</f>
        <v>94.332183568819872</v>
      </c>
      <c r="K34" s="106">
        <v>15115</v>
      </c>
      <c r="L34" s="106">
        <v>274028</v>
      </c>
    </row>
    <row r="35" spans="1:12" ht="20.100000000000001" customHeight="1">
      <c r="A35" s="1">
        <v>213</v>
      </c>
      <c r="B35" s="75" t="s">
        <v>86</v>
      </c>
      <c r="C35" s="37">
        <v>39275</v>
      </c>
      <c r="D35" s="128">
        <v>39275</v>
      </c>
      <c r="E35" s="164">
        <v>0</v>
      </c>
      <c r="F35" s="164">
        <v>0</v>
      </c>
      <c r="G35" s="178">
        <v>34.238</v>
      </c>
      <c r="H35" s="179">
        <v>83.511390799551194</v>
      </c>
      <c r="I35" s="91">
        <v>30834</v>
      </c>
      <c r="J35" s="187">
        <v>90.057830480752372</v>
      </c>
      <c r="K35" s="94">
        <v>566</v>
      </c>
      <c r="L35" s="95">
        <v>40998</v>
      </c>
    </row>
    <row r="36" spans="1:12" ht="20.100000000000001" customHeight="1">
      <c r="A36" s="19">
        <v>215</v>
      </c>
      <c r="B36" s="14" t="s">
        <v>87</v>
      </c>
      <c r="C36" s="37">
        <v>75901</v>
      </c>
      <c r="D36" s="128">
        <v>75901</v>
      </c>
      <c r="E36" s="164">
        <v>0</v>
      </c>
      <c r="F36" s="164">
        <v>0</v>
      </c>
      <c r="G36" s="178">
        <v>68.965999999999994</v>
      </c>
      <c r="H36" s="179">
        <v>88.304737516005119</v>
      </c>
      <c r="I36" s="91">
        <v>64271</v>
      </c>
      <c r="J36" s="187">
        <v>93.192297653916427</v>
      </c>
      <c r="K36" s="94">
        <v>4783</v>
      </c>
      <c r="L36" s="95">
        <v>78100</v>
      </c>
    </row>
    <row r="37" spans="1:12" ht="20.100000000000001" customHeight="1">
      <c r="A37" s="19">
        <v>218</v>
      </c>
      <c r="B37" s="14" t="s">
        <v>36</v>
      </c>
      <c r="C37" s="37">
        <v>48059</v>
      </c>
      <c r="D37" s="128">
        <v>48059</v>
      </c>
      <c r="E37" s="164">
        <v>0</v>
      </c>
      <c r="F37" s="164">
        <v>0</v>
      </c>
      <c r="G37" s="178">
        <v>42.435000000000002</v>
      </c>
      <c r="H37" s="179">
        <v>86.942714309129656</v>
      </c>
      <c r="I37" s="91">
        <v>40335</v>
      </c>
      <c r="J37" s="187">
        <v>95.051254860374684</v>
      </c>
      <c r="K37" s="94">
        <v>2679</v>
      </c>
      <c r="L37" s="95">
        <v>48941</v>
      </c>
    </row>
    <row r="38" spans="1:12" ht="20.100000000000001" customHeight="1">
      <c r="A38" s="19">
        <v>220</v>
      </c>
      <c r="B38" s="14" t="s">
        <v>37</v>
      </c>
      <c r="C38" s="37">
        <v>42757</v>
      </c>
      <c r="D38" s="128">
        <v>42757</v>
      </c>
      <c r="E38" s="164">
        <v>0</v>
      </c>
      <c r="F38" s="164">
        <v>0</v>
      </c>
      <c r="G38" s="178">
        <v>26.355</v>
      </c>
      <c r="H38" s="179">
        <v>59.192794897134128</v>
      </c>
      <c r="I38" s="91">
        <v>26355</v>
      </c>
      <c r="J38" s="187">
        <v>100</v>
      </c>
      <c r="K38" s="94">
        <v>4321</v>
      </c>
      <c r="L38" s="95">
        <v>44524</v>
      </c>
    </row>
    <row r="39" spans="1:12" ht="20.100000000000001" customHeight="1">
      <c r="A39" s="19">
        <v>228</v>
      </c>
      <c r="B39" s="14" t="s">
        <v>88</v>
      </c>
      <c r="C39" s="37">
        <v>39960</v>
      </c>
      <c r="D39" s="128">
        <v>39900</v>
      </c>
      <c r="E39" s="164">
        <v>0</v>
      </c>
      <c r="F39" s="128">
        <v>60</v>
      </c>
      <c r="G39" s="178">
        <v>33.975000000000001</v>
      </c>
      <c r="H39" s="179">
        <v>84.816636293282073</v>
      </c>
      <c r="I39" s="91">
        <v>32229</v>
      </c>
      <c r="J39" s="187">
        <v>94.860927152317871</v>
      </c>
      <c r="K39" s="94">
        <v>2267</v>
      </c>
      <c r="L39" s="95">
        <v>40296</v>
      </c>
    </row>
    <row r="40" spans="1:12" ht="20.100000000000001" customHeight="1">
      <c r="A40" s="19">
        <v>365</v>
      </c>
      <c r="B40" s="14" t="s">
        <v>89</v>
      </c>
      <c r="C40" s="37">
        <v>20183</v>
      </c>
      <c r="D40" s="128">
        <v>20183</v>
      </c>
      <c r="E40" s="164">
        <v>0</v>
      </c>
      <c r="F40" s="164">
        <v>0</v>
      </c>
      <c r="G40" s="178">
        <v>10.887</v>
      </c>
      <c r="H40" s="179">
        <v>51.428976333317586</v>
      </c>
      <c r="I40" s="91">
        <v>10541</v>
      </c>
      <c r="J40" s="187">
        <v>96.821897676127492</v>
      </c>
      <c r="K40" s="94">
        <v>499</v>
      </c>
      <c r="L40" s="95">
        <v>21169</v>
      </c>
    </row>
    <row r="41" spans="1:12" s="52" customFormat="1" ht="20.100000000000001" customHeight="1">
      <c r="A41" s="7"/>
      <c r="B41" s="23" t="s">
        <v>38</v>
      </c>
      <c r="C41" s="103">
        <f t="shared" si="1"/>
        <v>571920</v>
      </c>
      <c r="D41" s="160">
        <f>SUM(D42:D45)</f>
        <v>571649</v>
      </c>
      <c r="E41" s="161">
        <f t="shared" ref="E41:F41" si="5">SUM(E42:E45)</f>
        <v>0</v>
      </c>
      <c r="F41" s="161">
        <f t="shared" si="5"/>
        <v>271</v>
      </c>
      <c r="G41" s="180">
        <v>517.63</v>
      </c>
      <c r="H41" s="181">
        <v>89.140812277849719</v>
      </c>
      <c r="I41" s="102">
        <f>I42+I43+I44+I45</f>
        <v>500211</v>
      </c>
      <c r="J41" s="185">
        <f>I41/G41/10</f>
        <v>96.634855012267451</v>
      </c>
      <c r="K41" s="106">
        <v>20666</v>
      </c>
      <c r="L41" s="106">
        <v>580805</v>
      </c>
    </row>
    <row r="42" spans="1:12" ht="20.100000000000001" customHeight="1">
      <c r="A42" s="1">
        <v>201</v>
      </c>
      <c r="B42" s="75" t="s">
        <v>90</v>
      </c>
      <c r="C42" s="37">
        <v>529820</v>
      </c>
      <c r="D42" s="128">
        <v>529549</v>
      </c>
      <c r="E42" s="164">
        <v>0</v>
      </c>
      <c r="F42" s="128">
        <v>271</v>
      </c>
      <c r="G42" s="178">
        <v>493.27199999999999</v>
      </c>
      <c r="H42" s="179">
        <v>91.787074648917297</v>
      </c>
      <c r="I42" s="91">
        <v>481297</v>
      </c>
      <c r="J42" s="187">
        <v>97.572333317115095</v>
      </c>
      <c r="K42" s="94">
        <v>15311</v>
      </c>
      <c r="L42" s="94">
        <v>537409</v>
      </c>
    </row>
    <row r="43" spans="1:12" ht="20.100000000000001" customHeight="1">
      <c r="A43" s="19">
        <v>442</v>
      </c>
      <c r="B43" s="14" t="s">
        <v>39</v>
      </c>
      <c r="C43" s="37">
        <v>11736</v>
      </c>
      <c r="D43" s="128">
        <v>11736</v>
      </c>
      <c r="E43" s="164">
        <v>0</v>
      </c>
      <c r="F43" s="164">
        <v>0</v>
      </c>
      <c r="G43" s="178">
        <v>2.6539999999999999</v>
      </c>
      <c r="H43" s="179">
        <v>21.425688221522563</v>
      </c>
      <c r="I43" s="91">
        <v>1002</v>
      </c>
      <c r="J43" s="187">
        <v>37.754333082140171</v>
      </c>
      <c r="K43" s="94">
        <v>3265</v>
      </c>
      <c r="L43" s="95">
        <v>12385</v>
      </c>
    </row>
    <row r="44" spans="1:12" ht="20.100000000000001" customHeight="1">
      <c r="A44" s="19">
        <v>443</v>
      </c>
      <c r="B44" s="14" t="s">
        <v>40</v>
      </c>
      <c r="C44" s="37">
        <v>19388</v>
      </c>
      <c r="D44" s="128">
        <v>19388</v>
      </c>
      <c r="E44" s="164">
        <v>0</v>
      </c>
      <c r="F44" s="164">
        <v>0</v>
      </c>
      <c r="G44" s="178">
        <v>15.446</v>
      </c>
      <c r="H44" s="179">
        <v>79.898613697496373</v>
      </c>
      <c r="I44" s="91">
        <v>11791</v>
      </c>
      <c r="J44" s="187">
        <v>76.336915706331737</v>
      </c>
      <c r="K44" s="94">
        <v>1846</v>
      </c>
      <c r="L44" s="95">
        <v>19332</v>
      </c>
    </row>
    <row r="45" spans="1:12" ht="20.100000000000001" customHeight="1">
      <c r="A45" s="19">
        <v>446</v>
      </c>
      <c r="B45" s="14" t="s">
        <v>91</v>
      </c>
      <c r="C45" s="37">
        <v>10976</v>
      </c>
      <c r="D45" s="128">
        <v>10976</v>
      </c>
      <c r="E45" s="128">
        <v>0</v>
      </c>
      <c r="F45" s="164">
        <v>0</v>
      </c>
      <c r="G45" s="178">
        <v>6.258</v>
      </c>
      <c r="H45" s="179">
        <v>54.134948096885815</v>
      </c>
      <c r="I45" s="91">
        <v>6121</v>
      </c>
      <c r="J45" s="187">
        <v>97.810802173218278</v>
      </c>
      <c r="K45" s="94">
        <v>244</v>
      </c>
      <c r="L45" s="95">
        <v>11679</v>
      </c>
    </row>
    <row r="46" spans="1:12" s="52" customFormat="1" ht="20.100000000000001" customHeight="1">
      <c r="A46" s="7"/>
      <c r="B46" s="23" t="s">
        <v>41</v>
      </c>
      <c r="C46" s="103">
        <f t="shared" si="1"/>
        <v>251817</v>
      </c>
      <c r="D46" s="160">
        <f>SUM(D47:D53)</f>
        <v>238866</v>
      </c>
      <c r="E46" s="161">
        <f t="shared" ref="E46:F46" si="6">SUM(E47:E53)</f>
        <v>12745</v>
      </c>
      <c r="F46" s="161">
        <f t="shared" si="6"/>
        <v>206</v>
      </c>
      <c r="G46" s="177">
        <v>216.34800000000001</v>
      </c>
      <c r="H46" s="181">
        <v>83.076887631086834</v>
      </c>
      <c r="I46" s="102">
        <f>I47+I48+I49+I50+I51+I52+I53</f>
        <v>205797</v>
      </c>
      <c r="J46" s="185">
        <f>I46/G46/10</f>
        <v>95.123134949248424</v>
      </c>
      <c r="K46" s="106">
        <v>8909</v>
      </c>
      <c r="L46" s="106">
        <v>260419</v>
      </c>
    </row>
    <row r="47" spans="1:12" ht="20.100000000000001" customHeight="1">
      <c r="A47" s="19">
        <v>208</v>
      </c>
      <c r="B47" s="14" t="s">
        <v>42</v>
      </c>
      <c r="C47" s="37">
        <v>29610</v>
      </c>
      <c r="D47" s="128">
        <v>29610</v>
      </c>
      <c r="E47" s="164">
        <v>0</v>
      </c>
      <c r="F47" s="164">
        <v>0</v>
      </c>
      <c r="G47" s="178">
        <v>25.911999999999999</v>
      </c>
      <c r="H47" s="179">
        <v>86.454023755505133</v>
      </c>
      <c r="I47" s="91">
        <v>25291</v>
      </c>
      <c r="J47" s="187">
        <v>97.603426983636922</v>
      </c>
      <c r="K47" s="94">
        <v>363</v>
      </c>
      <c r="L47" s="94">
        <v>29972</v>
      </c>
    </row>
    <row r="48" spans="1:12" ht="20.100000000000001" customHeight="1">
      <c r="A48" s="19">
        <v>212</v>
      </c>
      <c r="B48" s="14" t="s">
        <v>43</v>
      </c>
      <c r="C48" s="37">
        <v>47043</v>
      </c>
      <c r="D48" s="128">
        <v>47043</v>
      </c>
      <c r="E48" s="164">
        <v>0</v>
      </c>
      <c r="F48" s="164">
        <v>0</v>
      </c>
      <c r="G48" s="178">
        <v>45.505000000000003</v>
      </c>
      <c r="H48" s="179">
        <v>94.453785001141625</v>
      </c>
      <c r="I48" s="91">
        <v>44944</v>
      </c>
      <c r="J48" s="187">
        <v>98.76716844302824</v>
      </c>
      <c r="K48" s="94">
        <v>721</v>
      </c>
      <c r="L48" s="94">
        <v>48177</v>
      </c>
    </row>
    <row r="49" spans="1:12" ht="20.100000000000001" customHeight="1">
      <c r="A49" s="19">
        <v>227</v>
      </c>
      <c r="B49" s="14" t="s">
        <v>74</v>
      </c>
      <c r="C49" s="37">
        <v>35592</v>
      </c>
      <c r="D49" s="128">
        <v>35145</v>
      </c>
      <c r="E49" s="128">
        <v>241</v>
      </c>
      <c r="F49" s="164">
        <v>206</v>
      </c>
      <c r="G49" s="178">
        <v>21.234999999999999</v>
      </c>
      <c r="H49" s="179">
        <v>55.420711974110027</v>
      </c>
      <c r="I49" s="91">
        <v>19380</v>
      </c>
      <c r="J49" s="187">
        <v>91.264421944902281</v>
      </c>
      <c r="K49" s="94">
        <v>2529</v>
      </c>
      <c r="L49" s="95">
        <v>38316</v>
      </c>
    </row>
    <row r="50" spans="1:12" ht="20.100000000000001" customHeight="1">
      <c r="A50" s="19">
        <v>229</v>
      </c>
      <c r="B50" s="14" t="s">
        <v>92</v>
      </c>
      <c r="C50" s="37">
        <v>75784</v>
      </c>
      <c r="D50" s="128">
        <v>75784</v>
      </c>
      <c r="E50" s="164">
        <v>0</v>
      </c>
      <c r="F50" s="164">
        <v>0</v>
      </c>
      <c r="G50" s="178">
        <v>69.48</v>
      </c>
      <c r="H50" s="179">
        <v>89.911486101765121</v>
      </c>
      <c r="I50" s="91">
        <v>63994</v>
      </c>
      <c r="J50" s="187">
        <v>92.104202648244097</v>
      </c>
      <c r="K50" s="94">
        <v>3097</v>
      </c>
      <c r="L50" s="95">
        <v>77276</v>
      </c>
    </row>
    <row r="51" spans="1:12" ht="20.100000000000001" customHeight="1">
      <c r="A51" s="19">
        <v>464</v>
      </c>
      <c r="B51" s="14" t="s">
        <v>44</v>
      </c>
      <c r="C51" s="37">
        <v>33258</v>
      </c>
      <c r="D51" s="128">
        <v>33258</v>
      </c>
      <c r="E51" s="164">
        <v>0</v>
      </c>
      <c r="F51" s="164">
        <v>0</v>
      </c>
      <c r="G51" s="178">
        <v>34.283999999999999</v>
      </c>
      <c r="H51" s="179">
        <v>99.930045470444213</v>
      </c>
      <c r="I51" s="91">
        <v>33159</v>
      </c>
      <c r="J51" s="187">
        <v>96.718585929296466</v>
      </c>
      <c r="K51" s="94">
        <v>631</v>
      </c>
      <c r="L51" s="95">
        <v>34308</v>
      </c>
    </row>
    <row r="52" spans="1:12" ht="20.100000000000001" customHeight="1">
      <c r="A52" s="19">
        <v>481</v>
      </c>
      <c r="B52" s="14" t="s">
        <v>45</v>
      </c>
      <c r="C52" s="37">
        <v>14274</v>
      </c>
      <c r="D52" s="128">
        <v>14274</v>
      </c>
      <c r="E52" s="164">
        <v>0</v>
      </c>
      <c r="F52" s="164">
        <v>0</v>
      </c>
      <c r="G52" s="178">
        <v>11.042999999999999</v>
      </c>
      <c r="H52" s="179">
        <v>72.660876431109344</v>
      </c>
      <c r="I52" s="91">
        <v>10498</v>
      </c>
      <c r="J52" s="187">
        <v>95.064746898487726</v>
      </c>
      <c r="K52" s="94">
        <v>963</v>
      </c>
      <c r="L52" s="95">
        <v>15198</v>
      </c>
    </row>
    <row r="53" spans="1:12" ht="20.100000000000001" customHeight="1">
      <c r="A53" s="19">
        <v>501</v>
      </c>
      <c r="B53" s="14" t="s">
        <v>93</v>
      </c>
      <c r="C53" s="37">
        <v>16256</v>
      </c>
      <c r="D53" s="128">
        <v>3752</v>
      </c>
      <c r="E53" s="128">
        <v>12504</v>
      </c>
      <c r="F53" s="164">
        <v>0</v>
      </c>
      <c r="G53" s="178">
        <v>8.8889999999999993</v>
      </c>
      <c r="H53" s="179">
        <v>51.764500349406006</v>
      </c>
      <c r="I53" s="91">
        <v>8531</v>
      </c>
      <c r="J53" s="187">
        <v>95.972550343120716</v>
      </c>
      <c r="K53" s="94">
        <v>605</v>
      </c>
      <c r="L53" s="95">
        <v>17172</v>
      </c>
    </row>
    <row r="54" spans="1:12" s="52" customFormat="1" ht="20.100000000000001" customHeight="1">
      <c r="A54" s="7"/>
      <c r="B54" s="24" t="s">
        <v>46</v>
      </c>
      <c r="C54" s="103">
        <f t="shared" si="1"/>
        <v>163272</v>
      </c>
      <c r="D54" s="160">
        <f>SUM(D55:D59)</f>
        <v>163245</v>
      </c>
      <c r="E54" s="161">
        <f t="shared" ref="E54:F54" si="7">SUM(E55:E59)</f>
        <v>0</v>
      </c>
      <c r="F54" s="161">
        <f t="shared" si="7"/>
        <v>27</v>
      </c>
      <c r="G54" s="177">
        <v>120.477</v>
      </c>
      <c r="H54" s="181">
        <v>70.74065810179205</v>
      </c>
      <c r="I54" s="102">
        <f>I55+I56+I57+I58+I59</f>
        <v>109413</v>
      </c>
      <c r="J54" s="185">
        <f>I54/G54/10</f>
        <v>90.816504395029753</v>
      </c>
      <c r="K54" s="106">
        <v>10905</v>
      </c>
      <c r="L54" s="106">
        <v>170308</v>
      </c>
    </row>
    <row r="55" spans="1:12" ht="20.100000000000001" customHeight="1">
      <c r="A55" s="19">
        <v>209</v>
      </c>
      <c r="B55" s="31" t="s">
        <v>70</v>
      </c>
      <c r="C55" s="37">
        <v>79836</v>
      </c>
      <c r="D55" s="128">
        <v>79836</v>
      </c>
      <c r="E55" s="128">
        <v>0</v>
      </c>
      <c r="F55" s="164">
        <v>0</v>
      </c>
      <c r="G55" s="178">
        <v>67.715000000000003</v>
      </c>
      <c r="H55" s="179">
        <v>81.955606119287381</v>
      </c>
      <c r="I55" s="91">
        <v>63201</v>
      </c>
      <c r="J55" s="187">
        <v>93.333825592557034</v>
      </c>
      <c r="K55" s="94">
        <v>5331</v>
      </c>
      <c r="L55" s="95">
        <v>82624</v>
      </c>
    </row>
    <row r="56" spans="1:12" ht="20.100000000000001" customHeight="1">
      <c r="A56" s="19">
        <v>222</v>
      </c>
      <c r="B56" s="14" t="s">
        <v>62</v>
      </c>
      <c r="C56" s="37">
        <v>23088</v>
      </c>
      <c r="D56" s="128">
        <v>23088</v>
      </c>
      <c r="E56" s="128">
        <v>0</v>
      </c>
      <c r="F56" s="164">
        <v>0</v>
      </c>
      <c r="G56" s="178">
        <v>14.609</v>
      </c>
      <c r="H56" s="179">
        <v>60.759441024787883</v>
      </c>
      <c r="I56" s="91">
        <v>13944</v>
      </c>
      <c r="J56" s="187">
        <v>95.448011499760426</v>
      </c>
      <c r="K56" s="94">
        <v>670</v>
      </c>
      <c r="L56" s="95">
        <v>24044</v>
      </c>
    </row>
    <row r="57" spans="1:12" ht="20.100000000000001" customHeight="1">
      <c r="A57" s="19">
        <v>225</v>
      </c>
      <c r="B57" s="14" t="s">
        <v>71</v>
      </c>
      <c r="C57" s="37">
        <v>29447</v>
      </c>
      <c r="D57" s="128">
        <v>29420</v>
      </c>
      <c r="E57" s="128">
        <v>0</v>
      </c>
      <c r="F57" s="128">
        <v>27</v>
      </c>
      <c r="G57" s="178">
        <v>14.29</v>
      </c>
      <c r="H57" s="179">
        <v>46.323910788381738</v>
      </c>
      <c r="I57" s="91">
        <v>13563</v>
      </c>
      <c r="J57" s="187">
        <v>94.912526242127356</v>
      </c>
      <c r="K57" s="94">
        <v>367</v>
      </c>
      <c r="L57" s="95">
        <v>30848</v>
      </c>
    </row>
    <row r="58" spans="1:12" ht="20.100000000000001" customHeight="1">
      <c r="A58" s="19">
        <v>585</v>
      </c>
      <c r="B58" s="14" t="s">
        <v>75</v>
      </c>
      <c r="C58" s="37">
        <v>16853</v>
      </c>
      <c r="D58" s="128">
        <v>16853</v>
      </c>
      <c r="E58" s="128">
        <v>0</v>
      </c>
      <c r="F58" s="164">
        <v>0</v>
      </c>
      <c r="G58" s="178">
        <v>14.593999999999999</v>
      </c>
      <c r="H58" s="179">
        <v>80.965325936199733</v>
      </c>
      <c r="I58" s="91">
        <v>11123</v>
      </c>
      <c r="J58" s="187">
        <v>76.216253254762236</v>
      </c>
      <c r="K58" s="94">
        <v>2202</v>
      </c>
      <c r="L58" s="95">
        <v>18025</v>
      </c>
    </row>
    <row r="59" spans="1:12" ht="20.100000000000001" customHeight="1">
      <c r="A59" s="19">
        <v>586</v>
      </c>
      <c r="B59" s="14" t="s">
        <v>94</v>
      </c>
      <c r="C59" s="37">
        <v>14048</v>
      </c>
      <c r="D59" s="128">
        <v>14048</v>
      </c>
      <c r="E59" s="128">
        <v>0</v>
      </c>
      <c r="F59" s="164">
        <v>0</v>
      </c>
      <c r="G59" s="178">
        <v>9.2690000000000001</v>
      </c>
      <c r="H59" s="179">
        <v>62.768334800568837</v>
      </c>
      <c r="I59" s="91">
        <v>7582</v>
      </c>
      <c r="J59" s="187">
        <v>81.799546876685724</v>
      </c>
      <c r="K59" s="94">
        <v>2335</v>
      </c>
      <c r="L59" s="95">
        <v>14767</v>
      </c>
    </row>
    <row r="60" spans="1:12" ht="20.100000000000001" customHeight="1">
      <c r="A60" s="7"/>
      <c r="B60" s="25" t="s">
        <v>47</v>
      </c>
      <c r="C60" s="103">
        <f t="shared" si="1"/>
        <v>102999</v>
      </c>
      <c r="D60" s="160">
        <f>SUM(D61:D62)</f>
        <v>102956</v>
      </c>
      <c r="E60" s="161" t="s">
        <v>52</v>
      </c>
      <c r="F60" s="161">
        <f t="shared" ref="F60" si="8">SUM(F61:F62)</f>
        <v>43</v>
      </c>
      <c r="G60" s="177">
        <v>65.472999999999999</v>
      </c>
      <c r="H60" s="181">
        <v>61.125166879837181</v>
      </c>
      <c r="I60" s="102">
        <f>I61+I62</f>
        <v>63136</v>
      </c>
      <c r="J60" s="185">
        <f>I60/G60/10</f>
        <v>96.4305897087349</v>
      </c>
      <c r="K60" s="106">
        <v>2849</v>
      </c>
      <c r="L60" s="106">
        <v>107113</v>
      </c>
    </row>
    <row r="61" spans="1:12" ht="20.100000000000001" customHeight="1">
      <c r="A61" s="19">
        <v>221</v>
      </c>
      <c r="B61" s="14" t="s">
        <v>48</v>
      </c>
      <c r="C61" s="37">
        <v>40431</v>
      </c>
      <c r="D61" s="128">
        <v>40431</v>
      </c>
      <c r="E61" s="164">
        <v>0</v>
      </c>
      <c r="F61" s="164">
        <v>0</v>
      </c>
      <c r="G61" s="178">
        <v>30.318999999999999</v>
      </c>
      <c r="H61" s="179">
        <v>72.243137628669444</v>
      </c>
      <c r="I61" s="91">
        <v>28851</v>
      </c>
      <c r="J61" s="187">
        <v>95.15815165407831</v>
      </c>
      <c r="K61" s="94">
        <v>1584</v>
      </c>
      <c r="L61" s="95">
        <v>41968</v>
      </c>
    </row>
    <row r="62" spans="1:12" ht="20.100000000000001" customHeight="1">
      <c r="A62" s="19">
        <v>223</v>
      </c>
      <c r="B62" s="14" t="s">
        <v>64</v>
      </c>
      <c r="C62" s="37">
        <v>62568</v>
      </c>
      <c r="D62" s="128">
        <v>62525</v>
      </c>
      <c r="E62" s="164">
        <v>0</v>
      </c>
      <c r="F62" s="128">
        <v>43</v>
      </c>
      <c r="G62" s="178">
        <v>35.154000000000003</v>
      </c>
      <c r="H62" s="179">
        <v>53.962698595440948</v>
      </c>
      <c r="I62" s="91">
        <v>34285</v>
      </c>
      <c r="J62" s="187">
        <v>97.528019571030327</v>
      </c>
      <c r="K62" s="94">
        <v>1265</v>
      </c>
      <c r="L62" s="94">
        <v>65145</v>
      </c>
    </row>
    <row r="63" spans="1:12" ht="20.100000000000001" customHeight="1">
      <c r="A63" s="7"/>
      <c r="B63" s="26" t="s">
        <v>49</v>
      </c>
      <c r="C63" s="103">
        <f t="shared" si="1"/>
        <v>129463</v>
      </c>
      <c r="D63" s="160">
        <f>SUM(D64:D66)</f>
        <v>129463</v>
      </c>
      <c r="E63" s="161" t="s">
        <v>52</v>
      </c>
      <c r="F63" s="161" t="s">
        <v>52</v>
      </c>
      <c r="G63" s="177">
        <v>70.091000000000008</v>
      </c>
      <c r="H63" s="181">
        <v>51.288599443875306</v>
      </c>
      <c r="I63" s="102">
        <f>I64+I65+I66</f>
        <v>49456</v>
      </c>
      <c r="J63" s="185">
        <f>I63/G63/10</f>
        <v>70.559700960180322</v>
      </c>
      <c r="K63" s="106">
        <v>12580</v>
      </c>
      <c r="L63" s="106">
        <v>136660</v>
      </c>
    </row>
    <row r="64" spans="1:12" ht="20.100000000000001" customHeight="1">
      <c r="A64" s="1">
        <v>205</v>
      </c>
      <c r="B64" s="75" t="s">
        <v>95</v>
      </c>
      <c r="C64" s="37">
        <v>42595</v>
      </c>
      <c r="D64" s="128">
        <v>42595</v>
      </c>
      <c r="E64" s="164">
        <v>0</v>
      </c>
      <c r="F64" s="164">
        <v>0</v>
      </c>
      <c r="G64" s="178">
        <v>11.717000000000001</v>
      </c>
      <c r="H64" s="179">
        <v>26.387262408792001</v>
      </c>
      <c r="I64" s="91">
        <v>9349</v>
      </c>
      <c r="J64" s="187">
        <v>79.790048647264655</v>
      </c>
      <c r="K64" s="94">
        <v>5884</v>
      </c>
      <c r="L64" s="95">
        <v>44404</v>
      </c>
    </row>
    <row r="65" spans="1:12" s="52" customFormat="1" ht="20.100000000000001" customHeight="1">
      <c r="A65" s="19">
        <v>224</v>
      </c>
      <c r="B65" s="14" t="s">
        <v>65</v>
      </c>
      <c r="C65" s="37">
        <v>45220</v>
      </c>
      <c r="D65" s="128">
        <v>45220</v>
      </c>
      <c r="E65" s="164">
        <v>0</v>
      </c>
      <c r="F65" s="164">
        <v>0</v>
      </c>
      <c r="G65" s="178">
        <v>31.969000000000001</v>
      </c>
      <c r="H65" s="179">
        <v>66.921353959515187</v>
      </c>
      <c r="I65" s="91">
        <v>20931</v>
      </c>
      <c r="J65" s="187">
        <v>65.472801776721198</v>
      </c>
      <c r="K65" s="94">
        <v>2268</v>
      </c>
      <c r="L65" s="94">
        <v>47771</v>
      </c>
    </row>
    <row r="66" spans="1:12" ht="20.100000000000001" customHeight="1">
      <c r="A66" s="19">
        <v>226</v>
      </c>
      <c r="B66" s="14" t="s">
        <v>66</v>
      </c>
      <c r="C66" s="37">
        <v>41648</v>
      </c>
      <c r="D66" s="128">
        <v>41648</v>
      </c>
      <c r="E66" s="164">
        <v>0</v>
      </c>
      <c r="F66" s="164">
        <v>0</v>
      </c>
      <c r="G66" s="178">
        <v>26.405000000000001</v>
      </c>
      <c r="H66" s="179">
        <v>59.357086658424194</v>
      </c>
      <c r="I66" s="91">
        <v>19176</v>
      </c>
      <c r="J66" s="187">
        <v>72.622609354288954</v>
      </c>
      <c r="K66" s="94">
        <v>4428</v>
      </c>
      <c r="L66" s="94">
        <v>44485</v>
      </c>
    </row>
    <row r="67" spans="1:12" s="45" customFormat="1" ht="12" customHeight="1">
      <c r="A67" s="27"/>
      <c r="B67" s="28"/>
      <c r="C67" s="165"/>
      <c r="D67" s="165"/>
      <c r="E67" s="166"/>
      <c r="F67" s="166"/>
      <c r="G67" s="3"/>
      <c r="H67" s="182"/>
      <c r="I67" s="3"/>
      <c r="J67" s="3"/>
      <c r="K67" s="3"/>
      <c r="L67" s="76"/>
    </row>
    <row r="68" spans="1:12" s="54" customFormat="1" ht="15" customHeight="1">
      <c r="A68" s="32"/>
      <c r="B68" s="32" t="s">
        <v>8</v>
      </c>
      <c r="C68" s="142" t="s">
        <v>117</v>
      </c>
      <c r="D68" s="142"/>
      <c r="E68" s="167"/>
      <c r="F68" s="167"/>
      <c r="G68" s="77"/>
      <c r="H68" s="183"/>
      <c r="I68" s="77"/>
      <c r="J68" s="32"/>
      <c r="K68" s="32"/>
      <c r="L68" s="32"/>
    </row>
    <row r="69" spans="1:12" ht="18" customHeight="1">
      <c r="A69" s="1"/>
      <c r="B69" s="1"/>
      <c r="C69" s="1" t="s">
        <v>115</v>
      </c>
      <c r="D69" s="1"/>
      <c r="I69" s="2"/>
      <c r="K69" s="1"/>
      <c r="L69" s="1"/>
    </row>
    <row r="70" spans="1:12" ht="12" customHeight="1">
      <c r="A70" s="1"/>
      <c r="B70" s="1"/>
      <c r="C70" s="1"/>
      <c r="D70" s="1"/>
      <c r="I70" s="2"/>
      <c r="K70" s="1"/>
      <c r="L70" s="1"/>
    </row>
    <row r="71" spans="1:12" ht="12" customHeight="1">
      <c r="A71" s="1"/>
      <c r="B71" s="1"/>
      <c r="C71" s="1"/>
      <c r="D71" s="1"/>
      <c r="I71" s="2"/>
      <c r="K71" s="1"/>
      <c r="L71" s="1"/>
    </row>
    <row r="72" spans="1:12" ht="12" customHeight="1">
      <c r="A72" s="1"/>
      <c r="B72" s="1"/>
      <c r="C72" s="1"/>
      <c r="D72" s="1"/>
      <c r="I72" s="2"/>
      <c r="K72" s="1"/>
      <c r="L72" s="1"/>
    </row>
    <row r="73" spans="1:12" ht="11.45" customHeight="1">
      <c r="C73" s="1"/>
      <c r="D73" s="1"/>
    </row>
    <row r="74" spans="1:12">
      <c r="C74" s="142"/>
      <c r="D74" s="142"/>
    </row>
  </sheetData>
  <mergeCells count="3">
    <mergeCell ref="A3:B3"/>
    <mergeCell ref="A4:B4"/>
    <mergeCell ref="A5:B5"/>
  </mergeCells>
  <phoneticPr fontId="4"/>
  <pageMargins left="0.23622047244094491" right="0.23622047244094491" top="0.74803149606299213" bottom="0.74803149606299213" header="0.31496062992125984" footer="0.31496062992125984"/>
  <pageSetup paperSize="9" firstPageNumber="102" orientation="portrait" useFirstPageNumber="1" r:id="rId1"/>
  <headerFooter alignWithMargins="0">
    <oddHeader>&amp;L&amp;"ＭＳ Ｐゴシック,太字"&amp;12Ⅰ市区町ﾃﾞｰﾀ　６くらし　（６）&amp;A</oddHeader>
  </headerFooter>
  <rowBreaks count="1" manualBreakCount="1">
    <brk id="4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文化・居住</vt:lpstr>
      <vt:lpstr>水道・環境整備</vt:lpstr>
      <vt:lpstr>水道・環境整備!Print_Area</vt:lpstr>
      <vt:lpstr>文化・居住!Print_Area</vt:lpstr>
      <vt:lpstr>水道・環境整備!Print_Titles</vt:lpstr>
      <vt:lpstr>文化・居住!Print_Titles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2019-02-26T01:32:15Z</cp:lastPrinted>
  <dcterms:created xsi:type="dcterms:W3CDTF">1997-03-07T05:33:22Z</dcterms:created>
  <dcterms:modified xsi:type="dcterms:W3CDTF">2019-03-20T04:30:05Z</dcterms:modified>
</cp:coreProperties>
</file>