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-15" windowWidth="9600" windowHeight="9165" tabRatio="597" activeTab="2"/>
  </bookViews>
  <sheets>
    <sheet name="行財政" sheetId="82" r:id="rId1"/>
    <sheet name="普通会計決算" sheetId="84" r:id="rId2"/>
    <sheet name="公務員・選挙" sheetId="83" r:id="rId3"/>
  </sheets>
  <definedNames>
    <definedName name="_xlnm.Print_Area" localSheetId="2">公務員・選挙!$A$1:$R$72</definedName>
    <definedName name="_xlnm.Print_Area" localSheetId="0">行財政!$A$1:$J$71</definedName>
    <definedName name="_xlnm.Print_Area" localSheetId="1">普通会計決算!$A$1:$AK$68</definedName>
    <definedName name="Print_Area_MI">#REF!</definedName>
    <definedName name="_xlnm.Print_Titles" localSheetId="2">公務員・選挙!$A:$B,公務員・選挙!$1:$6</definedName>
    <definedName name="_xlnm.Print_Titles" localSheetId="0">行財政!$A:$B,行財政!$1:$6</definedName>
    <definedName name="_xlnm.Print_Titles" localSheetId="1">普通会計決算!$A:$B,普通会計決算!$1:$6</definedName>
  </definedNames>
  <calcPr calcId="145621"/>
</workbook>
</file>

<file path=xl/calcChain.xml><?xml version="1.0" encoding="utf-8"?>
<calcChain xmlns="http://schemas.openxmlformats.org/spreadsheetml/2006/main">
  <c r="I63" i="83" l="1"/>
  <c r="H63" i="83"/>
  <c r="G63" i="83"/>
  <c r="F63" i="83"/>
  <c r="E63" i="83"/>
  <c r="D63" i="83"/>
  <c r="I60" i="83"/>
  <c r="H60" i="83"/>
  <c r="G60" i="83"/>
  <c r="F60" i="83"/>
  <c r="E60" i="83"/>
  <c r="D60" i="83"/>
  <c r="H54" i="83"/>
  <c r="G54" i="83"/>
  <c r="F54" i="83"/>
  <c r="E54" i="83"/>
  <c r="D54" i="83"/>
  <c r="H46" i="83"/>
  <c r="G46" i="83"/>
  <c r="F46" i="83"/>
  <c r="E46" i="83"/>
  <c r="D46" i="83"/>
  <c r="I41" i="83"/>
  <c r="H41" i="83"/>
  <c r="G41" i="83"/>
  <c r="F41" i="83"/>
  <c r="E41" i="83"/>
  <c r="D41" i="83"/>
  <c r="H34" i="83"/>
  <c r="G34" i="83"/>
  <c r="F34" i="83"/>
  <c r="E34" i="83"/>
  <c r="D34" i="83"/>
  <c r="H28" i="83"/>
  <c r="G28" i="83"/>
  <c r="F28" i="83"/>
  <c r="E28" i="83"/>
  <c r="D28" i="83"/>
  <c r="I22" i="83"/>
  <c r="H22" i="83"/>
  <c r="G22" i="83"/>
  <c r="F22" i="83"/>
  <c r="E22" i="83"/>
  <c r="D22" i="83"/>
  <c r="H18" i="83"/>
  <c r="G18" i="83"/>
  <c r="G7" i="83" s="1"/>
  <c r="F18" i="83"/>
  <c r="E18" i="83"/>
  <c r="E7" i="83" s="1"/>
  <c r="D18" i="83"/>
  <c r="H7" i="83"/>
  <c r="F7" i="83"/>
  <c r="D7" i="83"/>
  <c r="AB63" i="84" l="1"/>
  <c r="AB60" i="84"/>
  <c r="AB54" i="84"/>
  <c r="AB46" i="84"/>
  <c r="AB41" i="84"/>
  <c r="AB34" i="84"/>
  <c r="AB28" i="84"/>
  <c r="AB22" i="84"/>
  <c r="AB18" i="84"/>
  <c r="AD63" i="84"/>
  <c r="AD60" i="84"/>
  <c r="AD54" i="84"/>
  <c r="AD46" i="84"/>
  <c r="AD41" i="84"/>
  <c r="AD34" i="84"/>
  <c r="AD28" i="84"/>
  <c r="AD22" i="84"/>
  <c r="AD18" i="84"/>
  <c r="AC63" i="84"/>
  <c r="AC60" i="84"/>
  <c r="AC54" i="84"/>
  <c r="AC46" i="84"/>
  <c r="AC41" i="84"/>
  <c r="AC34" i="84"/>
  <c r="AC28" i="84"/>
  <c r="AC22" i="84"/>
  <c r="AC18" i="84"/>
  <c r="AA63" i="84"/>
  <c r="Z63" i="84"/>
  <c r="AA60" i="84"/>
  <c r="Z60" i="84"/>
  <c r="AA54" i="84"/>
  <c r="Z54" i="84"/>
  <c r="AA46" i="84"/>
  <c r="Z46" i="84"/>
  <c r="AA41" i="84"/>
  <c r="Z41" i="84"/>
  <c r="AA34" i="84"/>
  <c r="Z34" i="84"/>
  <c r="AA28" i="84"/>
  <c r="Z28" i="84"/>
  <c r="AA22" i="84"/>
  <c r="Z22" i="84"/>
  <c r="AA18" i="84"/>
  <c r="Z18" i="84"/>
  <c r="Y63" i="84"/>
  <c r="Y60" i="84"/>
  <c r="Y54" i="84"/>
  <c r="Y46" i="84"/>
  <c r="Y41" i="84"/>
  <c r="Y34" i="84"/>
  <c r="Y28" i="84"/>
  <c r="Y22" i="84"/>
  <c r="Y18" i="84"/>
  <c r="AA66" i="84"/>
  <c r="AA64" i="84"/>
  <c r="AA62" i="84"/>
  <c r="AA61" i="84"/>
  <c r="AA59" i="84"/>
  <c r="AA58" i="84"/>
  <c r="AA57" i="84"/>
  <c r="AA56" i="84"/>
  <c r="AA55" i="84"/>
  <c r="AA53" i="84"/>
  <c r="AA52" i="84"/>
  <c r="AA51" i="84"/>
  <c r="AA50" i="84"/>
  <c r="AA49" i="84"/>
  <c r="AA48" i="84"/>
  <c r="AA47" i="84"/>
  <c r="AA45" i="84"/>
  <c r="AA44" i="84"/>
  <c r="AA43" i="84"/>
  <c r="AA42" i="84"/>
  <c r="AA40" i="84"/>
  <c r="AA39" i="84"/>
  <c r="AA38" i="84"/>
  <c r="AA37" i="84"/>
  <c r="AA36" i="84"/>
  <c r="AA35" i="84"/>
  <c r="AA33" i="84"/>
  <c r="AA32" i="84"/>
  <c r="AA31" i="84"/>
  <c r="AA30" i="84"/>
  <c r="AA29" i="84"/>
  <c r="AA27" i="84"/>
  <c r="AA26" i="84"/>
  <c r="AA25" i="84"/>
  <c r="AA24" i="84"/>
  <c r="AA23" i="84"/>
  <c r="AA21" i="84"/>
  <c r="AA20" i="84"/>
  <c r="AA19" i="84"/>
  <c r="X63" i="84" l="1"/>
  <c r="W63" i="84"/>
  <c r="V63" i="84"/>
  <c r="U63" i="84"/>
  <c r="X60" i="84"/>
  <c r="W60" i="84"/>
  <c r="V60" i="84"/>
  <c r="U60" i="84"/>
  <c r="X54" i="84"/>
  <c r="W54" i="84"/>
  <c r="V54" i="84"/>
  <c r="U54" i="84"/>
  <c r="X46" i="84"/>
  <c r="W46" i="84"/>
  <c r="V46" i="84"/>
  <c r="U46" i="84"/>
  <c r="X41" i="84"/>
  <c r="W41" i="84"/>
  <c r="V41" i="84"/>
  <c r="U41" i="84"/>
  <c r="X34" i="84"/>
  <c r="W34" i="84"/>
  <c r="V34" i="84"/>
  <c r="U34" i="84"/>
  <c r="X28" i="84"/>
  <c r="W28" i="84"/>
  <c r="V28" i="84"/>
  <c r="U28" i="84"/>
  <c r="X22" i="84"/>
  <c r="W22" i="84"/>
  <c r="V22" i="84"/>
  <c r="U22" i="84"/>
  <c r="X18" i="84"/>
  <c r="W18" i="84"/>
  <c r="V18" i="84"/>
  <c r="U18" i="84"/>
  <c r="T63" i="84"/>
  <c r="T60" i="84"/>
  <c r="T54" i="84"/>
  <c r="T46" i="84"/>
  <c r="T41" i="84"/>
  <c r="T34" i="84"/>
  <c r="T28" i="84"/>
  <c r="T22" i="84"/>
  <c r="T18" i="84"/>
  <c r="S63" i="84" l="1"/>
  <c r="S60" i="84"/>
  <c r="S54" i="84"/>
  <c r="S46" i="84"/>
  <c r="S41" i="84"/>
  <c r="S34" i="84"/>
  <c r="S28" i="84"/>
  <c r="S22" i="84"/>
  <c r="S18" i="84"/>
  <c r="L7" i="83" l="1"/>
  <c r="K63" i="83"/>
  <c r="K60" i="83"/>
  <c r="K54" i="83"/>
  <c r="K46" i="83"/>
  <c r="K41" i="83"/>
  <c r="K34" i="83"/>
  <c r="L34" i="83" s="1"/>
  <c r="K28" i="83"/>
  <c r="L28" i="83" s="1"/>
  <c r="K22" i="83"/>
  <c r="K18" i="83"/>
  <c r="K8" i="83"/>
  <c r="J7" i="83"/>
  <c r="J63" i="83"/>
  <c r="L63" i="83" s="1"/>
  <c r="J60" i="83"/>
  <c r="J54" i="83"/>
  <c r="J46" i="83"/>
  <c r="L46" i="83" s="1"/>
  <c r="J41" i="83"/>
  <c r="J34" i="83"/>
  <c r="J28" i="83"/>
  <c r="J22" i="83"/>
  <c r="J18" i="83"/>
  <c r="J8" i="83"/>
  <c r="L8" i="83"/>
  <c r="L66" i="83"/>
  <c r="L65" i="83"/>
  <c r="L64" i="83"/>
  <c r="L62" i="83"/>
  <c r="L61" i="83"/>
  <c r="L60" i="83"/>
  <c r="L59" i="83"/>
  <c r="L58" i="83"/>
  <c r="L57" i="83"/>
  <c r="L56" i="83"/>
  <c r="L55" i="83"/>
  <c r="L53" i="83"/>
  <c r="L52" i="83"/>
  <c r="L51" i="83"/>
  <c r="L50" i="83"/>
  <c r="L49" i="83"/>
  <c r="L48" i="83"/>
  <c r="L47" i="83"/>
  <c r="L45" i="83"/>
  <c r="L44" i="83"/>
  <c r="L43" i="83"/>
  <c r="L42" i="83"/>
  <c r="L41" i="83"/>
  <c r="L40" i="83"/>
  <c r="L39" i="83"/>
  <c r="L38" i="83"/>
  <c r="L37" i="83"/>
  <c r="L36" i="83"/>
  <c r="L35" i="83"/>
  <c r="L33" i="83"/>
  <c r="L32" i="83"/>
  <c r="L31" i="83"/>
  <c r="L30" i="83"/>
  <c r="L29" i="83"/>
  <c r="L27" i="83"/>
  <c r="L26" i="83"/>
  <c r="L25" i="83"/>
  <c r="L24" i="83"/>
  <c r="L23" i="83"/>
  <c r="L21" i="83"/>
  <c r="L20" i="83"/>
  <c r="L19" i="83"/>
  <c r="L17" i="83"/>
  <c r="L16" i="83"/>
  <c r="L15" i="83"/>
  <c r="L14" i="83"/>
  <c r="L13" i="83"/>
  <c r="L12" i="83"/>
  <c r="L11" i="83"/>
  <c r="L10" i="83"/>
  <c r="L9" i="83"/>
  <c r="S66" i="83"/>
  <c r="S65" i="83"/>
  <c r="S64" i="83"/>
  <c r="S62" i="83"/>
  <c r="S61" i="83"/>
  <c r="S59" i="83"/>
  <c r="S58" i="83"/>
  <c r="S57" i="83"/>
  <c r="S56" i="83"/>
  <c r="S55" i="83"/>
  <c r="S53" i="83"/>
  <c r="S52" i="83"/>
  <c r="S51" i="83"/>
  <c r="S50" i="83"/>
  <c r="S49" i="83"/>
  <c r="S48" i="83"/>
  <c r="S47" i="83"/>
  <c r="S45" i="83"/>
  <c r="S44" i="83"/>
  <c r="S43" i="83"/>
  <c r="S40" i="83"/>
  <c r="S39" i="83"/>
  <c r="S38" i="83"/>
  <c r="S37" i="83"/>
  <c r="S36" i="83"/>
  <c r="S35" i="83"/>
  <c r="S33" i="83"/>
  <c r="S32" i="83"/>
  <c r="S31" i="83"/>
  <c r="S30" i="83"/>
  <c r="S29" i="83"/>
  <c r="S27" i="83"/>
  <c r="S26" i="83"/>
  <c r="S25" i="83"/>
  <c r="S24" i="83"/>
  <c r="S23" i="83"/>
  <c r="S21" i="83"/>
  <c r="S20" i="83"/>
  <c r="S19" i="83"/>
  <c r="S17" i="83"/>
  <c r="S16" i="83"/>
  <c r="S15" i="83"/>
  <c r="S14" i="83"/>
  <c r="S13" i="83"/>
  <c r="S12" i="83"/>
  <c r="S11" i="83"/>
  <c r="S10" i="83"/>
  <c r="S9" i="83"/>
  <c r="L54" i="83" l="1"/>
  <c r="L22" i="83"/>
  <c r="K7" i="83"/>
  <c r="L18" i="83"/>
  <c r="M63" i="84"/>
  <c r="L63" i="84"/>
  <c r="M60" i="84"/>
  <c r="L60" i="84"/>
  <c r="M54" i="84"/>
  <c r="L54" i="84"/>
  <c r="M46" i="84"/>
  <c r="L46" i="84"/>
  <c r="M41" i="84"/>
  <c r="L41" i="84"/>
  <c r="M34" i="84"/>
  <c r="L34" i="84"/>
  <c r="M28" i="84"/>
  <c r="L28" i="84"/>
  <c r="M22" i="84"/>
  <c r="L22" i="84"/>
  <c r="M18" i="84"/>
  <c r="L18" i="84"/>
  <c r="K63" i="84"/>
  <c r="K60" i="84"/>
  <c r="K54" i="84"/>
  <c r="K46" i="84"/>
  <c r="K41" i="84"/>
  <c r="K34" i="84"/>
  <c r="K28" i="84"/>
  <c r="K22" i="84"/>
  <c r="K18" i="84"/>
  <c r="J63" i="84"/>
  <c r="I63" i="84"/>
  <c r="H63" i="84"/>
  <c r="G63" i="84"/>
  <c r="F63" i="84"/>
  <c r="E63" i="84"/>
  <c r="J60" i="84"/>
  <c r="I60" i="84"/>
  <c r="H60" i="84"/>
  <c r="G60" i="84"/>
  <c r="F60" i="84"/>
  <c r="E60" i="84"/>
  <c r="J54" i="84"/>
  <c r="I54" i="84"/>
  <c r="H54" i="84"/>
  <c r="G54" i="84"/>
  <c r="F54" i="84"/>
  <c r="E54" i="84"/>
  <c r="J46" i="84"/>
  <c r="I46" i="84"/>
  <c r="H46" i="84"/>
  <c r="G46" i="84"/>
  <c r="F46" i="84"/>
  <c r="E46" i="84"/>
  <c r="J41" i="84"/>
  <c r="I41" i="84"/>
  <c r="H41" i="84"/>
  <c r="G41" i="84"/>
  <c r="F41" i="84"/>
  <c r="E41" i="84"/>
  <c r="J34" i="84"/>
  <c r="I34" i="84"/>
  <c r="H34" i="84"/>
  <c r="G34" i="84"/>
  <c r="F34" i="84"/>
  <c r="E34" i="84"/>
  <c r="J28" i="84"/>
  <c r="I28" i="84"/>
  <c r="H28" i="84"/>
  <c r="G28" i="84"/>
  <c r="F28" i="84"/>
  <c r="E28" i="84"/>
  <c r="J22" i="84"/>
  <c r="I22" i="84"/>
  <c r="H22" i="84"/>
  <c r="G22" i="84"/>
  <c r="F22" i="84"/>
  <c r="E22" i="84"/>
  <c r="J18" i="84"/>
  <c r="I18" i="84"/>
  <c r="H18" i="84"/>
  <c r="G18" i="84"/>
  <c r="F18" i="84"/>
  <c r="E18" i="84"/>
  <c r="D63" i="84"/>
  <c r="D60" i="84"/>
  <c r="D54" i="84"/>
  <c r="D46" i="84"/>
  <c r="D41" i="84"/>
  <c r="D34" i="84"/>
  <c r="D28" i="84"/>
  <c r="D22" i="84"/>
  <c r="D18" i="84"/>
  <c r="C63" i="84"/>
  <c r="C60" i="84"/>
  <c r="C54" i="84"/>
  <c r="C46" i="84"/>
  <c r="C41" i="84"/>
  <c r="C34" i="84"/>
  <c r="C28" i="84"/>
  <c r="C22" i="84"/>
  <c r="C18" i="84"/>
  <c r="D63" i="82" l="1"/>
  <c r="D60" i="82"/>
  <c r="D54" i="82"/>
  <c r="D46" i="82"/>
  <c r="D41" i="82"/>
  <c r="D34" i="82"/>
  <c r="D28" i="82"/>
  <c r="D22" i="82"/>
  <c r="D18" i="82"/>
  <c r="D7" i="82"/>
  <c r="C22" i="83"/>
  <c r="C63" i="82" l="1"/>
  <c r="C60" i="82"/>
  <c r="C54" i="82"/>
  <c r="C46" i="82"/>
  <c r="C41" i="82"/>
  <c r="C34" i="82"/>
  <c r="C28" i="82"/>
  <c r="C22" i="82"/>
  <c r="C18" i="82"/>
  <c r="C7" i="82" l="1"/>
  <c r="N8" i="84"/>
  <c r="N19" i="84"/>
  <c r="N20" i="84"/>
  <c r="N21" i="84"/>
  <c r="N23" i="84"/>
  <c r="N24" i="84"/>
  <c r="N25" i="84"/>
  <c r="N26" i="84"/>
  <c r="N27" i="84"/>
  <c r="N29" i="84"/>
  <c r="N30" i="84"/>
  <c r="N31" i="84"/>
  <c r="N32" i="84"/>
  <c r="N33" i="84"/>
  <c r="N35" i="84"/>
  <c r="N36" i="84"/>
  <c r="N37" i="84"/>
  <c r="N38" i="84"/>
  <c r="N39" i="84"/>
  <c r="N40" i="84"/>
  <c r="N42" i="84"/>
  <c r="N43" i="84"/>
  <c r="N44" i="84"/>
  <c r="N45" i="84"/>
  <c r="N47" i="84"/>
  <c r="N48" i="84"/>
  <c r="N49" i="84"/>
  <c r="N50" i="84"/>
  <c r="N51" i="84"/>
  <c r="N52" i="84"/>
  <c r="N53" i="84"/>
  <c r="N55" i="84"/>
  <c r="N56" i="84"/>
  <c r="N57" i="84"/>
  <c r="N58" i="84"/>
  <c r="N59" i="84"/>
  <c r="N61" i="84"/>
  <c r="N60" i="84" s="1"/>
  <c r="N62" i="84"/>
  <c r="N64" i="84"/>
  <c r="N65" i="84"/>
  <c r="N66" i="84"/>
  <c r="Q28" i="84"/>
  <c r="Q41" i="83"/>
  <c r="P41" i="83"/>
  <c r="R41" i="83" s="1"/>
  <c r="Q63" i="83"/>
  <c r="P63" i="83"/>
  <c r="R63" i="83" s="1"/>
  <c r="N63" i="83"/>
  <c r="M63" i="83"/>
  <c r="Q60" i="83"/>
  <c r="P60" i="83"/>
  <c r="N60" i="83"/>
  <c r="M60" i="83"/>
  <c r="O60" i="83" s="1"/>
  <c r="Q54" i="83"/>
  <c r="P54" i="83"/>
  <c r="R54" i="83" s="1"/>
  <c r="N54" i="83"/>
  <c r="M54" i="83"/>
  <c r="Q46" i="83"/>
  <c r="P46" i="83"/>
  <c r="N46" i="83"/>
  <c r="M46" i="83"/>
  <c r="O46" i="83" s="1"/>
  <c r="N41" i="83"/>
  <c r="M41" i="83"/>
  <c r="Q34" i="83"/>
  <c r="P34" i="83"/>
  <c r="N34" i="83"/>
  <c r="M34" i="83"/>
  <c r="O34" i="83" s="1"/>
  <c r="M28" i="83"/>
  <c r="Q28" i="83"/>
  <c r="R28" i="83" s="1"/>
  <c r="P28" i="83"/>
  <c r="N28" i="83"/>
  <c r="O28" i="83" s="1"/>
  <c r="Q22" i="83"/>
  <c r="P22" i="83"/>
  <c r="N22" i="83"/>
  <c r="M22" i="83"/>
  <c r="O22" i="83" s="1"/>
  <c r="Q18" i="83"/>
  <c r="P18" i="83"/>
  <c r="R18" i="83" s="1"/>
  <c r="N18" i="83"/>
  <c r="M18" i="83"/>
  <c r="R66" i="84"/>
  <c r="R65" i="84"/>
  <c r="R64" i="84"/>
  <c r="R62" i="84"/>
  <c r="R61" i="84"/>
  <c r="R60" i="84"/>
  <c r="R59" i="84"/>
  <c r="R58" i="84"/>
  <c r="R57" i="84"/>
  <c r="R56" i="84"/>
  <c r="R55" i="84"/>
  <c r="R54" i="84"/>
  <c r="R53" i="84"/>
  <c r="R52" i="84"/>
  <c r="R51" i="84"/>
  <c r="R50" i="84"/>
  <c r="R49" i="84"/>
  <c r="R48" i="84"/>
  <c r="R47" i="84"/>
  <c r="M7" i="84"/>
  <c r="R46" i="84"/>
  <c r="R45" i="84"/>
  <c r="R44" i="84"/>
  <c r="R43" i="84"/>
  <c r="R42" i="84"/>
  <c r="R41" i="84"/>
  <c r="R40" i="84"/>
  <c r="R39" i="84"/>
  <c r="R38" i="84"/>
  <c r="R37" i="84"/>
  <c r="R36" i="84"/>
  <c r="R35" i="84"/>
  <c r="R34" i="84"/>
  <c r="R33" i="84"/>
  <c r="R32" i="84"/>
  <c r="R31" i="84"/>
  <c r="R30" i="84"/>
  <c r="R29" i="84"/>
  <c r="R28" i="84"/>
  <c r="R27" i="84"/>
  <c r="R26" i="84"/>
  <c r="R25" i="84"/>
  <c r="R24" i="84"/>
  <c r="R23" i="84"/>
  <c r="R22" i="84"/>
  <c r="R21" i="84"/>
  <c r="R20" i="84"/>
  <c r="R19" i="84"/>
  <c r="R18" i="84"/>
  <c r="R8" i="84"/>
  <c r="C7" i="84"/>
  <c r="Q66" i="84"/>
  <c r="Q65" i="84"/>
  <c r="Q64" i="84"/>
  <c r="Q63" i="84"/>
  <c r="Q62" i="84"/>
  <c r="Q61" i="84"/>
  <c r="Q60" i="84"/>
  <c r="Q59" i="84"/>
  <c r="Q58" i="84"/>
  <c r="Q57" i="84"/>
  <c r="Q56" i="84"/>
  <c r="Q55" i="84"/>
  <c r="Q54" i="84"/>
  <c r="Q53" i="84"/>
  <c r="Q52" i="84"/>
  <c r="Q51" i="84"/>
  <c r="Q50" i="84"/>
  <c r="Q49" i="84"/>
  <c r="Q48" i="84"/>
  <c r="Q47" i="84"/>
  <c r="Q46" i="84"/>
  <c r="Q45" i="84"/>
  <c r="Q44" i="84"/>
  <c r="Q43" i="84"/>
  <c r="Q42" i="84"/>
  <c r="Q41" i="84"/>
  <c r="Q40" i="84"/>
  <c r="Q39" i="84"/>
  <c r="Q38" i="84"/>
  <c r="Q37" i="84"/>
  <c r="Q36" i="84"/>
  <c r="Q35" i="84"/>
  <c r="Q33" i="84"/>
  <c r="Q32" i="84"/>
  <c r="Q31" i="84"/>
  <c r="Q30" i="84"/>
  <c r="Q29" i="84"/>
  <c r="Q27" i="84"/>
  <c r="Q26" i="84"/>
  <c r="Q25" i="84"/>
  <c r="Q24" i="84"/>
  <c r="Q23" i="84"/>
  <c r="Q22" i="84"/>
  <c r="Q21" i="84"/>
  <c r="Q20" i="84"/>
  <c r="Q19" i="84"/>
  <c r="Q18" i="84"/>
  <c r="Q8" i="84"/>
  <c r="P66" i="84"/>
  <c r="P65" i="84"/>
  <c r="P64" i="84"/>
  <c r="P63" i="84"/>
  <c r="P62" i="84"/>
  <c r="P61" i="84"/>
  <c r="P60" i="84"/>
  <c r="P59" i="84"/>
  <c r="P58" i="84"/>
  <c r="P57" i="84"/>
  <c r="P56" i="84"/>
  <c r="P55" i="84"/>
  <c r="P54" i="84"/>
  <c r="P53" i="84"/>
  <c r="P52" i="84"/>
  <c r="P51" i="84"/>
  <c r="P50" i="84"/>
  <c r="P49" i="84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8" i="84"/>
  <c r="O66" i="84"/>
  <c r="O65" i="84"/>
  <c r="O64" i="84"/>
  <c r="O63" i="84"/>
  <c r="O62" i="84"/>
  <c r="O61" i="84"/>
  <c r="O60" i="84"/>
  <c r="O59" i="84"/>
  <c r="O58" i="84"/>
  <c r="O57" i="84"/>
  <c r="O56" i="84"/>
  <c r="O55" i="84"/>
  <c r="O54" i="84"/>
  <c r="O53" i="84"/>
  <c r="O52" i="84"/>
  <c r="O51" i="84"/>
  <c r="O50" i="84"/>
  <c r="O49" i="84"/>
  <c r="O48" i="84"/>
  <c r="O47" i="84"/>
  <c r="O46" i="84"/>
  <c r="O45" i="84"/>
  <c r="O44" i="84"/>
  <c r="O43" i="84"/>
  <c r="O42" i="84"/>
  <c r="O41" i="84"/>
  <c r="O40" i="84"/>
  <c r="O39" i="84"/>
  <c r="O38" i="84"/>
  <c r="O37" i="84"/>
  <c r="O36" i="84"/>
  <c r="O35" i="84"/>
  <c r="O34" i="84"/>
  <c r="O33" i="84"/>
  <c r="O32" i="84"/>
  <c r="O31" i="84"/>
  <c r="O30" i="84"/>
  <c r="O29" i="84"/>
  <c r="O27" i="84"/>
  <c r="O26" i="84"/>
  <c r="O25" i="84"/>
  <c r="O24" i="84"/>
  <c r="O23" i="84"/>
  <c r="O22" i="84"/>
  <c r="O21" i="84"/>
  <c r="O20" i="84"/>
  <c r="O19" i="84"/>
  <c r="D7" i="84"/>
  <c r="O8" i="84"/>
  <c r="L7" i="84"/>
  <c r="J7" i="84"/>
  <c r="G7" i="84"/>
  <c r="K7" i="84"/>
  <c r="E7" i="84"/>
  <c r="H7" i="84"/>
  <c r="AJ18" i="84"/>
  <c r="AI18" i="84"/>
  <c r="AH18" i="84"/>
  <c r="AG18" i="84"/>
  <c r="AK66" i="84"/>
  <c r="AK65" i="84"/>
  <c r="AK64" i="84"/>
  <c r="AK63" i="84"/>
  <c r="AK62" i="84"/>
  <c r="AK61" i="84"/>
  <c r="AK60" i="84"/>
  <c r="AK59" i="84"/>
  <c r="AK58" i="84"/>
  <c r="AK57" i="84"/>
  <c r="AK56" i="84"/>
  <c r="AK55" i="84"/>
  <c r="AK54" i="84"/>
  <c r="AK53" i="84"/>
  <c r="AK52" i="84"/>
  <c r="AK51" i="84"/>
  <c r="AK50" i="84"/>
  <c r="AK49" i="84"/>
  <c r="AK48" i="84"/>
  <c r="AK47" i="84"/>
  <c r="AK46" i="84"/>
  <c r="AK45" i="84"/>
  <c r="AK44" i="84"/>
  <c r="AK43" i="84"/>
  <c r="AK42" i="84"/>
  <c r="AK40" i="84"/>
  <c r="AK39" i="84"/>
  <c r="AK38" i="84"/>
  <c r="AK37" i="84"/>
  <c r="AK36" i="84"/>
  <c r="AK35" i="84"/>
  <c r="AK34" i="84"/>
  <c r="AK33" i="84"/>
  <c r="AK32" i="84"/>
  <c r="AK31" i="84"/>
  <c r="AK30" i="84"/>
  <c r="AK29" i="84"/>
  <c r="AK28" i="84"/>
  <c r="AK27" i="84"/>
  <c r="AK26" i="84"/>
  <c r="AK25" i="84"/>
  <c r="AK24" i="84"/>
  <c r="AK23" i="84"/>
  <c r="AC7" i="84"/>
  <c r="AK22" i="84"/>
  <c r="AK21" i="84"/>
  <c r="AK20" i="84"/>
  <c r="AK19" i="84"/>
  <c r="AK8" i="84"/>
  <c r="AJ41" i="84"/>
  <c r="AJ63" i="84"/>
  <c r="AJ66" i="84"/>
  <c r="AJ65" i="84"/>
  <c r="AJ64" i="84"/>
  <c r="AJ62" i="84"/>
  <c r="AJ61" i="84"/>
  <c r="AJ60" i="84"/>
  <c r="AJ59" i="84"/>
  <c r="AJ58" i="84"/>
  <c r="AJ57" i="84"/>
  <c r="AJ56" i="84"/>
  <c r="AJ55" i="84"/>
  <c r="AJ54" i="84"/>
  <c r="AJ53" i="84"/>
  <c r="AJ52" i="84"/>
  <c r="AJ51" i="84"/>
  <c r="AJ50" i="84"/>
  <c r="AJ49" i="84"/>
  <c r="AJ48" i="84"/>
  <c r="AJ47" i="84"/>
  <c r="AJ46" i="84"/>
  <c r="AJ45" i="84"/>
  <c r="AJ44" i="84"/>
  <c r="AJ43" i="84"/>
  <c r="AJ42" i="84"/>
  <c r="AJ40" i="84"/>
  <c r="AJ39" i="84"/>
  <c r="AJ38" i="84"/>
  <c r="AJ37" i="84"/>
  <c r="AJ36" i="84"/>
  <c r="AJ35" i="84"/>
  <c r="AJ34" i="84"/>
  <c r="AJ33" i="84"/>
  <c r="AJ32" i="84"/>
  <c r="AJ31" i="84"/>
  <c r="AJ30" i="84"/>
  <c r="AJ29" i="84"/>
  <c r="AJ28" i="84"/>
  <c r="AJ27" i="84"/>
  <c r="AJ26" i="84"/>
  <c r="AJ25" i="84"/>
  <c r="AJ24" i="84"/>
  <c r="AJ23" i="84"/>
  <c r="AJ22" i="84"/>
  <c r="AJ21" i="84"/>
  <c r="AJ20" i="84"/>
  <c r="AJ19" i="84"/>
  <c r="AJ8" i="84"/>
  <c r="AI28" i="84"/>
  <c r="AI54" i="84"/>
  <c r="AI60" i="84"/>
  <c r="AI66" i="84"/>
  <c r="AI65" i="84"/>
  <c r="AI64" i="84"/>
  <c r="AI63" i="84"/>
  <c r="AI62" i="84"/>
  <c r="AI61" i="84"/>
  <c r="AI59" i="84"/>
  <c r="AI58" i="84"/>
  <c r="AI57" i="84"/>
  <c r="AI56" i="84"/>
  <c r="AI55" i="84"/>
  <c r="AI53" i="84"/>
  <c r="AI52" i="84"/>
  <c r="AI51" i="84"/>
  <c r="AI50" i="84"/>
  <c r="AI49" i="84"/>
  <c r="AI48" i="84"/>
  <c r="AI47" i="84"/>
  <c r="AI45" i="84"/>
  <c r="AI44" i="84"/>
  <c r="AI43" i="84"/>
  <c r="AI42" i="84"/>
  <c r="AI41" i="84"/>
  <c r="AI40" i="84"/>
  <c r="AI39" i="84"/>
  <c r="AI38" i="84"/>
  <c r="AI37" i="84"/>
  <c r="AI36" i="84"/>
  <c r="AI35" i="84"/>
  <c r="AI34" i="84"/>
  <c r="AI33" i="84"/>
  <c r="AI32" i="84"/>
  <c r="AI31" i="84"/>
  <c r="AI30" i="84"/>
  <c r="AI29" i="84"/>
  <c r="AI27" i="84"/>
  <c r="AI26" i="84"/>
  <c r="AI25" i="84"/>
  <c r="AI24" i="84"/>
  <c r="AI23" i="84"/>
  <c r="AI21" i="84"/>
  <c r="AI20" i="84"/>
  <c r="AI19" i="84"/>
  <c r="AI8" i="84"/>
  <c r="AH66" i="84"/>
  <c r="AH65" i="84"/>
  <c r="AH64" i="84"/>
  <c r="AH62" i="84"/>
  <c r="AH61" i="84"/>
  <c r="AH60" i="84"/>
  <c r="AH59" i="84"/>
  <c r="AH58" i="84"/>
  <c r="AH57" i="84"/>
  <c r="AH56" i="84"/>
  <c r="AH55" i="84"/>
  <c r="AH54" i="84"/>
  <c r="AH53" i="84"/>
  <c r="AH52" i="84"/>
  <c r="AH51" i="84"/>
  <c r="AH50" i="84"/>
  <c r="AH49" i="84"/>
  <c r="AH48" i="84"/>
  <c r="AH47" i="84"/>
  <c r="AH45" i="84"/>
  <c r="AH44" i="84"/>
  <c r="AH43" i="84"/>
  <c r="AH42" i="84"/>
  <c r="AH41" i="84"/>
  <c r="AH40" i="84"/>
  <c r="AH39" i="84"/>
  <c r="AH38" i="84"/>
  <c r="AH37" i="84"/>
  <c r="AH36" i="84"/>
  <c r="AH35" i="84"/>
  <c r="AH34" i="84"/>
  <c r="AH33" i="84"/>
  <c r="AH32" i="84"/>
  <c r="AH31" i="84"/>
  <c r="AH30" i="84"/>
  <c r="AH29" i="84"/>
  <c r="AH28" i="84"/>
  <c r="AH27" i="84"/>
  <c r="AH26" i="84"/>
  <c r="AH25" i="84"/>
  <c r="AH24" i="84"/>
  <c r="AH23" i="84"/>
  <c r="AH22" i="84"/>
  <c r="AH21" i="84"/>
  <c r="AH20" i="84"/>
  <c r="AH19" i="84"/>
  <c r="AH8" i="84"/>
  <c r="AG66" i="84"/>
  <c r="AG65" i="84"/>
  <c r="AG64" i="84"/>
  <c r="AG62" i="84"/>
  <c r="AG61" i="84"/>
  <c r="AG60" i="84"/>
  <c r="AG59" i="84"/>
  <c r="AG58" i="84"/>
  <c r="AG57" i="84"/>
  <c r="AG56" i="84"/>
  <c r="AG55" i="84"/>
  <c r="AG54" i="84"/>
  <c r="AG53" i="84"/>
  <c r="AG52" i="84"/>
  <c r="AG51" i="84"/>
  <c r="AG50" i="84"/>
  <c r="AG49" i="84"/>
  <c r="AG48" i="84"/>
  <c r="AG47" i="84"/>
  <c r="AG45" i="84"/>
  <c r="AG44" i="84"/>
  <c r="AG43" i="84"/>
  <c r="AG42" i="84"/>
  <c r="AG41" i="84"/>
  <c r="AG40" i="84"/>
  <c r="AG39" i="84"/>
  <c r="AG38" i="84"/>
  <c r="AG37" i="84"/>
  <c r="AG36" i="84"/>
  <c r="AG35" i="84"/>
  <c r="AG34" i="84"/>
  <c r="AG33" i="84"/>
  <c r="AG32" i="84"/>
  <c r="AG31" i="84"/>
  <c r="AG30" i="84"/>
  <c r="AG29" i="84"/>
  <c r="AG28" i="84"/>
  <c r="AG27" i="84"/>
  <c r="AG26" i="84"/>
  <c r="AG25" i="84"/>
  <c r="AG24" i="84"/>
  <c r="AG23" i="84"/>
  <c r="AG22" i="84"/>
  <c r="AG21" i="84"/>
  <c r="AG20" i="84"/>
  <c r="AG19" i="84"/>
  <c r="AG8" i="84"/>
  <c r="AA7" i="84"/>
  <c r="AD7" i="84"/>
  <c r="AB7" i="84"/>
  <c r="Z7" i="84"/>
  <c r="X7" i="84"/>
  <c r="V7" i="84"/>
  <c r="O7" i="84" l="1"/>
  <c r="R7" i="84"/>
  <c r="W7" i="84"/>
  <c r="N46" i="84"/>
  <c r="N34" i="84"/>
  <c r="N22" i="84"/>
  <c r="T7" i="84"/>
  <c r="AG46" i="84"/>
  <c r="AG63" i="84"/>
  <c r="U7" i="84"/>
  <c r="AH46" i="84"/>
  <c r="AH63" i="84"/>
  <c r="AI22" i="84"/>
  <c r="AI46" i="84"/>
  <c r="Y7" i="84"/>
  <c r="S7" i="84"/>
  <c r="AK7" i="84" s="1"/>
  <c r="AK41" i="84"/>
  <c r="AK18" i="84"/>
  <c r="O28" i="84"/>
  <c r="F7" i="84"/>
  <c r="P7" i="84" s="1"/>
  <c r="P34" i="84"/>
  <c r="Q34" i="84"/>
  <c r="R63" i="84"/>
  <c r="O18" i="83"/>
  <c r="R22" i="83"/>
  <c r="R34" i="83"/>
  <c r="O41" i="83"/>
  <c r="R46" i="83"/>
  <c r="O54" i="83"/>
  <c r="R60" i="83"/>
  <c r="O63" i="83"/>
  <c r="N63" i="84"/>
  <c r="N54" i="84"/>
  <c r="N41" i="84"/>
  <c r="N28" i="84"/>
  <c r="N18" i="84"/>
  <c r="O18" i="84"/>
  <c r="I7" i="84"/>
  <c r="Q7" i="84" s="1"/>
  <c r="N7" i="84" l="1"/>
  <c r="AH7" i="84"/>
  <c r="AI7" i="84"/>
  <c r="AJ7" i="84"/>
  <c r="AG7" i="84"/>
</calcChain>
</file>

<file path=xl/comments1.xml><?xml version="1.0" encoding="utf-8"?>
<comments xmlns="http://schemas.openxmlformats.org/spreadsheetml/2006/main">
  <authors>
    <author>兵庫県</author>
  </authors>
  <commentList>
    <comment ref="J47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<sst xmlns="http://schemas.openxmlformats.org/spreadsheetml/2006/main" count="1044" uniqueCount="175">
  <si>
    <t>兵庫県</t>
  </si>
  <si>
    <t>区　分</t>
  </si>
  <si>
    <t>調査時点</t>
  </si>
  <si>
    <t>単　位</t>
  </si>
  <si>
    <t>千円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</si>
  <si>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</si>
  <si>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</si>
  <si>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</si>
  <si>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</si>
  <si>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</si>
  <si>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</si>
  <si>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</si>
  <si>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</si>
  <si>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</si>
  <si>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</si>
  <si>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</si>
  <si>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</si>
  <si>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</si>
  <si>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</si>
  <si>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</si>
  <si>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</si>
  <si>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</si>
  <si>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</si>
  <si>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</si>
  <si>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</si>
  <si>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</si>
  <si>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</si>
  <si>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</si>
  <si>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</si>
  <si>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</si>
  <si>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</si>
  <si>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</si>
  <si>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</si>
  <si>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</si>
  <si>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</si>
  <si>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西脇市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</si>
  <si>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</si>
  <si>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</si>
  <si>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</si>
  <si>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</si>
  <si>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</si>
  <si>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</si>
  <si>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</si>
  <si>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</si>
  <si>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</si>
  <si>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</si>
  <si>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</si>
  <si>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</si>
  <si>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</si>
  <si>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</si>
  <si>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</si>
  <si>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地方交付税</t>
  </si>
  <si>
    <t>手数料</t>
  </si>
  <si>
    <t>国庫支出金</t>
  </si>
  <si>
    <t>県支出金</t>
  </si>
  <si>
    <t>地方債</t>
  </si>
  <si>
    <t>人件費</t>
  </si>
  <si>
    <t>物件費</t>
  </si>
  <si>
    <t>扶助費</t>
  </si>
  <si>
    <t>補助費等</t>
  </si>
  <si>
    <t>公債費</t>
  </si>
  <si>
    <t>積立金</t>
  </si>
  <si>
    <t>歳入総額に占める割合</t>
  </si>
  <si>
    <t>地方譲与税</t>
  </si>
  <si>
    <t>繰出金</t>
  </si>
  <si>
    <t>％</t>
  </si>
  <si>
    <t>衆議院議員(小選挙区)選挙</t>
    <rPh sb="0" eb="3">
      <t>シュウギイン</t>
    </rPh>
    <rPh sb="3" eb="5">
      <t>ギイン</t>
    </rPh>
    <rPh sb="6" eb="10">
      <t>ショウセンキョク</t>
    </rPh>
    <rPh sb="11" eb="13">
      <t>センキョ</t>
    </rPh>
    <phoneticPr fontId="3"/>
  </si>
  <si>
    <t>養父市</t>
    <rPh sb="0" eb="2">
      <t>ヤブ</t>
    </rPh>
    <rPh sb="2" eb="3">
      <t>シ</t>
    </rPh>
    <phoneticPr fontId="3"/>
  </si>
  <si>
    <t>市町議会議員・職員数</t>
    <rPh sb="0" eb="2">
      <t>シチョウ</t>
    </rPh>
    <rPh sb="2" eb="4">
      <t>ギカイ</t>
    </rPh>
    <rPh sb="7" eb="9">
      <t>ショクイン</t>
    </rPh>
    <phoneticPr fontId="3"/>
  </si>
  <si>
    <t>参議院議員(選挙区)選挙</t>
    <rPh sb="0" eb="3">
      <t>サンギイン</t>
    </rPh>
    <rPh sb="3" eb="5">
      <t>ギイン</t>
    </rPh>
    <rPh sb="6" eb="9">
      <t>センキョク</t>
    </rPh>
    <rPh sb="10" eb="12">
      <t>センキョ</t>
    </rPh>
    <phoneticPr fontId="3"/>
  </si>
  <si>
    <t>知事選挙</t>
    <rPh sb="0" eb="2">
      <t>チジ</t>
    </rPh>
    <rPh sb="2" eb="4">
      <t>センキョ</t>
    </rPh>
    <phoneticPr fontId="3"/>
  </si>
  <si>
    <t>市町財政指標</t>
    <rPh sb="0" eb="2">
      <t>シチョウ</t>
    </rPh>
    <rPh sb="2" eb="4">
      <t>ザイセイ</t>
    </rPh>
    <rPh sb="4" eb="6">
      <t>シヒョウ</t>
    </rPh>
    <phoneticPr fontId="3"/>
  </si>
  <si>
    <t>歳入</t>
    <rPh sb="0" eb="2">
      <t>サイニュウ</t>
    </rPh>
    <phoneticPr fontId="3"/>
  </si>
  <si>
    <t>歳出</t>
    <rPh sb="0" eb="2">
      <t>サイシュツ</t>
    </rPh>
    <phoneticPr fontId="3"/>
  </si>
  <si>
    <t>歳出総額に占める割合</t>
    <rPh sb="1" eb="2">
      <t>シュツ</t>
    </rPh>
    <phoneticPr fontId="3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</si>
  <si>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</si>
  <si>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</si>
  <si>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</si>
  <si>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豊岡市</t>
    <rPh sb="0" eb="3">
      <t>トヨオカシ</t>
    </rPh>
    <phoneticPr fontId="10"/>
  </si>
  <si>
    <t>朝来市</t>
    <rPh sb="0" eb="2">
      <t>アサゴ</t>
    </rPh>
    <rPh sb="2" eb="3">
      <t>シ</t>
    </rPh>
    <phoneticPr fontId="10"/>
  </si>
  <si>
    <t>宍粟市</t>
    <rPh sb="0" eb="2">
      <t>シソウ</t>
    </rPh>
    <rPh sb="2" eb="3">
      <t>シ</t>
    </rPh>
    <phoneticPr fontId="10"/>
  </si>
  <si>
    <t>香美町</t>
    <rPh sb="0" eb="2">
      <t>カミ</t>
    </rPh>
    <rPh sb="2" eb="3">
      <t>チョウ</t>
    </rPh>
    <phoneticPr fontId="10"/>
  </si>
  <si>
    <t>課税対象所得</t>
    <rPh sb="0" eb="2">
      <t>カゼイ</t>
    </rPh>
    <rPh sb="2" eb="4">
      <t>タイショウ</t>
    </rPh>
    <rPh sb="4" eb="6">
      <t>ショトク</t>
    </rPh>
    <phoneticPr fontId="10"/>
  </si>
  <si>
    <t>多可町</t>
    <rPh sb="0" eb="1">
      <t>タ</t>
    </rPh>
    <rPh sb="1" eb="2">
      <t>カ</t>
    </rPh>
    <rPh sb="2" eb="3">
      <t>チョウ</t>
    </rPh>
    <phoneticPr fontId="10"/>
  </si>
  <si>
    <t>神河町</t>
    <rPh sb="0" eb="1">
      <t>カミ</t>
    </rPh>
    <rPh sb="1" eb="2">
      <t>カワ</t>
    </rPh>
    <rPh sb="2" eb="3">
      <t>チョウ</t>
    </rPh>
    <phoneticPr fontId="10"/>
  </si>
  <si>
    <t>たつの市</t>
    <rPh sb="3" eb="4">
      <t>シ</t>
    </rPh>
    <phoneticPr fontId="10"/>
  </si>
  <si>
    <t>佐用町</t>
    <rPh sb="0" eb="3">
      <t>サヨウチョウ</t>
    </rPh>
    <phoneticPr fontId="10"/>
  </si>
  <si>
    <t>新温泉町</t>
    <rPh sb="0" eb="1">
      <t>シン</t>
    </rPh>
    <rPh sb="1" eb="4">
      <t>オンセンチョウ</t>
    </rPh>
    <phoneticPr fontId="10"/>
  </si>
  <si>
    <t>加東市</t>
    <rPh sb="0" eb="2">
      <t>カトウ</t>
    </rPh>
    <rPh sb="2" eb="3">
      <t>シ</t>
    </rPh>
    <phoneticPr fontId="10"/>
  </si>
  <si>
    <t>新温泉町</t>
    <rPh sb="0" eb="1">
      <t>シン</t>
    </rPh>
    <rPh sb="1" eb="3">
      <t>オンセン</t>
    </rPh>
    <rPh sb="3" eb="4">
      <t>チョウ</t>
    </rPh>
    <phoneticPr fontId="10"/>
  </si>
  <si>
    <t>衆議院
議員選挙
有権者数</t>
    <rPh sb="6" eb="8">
      <t>センキョ</t>
    </rPh>
    <phoneticPr fontId="3"/>
  </si>
  <si>
    <t>衆議院
議員選挙
投票者数</t>
    <rPh sb="6" eb="8">
      <t>センキョ</t>
    </rPh>
    <rPh sb="9" eb="12">
      <t>トウヒョウシャ</t>
    </rPh>
    <phoneticPr fontId="3"/>
  </si>
  <si>
    <t>衆議院
議員選挙
投票率</t>
    <rPh sb="9" eb="12">
      <t>トウヒョウリツ</t>
    </rPh>
    <phoneticPr fontId="3"/>
  </si>
  <si>
    <t>歳入決算
総額</t>
  </si>
  <si>
    <t>地方税
(市町税)</t>
  </si>
  <si>
    <t>地方消費税
交付金</t>
  </si>
  <si>
    <t>軽油･自動車
取得税
交付金</t>
  </si>
  <si>
    <t>使用料</t>
  </si>
  <si>
    <t>その他の
歳入</t>
  </si>
  <si>
    <t>地方税
割合</t>
  </si>
  <si>
    <t>地方交付税
割合</t>
  </si>
  <si>
    <t>国庫支出金
割合</t>
  </si>
  <si>
    <t>地方債
割合</t>
  </si>
  <si>
    <t>普通建設
事業費</t>
  </si>
  <si>
    <t>災害復旧
事業費</t>
  </si>
  <si>
    <t>前年度
繰上
充用金</t>
  </si>
  <si>
    <t>人件費
割合</t>
  </si>
  <si>
    <t>物件費
割合</t>
  </si>
  <si>
    <t>扶助費
割合</t>
  </si>
  <si>
    <t>公債費
割合</t>
  </si>
  <si>
    <t>普通建設
事業費
割合</t>
  </si>
  <si>
    <t>財政力指数　　　　　　　　　　　　　　　</t>
  </si>
  <si>
    <t>実質収支
比率</t>
  </si>
  <si>
    <t>－</t>
  </si>
  <si>
    <t>経常収支
比率</t>
  </si>
  <si>
    <t>ラスパイレス
指数</t>
  </si>
  <si>
    <t>納税
義務者数</t>
  </si>
  <si>
    <t>市町
職員数
（総数）</t>
  </si>
  <si>
    <t>一般
職員</t>
  </si>
  <si>
    <t>教育
公務員</t>
  </si>
  <si>
    <t>臨時
職員</t>
  </si>
  <si>
    <t>実質公債
費比率</t>
    <rPh sb="5" eb="6">
      <t>ヒ</t>
    </rPh>
    <phoneticPr fontId="10"/>
  </si>
  <si>
    <t>人口千人
当たり
職員数</t>
    <rPh sb="2" eb="3">
      <t>セン</t>
    </rPh>
    <rPh sb="5" eb="6">
      <t>ア</t>
    </rPh>
    <phoneticPr fontId="10"/>
  </si>
  <si>
    <t>…</t>
  </si>
  <si>
    <t>-</t>
  </si>
  <si>
    <t>その他の
歳出</t>
    <rPh sb="2" eb="3">
      <t>タ</t>
    </rPh>
    <rPh sb="5" eb="7">
      <t>サイシュツ</t>
    </rPh>
    <phoneticPr fontId="10"/>
  </si>
  <si>
    <t>市町議会
議員数
現行定数</t>
    <rPh sb="9" eb="11">
      <t>ゲンコウ</t>
    </rPh>
    <rPh sb="11" eb="13">
      <t>テイスウ</t>
    </rPh>
    <phoneticPr fontId="3"/>
  </si>
  <si>
    <t>西脇市</t>
    <phoneticPr fontId="10"/>
  </si>
  <si>
    <t>三木市</t>
    <phoneticPr fontId="10"/>
  </si>
  <si>
    <t>姫路市</t>
    <phoneticPr fontId="10"/>
  </si>
  <si>
    <t>佐用町</t>
    <phoneticPr fontId="10"/>
  </si>
  <si>
    <t>洲本市</t>
    <phoneticPr fontId="10"/>
  </si>
  <si>
    <t>歳出決算
総額</t>
    <phoneticPr fontId="10"/>
  </si>
  <si>
    <t>維持
補修費</t>
    <phoneticPr fontId="10"/>
  </si>
  <si>
    <t>-</t>
    <phoneticPr fontId="10"/>
  </si>
  <si>
    <t>西脇市</t>
    <phoneticPr fontId="10"/>
  </si>
  <si>
    <t>三木市</t>
    <phoneticPr fontId="10"/>
  </si>
  <si>
    <t>参議院
議員選挙
有権者数</t>
    <phoneticPr fontId="3"/>
  </si>
  <si>
    <t>参議院
議員選挙
投票者数</t>
    <phoneticPr fontId="3"/>
  </si>
  <si>
    <t>参議院
議員選挙
投票率</t>
    <phoneticPr fontId="3"/>
  </si>
  <si>
    <t>知事選挙
有権者数</t>
    <phoneticPr fontId="3"/>
  </si>
  <si>
    <t>知事選挙
投票者数</t>
    <phoneticPr fontId="3"/>
  </si>
  <si>
    <t>知事選挙
投票率</t>
    <phoneticPr fontId="3"/>
  </si>
  <si>
    <t>％</t>
    <phoneticPr fontId="3"/>
  </si>
  <si>
    <t>市町議会議員数現行定数は、次回選挙より適用されることが確定しているものを含む。</t>
    <rPh sb="0" eb="2">
      <t>シチョウ</t>
    </rPh>
    <rPh sb="2" eb="4">
      <t>ギカイ</t>
    </rPh>
    <rPh sb="4" eb="7">
      <t>ギインスウ</t>
    </rPh>
    <rPh sb="7" eb="9">
      <t>ゲンコウ</t>
    </rPh>
    <rPh sb="9" eb="11">
      <t>テイスウ</t>
    </rPh>
    <rPh sb="13" eb="15">
      <t>ジカイ</t>
    </rPh>
    <rPh sb="15" eb="17">
      <t>センキョ</t>
    </rPh>
    <rPh sb="19" eb="21">
      <t>テキヨウ</t>
    </rPh>
    <rPh sb="27" eb="29">
      <t>カクテイ</t>
    </rPh>
    <rPh sb="36" eb="37">
      <t>フク</t>
    </rPh>
    <phoneticPr fontId="3"/>
  </si>
  <si>
    <t>千円</t>
    <rPh sb="0" eb="1">
      <t>セン</t>
    </rPh>
    <phoneticPr fontId="8"/>
  </si>
  <si>
    <t>県市町振興課</t>
    <phoneticPr fontId="10"/>
  </si>
  <si>
    <t>県選挙管理委員会</t>
    <rPh sb="0" eb="1">
      <t>ケン</t>
    </rPh>
    <phoneticPr fontId="3"/>
  </si>
  <si>
    <t>課税対象所得</t>
  </si>
  <si>
    <t>県市町振興課</t>
  </si>
  <si>
    <t>市町財政指数の県の数値は、各市町の加重平均である。</t>
    <rPh sb="0" eb="2">
      <t>シチョウ</t>
    </rPh>
    <rPh sb="2" eb="4">
      <t>ザイセイ</t>
    </rPh>
    <rPh sb="4" eb="6">
      <t>シスウ</t>
    </rPh>
    <rPh sb="7" eb="8">
      <t>ケン</t>
    </rPh>
    <rPh sb="9" eb="11">
      <t>スウチ</t>
    </rPh>
    <rPh sb="13" eb="14">
      <t>カク</t>
    </rPh>
    <rPh sb="14" eb="16">
      <t>シチョウ</t>
    </rPh>
    <rPh sb="17" eb="19">
      <t>カジュウ</t>
    </rPh>
    <rPh sb="19" eb="21">
      <t>ヘイキン</t>
    </rPh>
    <phoneticPr fontId="10"/>
  </si>
  <si>
    <t>ラスパイレス指数の県の数値は、神戸市を除いた各市町の加重平均である。</t>
    <rPh sb="6" eb="8">
      <t>シスウ</t>
    </rPh>
    <rPh sb="9" eb="10">
      <t>ケン</t>
    </rPh>
    <rPh sb="11" eb="13">
      <t>スウチ</t>
    </rPh>
    <rPh sb="15" eb="18">
      <t>コウベシ</t>
    </rPh>
    <rPh sb="19" eb="20">
      <t>ノゾ</t>
    </rPh>
    <rPh sb="22" eb="23">
      <t>カク</t>
    </rPh>
    <rPh sb="23" eb="25">
      <t>シチョウ</t>
    </rPh>
    <rPh sb="26" eb="28">
      <t>カジュウ</t>
    </rPh>
    <rPh sb="28" eb="30">
      <t>ヘイキン</t>
    </rPh>
    <phoneticPr fontId="10"/>
  </si>
  <si>
    <t>投資及び
出資金･
貸付金</t>
    <rPh sb="10" eb="13">
      <t>カシツケキン</t>
    </rPh>
    <phoneticPr fontId="10"/>
  </si>
  <si>
    <t>一般
行政職</t>
    <phoneticPr fontId="10"/>
  </si>
  <si>
    <t>幼小中
学校教育
公務員</t>
    <phoneticPr fontId="10"/>
  </si>
  <si>
    <t>26年度</t>
    <rPh sb="2" eb="4">
      <t>ネンド</t>
    </rPh>
    <phoneticPr fontId="8"/>
  </si>
  <si>
    <t>69</t>
    <phoneticPr fontId="12"/>
  </si>
  <si>
    <t>42</t>
    <phoneticPr fontId="12"/>
  </si>
  <si>
    <t>21</t>
    <phoneticPr fontId="12"/>
  </si>
  <si>
    <t>16</t>
    <phoneticPr fontId="12"/>
  </si>
  <si>
    <t>12</t>
    <phoneticPr fontId="12"/>
  </si>
  <si>
    <t>14</t>
    <phoneticPr fontId="12"/>
  </si>
  <si>
    <t>85</t>
    <phoneticPr fontId="10"/>
  </si>
  <si>
    <t>116</t>
    <phoneticPr fontId="10"/>
  </si>
  <si>
    <t>884</t>
    <phoneticPr fontId="10"/>
  </si>
  <si>
    <t>25年度</t>
    <phoneticPr fontId="10"/>
  </si>
  <si>
    <t>25年度</t>
    <phoneticPr fontId="10"/>
  </si>
  <si>
    <t>-</t>
    <phoneticPr fontId="10"/>
  </si>
  <si>
    <t>-</t>
    <phoneticPr fontId="10"/>
  </si>
  <si>
    <t>25年度</t>
    <phoneticPr fontId="10"/>
  </si>
  <si>
    <t>25年度</t>
    <phoneticPr fontId="10"/>
  </si>
  <si>
    <t>-</t>
    <phoneticPr fontId="12"/>
  </si>
  <si>
    <t>…</t>
    <phoneticPr fontId="26"/>
  </si>
  <si>
    <t>23～25年度
(3か年平均)</t>
    <rPh sb="5" eb="7">
      <t>ネンド</t>
    </rPh>
    <rPh sb="11" eb="12">
      <t>ネン</t>
    </rPh>
    <rPh sb="12" eb="14">
      <t>ヘイキン</t>
    </rPh>
    <phoneticPr fontId="9"/>
  </si>
  <si>
    <t>25年度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</si>
</sst>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"/>
    <numFmt numFmtId="177" formatCode="#,##0.0;[Red]&quot;¥&quot;\!\-#,##0.0"/>
    <numFmt numFmtId="178" formatCode="#&quot;¥&quot;\!\ ###&quot;¥&quot;\!\ ##0"/>
    <numFmt numFmtId="179" formatCode="#,##0.0"/>
    <numFmt numFmtId="180" formatCode="#,##0.0_);[Red]\(#,##0.0\)"/>
    <numFmt numFmtId="181" formatCode="#,##0.00_);[Red]\(#,##0.00\)"/>
    <numFmt numFmtId="182" formatCode="#,##0.000"/>
    <numFmt numFmtId="183" formatCode="#,###,##0;#,###,##0;\-"/>
    <numFmt numFmtId="184" formatCode="#,##0_ "/>
    <numFmt numFmtId="185" formatCode="#,##0.000;[Red]\-#,##0.000"/>
    <numFmt numFmtId="186" formatCode="#,##0.0_ "/>
    <numFmt numFmtId="187" formatCode="#,##0.0_ ;[Red]\-#,##0.0\ "/>
    <numFmt numFmtId="188" formatCode="#,##0_ ;[Red]\-#,##0\ "/>
    <numFmt numFmtId="189" formatCode="#,##0_);[Red]\(#,##0\)"/>
  </numFmts>
  <fonts count="27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0"/>
      <color indexed="36"/>
      <name val="明朝"/>
      <family val="1"/>
      <charset val="128"/>
    </font>
    <font>
      <sz val="7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37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7" fontId="13" fillId="0" borderId="0"/>
    <xf numFmtId="0" fontId="7" fillId="0" borderId="0"/>
    <xf numFmtId="0" fontId="8" fillId="0" borderId="0"/>
    <xf numFmtId="0" fontId="4" fillId="0" borderId="0"/>
    <xf numFmtId="0" fontId="1" fillId="0" borderId="0"/>
    <xf numFmtId="0" fontId="2" fillId="0" borderId="0"/>
  </cellStyleXfs>
  <cellXfs count="206">
    <xf numFmtId="37" fontId="0" fillId="0" borderId="0" xfId="0"/>
    <xf numFmtId="0" fontId="5" fillId="0" borderId="0" xfId="4" applyNumberFormat="1" applyFont="1" applyFill="1" applyBorder="1"/>
    <xf numFmtId="0" fontId="6" fillId="0" borderId="0" xfId="4" applyNumberFormat="1" applyFont="1" applyFill="1" applyBorder="1" applyAlignment="1"/>
    <xf numFmtId="0" fontId="5" fillId="0" borderId="0" xfId="4" applyNumberFormat="1" applyFont="1" applyFill="1" applyBorder="1" applyAlignment="1">
      <alignment horizontal="right"/>
    </xf>
    <xf numFmtId="0" fontId="5" fillId="0" borderId="0" xfId="4" applyNumberFormat="1" applyFont="1" applyFill="1" applyBorder="1" applyAlignment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/>
    <xf numFmtId="49" fontId="6" fillId="0" borderId="1" xfId="4" applyNumberFormat="1" applyFont="1" applyFill="1" applyBorder="1"/>
    <xf numFmtId="37" fontId="5" fillId="0" borderId="0" xfId="0" applyFont="1" applyFill="1" applyBorder="1" applyAlignment="1" applyProtection="1">
      <alignment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/>
    </xf>
    <xf numFmtId="38" fontId="5" fillId="0" borderId="0" xfId="5" applyNumberFormat="1" applyFont="1" applyFill="1" applyBorder="1" applyAlignment="1">
      <alignment horizontal="center" vertical="top" wrapText="1"/>
    </xf>
    <xf numFmtId="49" fontId="5" fillId="0" borderId="1" xfId="4" applyNumberFormat="1" applyFont="1" applyFill="1" applyBorder="1"/>
    <xf numFmtId="0" fontId="5" fillId="0" borderId="0" xfId="4" applyNumberFormat="1" applyFont="1" applyFill="1" applyBorder="1" applyAlignment="1">
      <alignment horizontal="center"/>
    </xf>
    <xf numFmtId="38" fontId="5" fillId="0" borderId="0" xfId="2" applyFont="1" applyFill="1" applyBorder="1" applyAlignment="1">
      <alignment horizontal="center"/>
    </xf>
    <xf numFmtId="0" fontId="6" fillId="0" borderId="0" xfId="6" applyNumberFormat="1" applyFont="1" applyFill="1" applyBorder="1"/>
    <xf numFmtId="0" fontId="5" fillId="0" borderId="0" xfId="6" applyNumberFormat="1" applyFont="1" applyFill="1" applyBorder="1"/>
    <xf numFmtId="49" fontId="5" fillId="0" borderId="1" xfId="4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37" fontId="6" fillId="0" borderId="1" xfId="0" applyFont="1" applyFill="1" applyBorder="1" applyAlignment="1" applyProtection="1">
      <alignment horizontal="left"/>
    </xf>
    <xf numFmtId="0" fontId="6" fillId="0" borderId="1" xfId="4" applyNumberFormat="1" applyFont="1" applyFill="1" applyBorder="1"/>
    <xf numFmtId="178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4" applyNumberFormat="1" applyFont="1" applyFill="1" applyBorder="1"/>
    <xf numFmtId="38" fontId="5" fillId="0" borderId="2" xfId="2" applyFont="1" applyFill="1" applyBorder="1"/>
    <xf numFmtId="38" fontId="5" fillId="0" borderId="2" xfId="2" applyFont="1" applyFill="1" applyBorder="1" applyAlignment="1">
      <alignment horizontal="right"/>
    </xf>
    <xf numFmtId="37" fontId="5" fillId="0" borderId="0" xfId="0" applyFont="1" applyFill="1" applyBorder="1" applyAlignment="1">
      <alignment horizontal="left" vertical="center"/>
    </xf>
    <xf numFmtId="38" fontId="5" fillId="0" borderId="0" xfId="2" applyFont="1" applyFill="1" applyBorder="1"/>
    <xf numFmtId="37" fontId="6" fillId="0" borderId="0" xfId="0" applyFont="1" applyFill="1" applyBorder="1" applyAlignment="1" applyProtection="1">
      <alignment horizontal="left"/>
    </xf>
    <xf numFmtId="37" fontId="6" fillId="0" borderId="0" xfId="0" applyFont="1" applyFill="1" applyAlignment="1"/>
    <xf numFmtId="37" fontId="11" fillId="0" borderId="0" xfId="0" applyFont="1" applyFill="1"/>
    <xf numFmtId="37" fontId="5" fillId="0" borderId="0" xfId="0" applyFont="1" applyFill="1" applyAlignment="1">
      <alignment horizontal="center"/>
    </xf>
    <xf numFmtId="178" fontId="6" fillId="0" borderId="1" xfId="6" applyNumberFormat="1" applyFont="1" applyFill="1" applyBorder="1" applyAlignment="1">
      <alignment horizontal="left"/>
    </xf>
    <xf numFmtId="38" fontId="5" fillId="0" borderId="2" xfId="2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/>
    </xf>
    <xf numFmtId="37" fontId="5" fillId="0" borderId="0" xfId="0" applyFont="1" applyFill="1" applyBorder="1" applyProtection="1"/>
    <xf numFmtId="37" fontId="5" fillId="0" borderId="0" xfId="0" applyFont="1" applyFill="1" applyBorder="1"/>
    <xf numFmtId="37" fontId="5" fillId="0" borderId="0" xfId="0" applyFont="1" applyFill="1"/>
    <xf numFmtId="37" fontId="5" fillId="0" borderId="0" xfId="0" applyFont="1" applyFill="1" applyBorder="1" applyAlignment="1">
      <alignment horizontal="left"/>
    </xf>
    <xf numFmtId="176" fontId="5" fillId="0" borderId="0" xfId="0" applyNumberFormat="1" applyFont="1" applyFill="1" applyBorder="1" applyProtection="1"/>
    <xf numFmtId="38" fontId="5" fillId="0" borderId="2" xfId="2" applyFont="1" applyFill="1" applyBorder="1" applyAlignment="1">
      <alignment vertical="center"/>
    </xf>
    <xf numFmtId="178" fontId="5" fillId="0" borderId="1" xfId="6" applyNumberFormat="1" applyFont="1" applyFill="1" applyBorder="1" applyAlignment="1"/>
    <xf numFmtId="0" fontId="5" fillId="0" borderId="0" xfId="4" applyNumberFormat="1" applyFont="1" applyFill="1" applyBorder="1" applyAlignment="1"/>
    <xf numFmtId="37" fontId="5" fillId="0" borderId="0" xfId="0" applyFont="1" applyFill="1" applyBorder="1" applyAlignment="1" applyProtection="1"/>
    <xf numFmtId="37" fontId="5" fillId="0" borderId="0" xfId="0" applyFont="1" applyFill="1" applyBorder="1" applyAlignment="1"/>
    <xf numFmtId="37" fontId="11" fillId="0" borderId="0" xfId="0" applyFont="1" applyFill="1" applyAlignment="1"/>
    <xf numFmtId="176" fontId="5" fillId="0" borderId="0" xfId="0" applyNumberFormat="1" applyFont="1" applyFill="1" applyBorder="1" applyAlignment="1"/>
    <xf numFmtId="37" fontId="5" fillId="0" borderId="0" xfId="0" applyFont="1" applyFill="1" applyAlignment="1"/>
    <xf numFmtId="0" fontId="6" fillId="0" borderId="0" xfId="4" applyNumberFormat="1" applyFont="1" applyFill="1" applyBorder="1" applyAlignment="1">
      <alignment horizontal="right"/>
    </xf>
    <xf numFmtId="0" fontId="6" fillId="0" borderId="0" xfId="7" applyFont="1" applyFill="1" applyBorder="1" applyAlignment="1">
      <alignment horizontal="right"/>
    </xf>
    <xf numFmtId="37" fontId="5" fillId="0" borderId="1" xfId="0" applyFont="1" applyFill="1" applyBorder="1"/>
    <xf numFmtId="0" fontId="5" fillId="0" borderId="4" xfId="5" applyNumberFormat="1" applyFont="1" applyFill="1" applyBorder="1" applyAlignment="1">
      <alignment horizontal="center" vertical="center" wrapText="1"/>
    </xf>
    <xf numFmtId="37" fontId="5" fillId="0" borderId="4" xfId="0" applyFont="1" applyFill="1" applyBorder="1" applyAlignment="1" applyProtection="1">
      <alignment horizontal="center" vertical="center" wrapText="1"/>
    </xf>
    <xf numFmtId="37" fontId="6" fillId="0" borderId="1" xfId="3" applyFont="1" applyFill="1" applyBorder="1" applyAlignment="1" applyProtection="1"/>
    <xf numFmtId="37" fontId="6" fillId="0" borderId="1" xfId="3" applyFont="1" applyFill="1" applyBorder="1" applyAlignment="1" applyProtection="1">
      <alignment horizontal="left"/>
    </xf>
    <xf numFmtId="37" fontId="5" fillId="0" borderId="1" xfId="3" applyFont="1" applyFill="1" applyBorder="1"/>
    <xf numFmtId="0" fontId="5" fillId="0" borderId="4" xfId="4" applyNumberFormat="1" applyFont="1" applyFill="1" applyBorder="1" applyAlignment="1">
      <alignment horizontal="center" vertical="center"/>
    </xf>
    <xf numFmtId="0" fontId="5" fillId="0" borderId="5" xfId="5" applyNumberFormat="1" applyFont="1" applyFill="1" applyBorder="1" applyAlignment="1">
      <alignment horizontal="center" vertical="center" wrapText="1"/>
    </xf>
    <xf numFmtId="0" fontId="5" fillId="0" borderId="6" xfId="5" applyNumberFormat="1" applyFont="1" applyFill="1" applyBorder="1" applyAlignment="1">
      <alignment horizontal="center" vertical="center" wrapText="1"/>
    </xf>
    <xf numFmtId="37" fontId="11" fillId="0" borderId="0" xfId="0" applyFont="1" applyFill="1" applyBorder="1"/>
    <xf numFmtId="37" fontId="13" fillId="0" borderId="0" xfId="0" applyFont="1" applyFill="1"/>
    <xf numFmtId="57" fontId="5" fillId="0" borderId="4" xfId="7" applyNumberFormat="1" applyFont="1" applyFill="1" applyBorder="1" applyAlignment="1">
      <alignment horizontal="center" vertical="center"/>
    </xf>
    <xf numFmtId="0" fontId="5" fillId="0" borderId="6" xfId="4" applyNumberFormat="1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right"/>
    </xf>
    <xf numFmtId="180" fontId="5" fillId="0" borderId="0" xfId="2" applyNumberFormat="1" applyFont="1" applyFill="1" applyBorder="1" applyAlignment="1">
      <alignment horizontal="right"/>
    </xf>
    <xf numFmtId="181" fontId="5" fillId="0" borderId="0" xfId="2" applyNumberFormat="1" applyFont="1" applyFill="1" applyBorder="1" applyAlignment="1">
      <alignment horizontal="right"/>
    </xf>
    <xf numFmtId="9" fontId="13" fillId="0" borderId="0" xfId="1" applyFont="1" applyFill="1"/>
    <xf numFmtId="37" fontId="13" fillId="0" borderId="0" xfId="0" applyFont="1" applyFill="1" applyAlignment="1"/>
    <xf numFmtId="176" fontId="5" fillId="0" borderId="0" xfId="2" applyNumberFormat="1" applyFont="1" applyFill="1" applyBorder="1" applyAlignment="1">
      <alignment horizontal="right"/>
    </xf>
    <xf numFmtId="38" fontId="5" fillId="0" borderId="0" xfId="2" applyFont="1" applyFill="1" applyBorder="1" applyAlignment="1" applyProtection="1">
      <alignment horizontal="right"/>
    </xf>
    <xf numFmtId="57" fontId="5" fillId="0" borderId="4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/>
    <xf numFmtId="37" fontId="5" fillId="0" borderId="0" xfId="0" applyFont="1" applyFill="1" applyBorder="1" applyProtection="1">
      <protection locked="0"/>
    </xf>
    <xf numFmtId="37" fontId="13" fillId="0" borderId="0" xfId="0" applyFont="1" applyFill="1" applyBorder="1"/>
    <xf numFmtId="57" fontId="5" fillId="0" borderId="7" xfId="7" applyNumberFormat="1" applyFont="1" applyFill="1" applyBorder="1" applyAlignment="1">
      <alignment horizontal="center" vertical="center"/>
    </xf>
    <xf numFmtId="0" fontId="5" fillId="0" borderId="7" xfId="4" applyNumberFormat="1" applyFont="1" applyFill="1" applyBorder="1" applyAlignment="1">
      <alignment horizontal="center" vertical="center" wrapText="1"/>
    </xf>
    <xf numFmtId="181" fontId="5" fillId="0" borderId="0" xfId="0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>
      <alignment horizontal="right"/>
    </xf>
    <xf numFmtId="37" fontId="13" fillId="0" borderId="0" xfId="0" applyFont="1" applyFill="1" applyBorder="1" applyAlignment="1"/>
    <xf numFmtId="0" fontId="5" fillId="0" borderId="7" xfId="5" applyNumberFormat="1" applyFont="1" applyFill="1" applyBorder="1" applyAlignment="1">
      <alignment horizontal="center" vertical="center" wrapText="1"/>
    </xf>
    <xf numFmtId="37" fontId="11" fillId="0" borderId="8" xfId="0" applyFont="1" applyFill="1" applyBorder="1"/>
    <xf numFmtId="37" fontId="5" fillId="0" borderId="8" xfId="0" applyFont="1" applyFill="1" applyBorder="1"/>
    <xf numFmtId="176" fontId="12" fillId="0" borderId="0" xfId="0" applyNumberFormat="1" applyFont="1" applyFill="1" applyBorder="1"/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>
      <alignment horizontal="center" vertical="center" wrapText="1"/>
    </xf>
    <xf numFmtId="37" fontId="0" fillId="0" borderId="0" xfId="0" applyFill="1" applyBorder="1" applyAlignment="1"/>
    <xf numFmtId="0" fontId="5" fillId="0" borderId="0" xfId="7" applyFont="1" applyFill="1" applyBorder="1"/>
    <xf numFmtId="3" fontId="5" fillId="0" borderId="0" xfId="2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right"/>
    </xf>
    <xf numFmtId="37" fontId="5" fillId="0" borderId="0" xfId="0" applyFont="1" applyFill="1" applyBorder="1" applyAlignment="1" applyProtection="1">
      <alignment horizontal="right"/>
    </xf>
    <xf numFmtId="0" fontId="5" fillId="0" borderId="4" xfId="4" applyNumberFormat="1" applyFont="1" applyFill="1" applyBorder="1" applyAlignment="1">
      <alignment horizontal="center" vertical="center" wrapText="1"/>
    </xf>
    <xf numFmtId="37" fontId="15" fillId="0" borderId="0" xfId="0" applyFont="1" applyFill="1"/>
    <xf numFmtId="38" fontId="15" fillId="0" borderId="0" xfId="2" applyFont="1" applyFill="1"/>
    <xf numFmtId="37" fontId="16" fillId="0" borderId="0" xfId="0" applyFont="1" applyFill="1" applyAlignment="1">
      <alignment horizontal="center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2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57" fontId="16" fillId="0" borderId="4" xfId="0" applyNumberFormat="1" applyFont="1" applyFill="1" applyBorder="1" applyAlignment="1" applyProtection="1">
      <alignment horizontal="center" vertical="center" wrapText="1"/>
    </xf>
    <xf numFmtId="57" fontId="16" fillId="0" borderId="6" xfId="0" applyNumberFormat="1" applyFont="1" applyFill="1" applyBorder="1" applyAlignment="1" applyProtection="1">
      <alignment horizontal="center" vertical="center" wrapText="1"/>
    </xf>
    <xf numFmtId="37" fontId="16" fillId="0" borderId="4" xfId="0" applyFont="1" applyFill="1" applyBorder="1" applyAlignment="1" applyProtection="1">
      <alignment horizontal="center" vertical="center" wrapText="1"/>
    </xf>
    <xf numFmtId="37" fontId="16" fillId="0" borderId="4" xfId="0" applyFont="1" applyFill="1" applyBorder="1" applyAlignment="1">
      <alignment horizontal="center" vertical="center" wrapText="1"/>
    </xf>
    <xf numFmtId="38" fontId="16" fillId="0" borderId="4" xfId="2" applyFont="1" applyFill="1" applyBorder="1" applyAlignment="1" applyProtection="1">
      <alignment horizontal="center" vertical="center" wrapText="1"/>
    </xf>
    <xf numFmtId="37" fontId="16" fillId="0" borderId="6" xfId="0" applyFont="1" applyFill="1" applyBorder="1" applyAlignment="1">
      <alignment horizontal="center" vertical="center" wrapText="1"/>
    </xf>
    <xf numFmtId="37" fontId="16" fillId="0" borderId="0" xfId="0" applyFont="1" applyFill="1" applyBorder="1" applyAlignment="1" applyProtection="1">
      <alignment horizontal="right" vertical="center"/>
    </xf>
    <xf numFmtId="37" fontId="16" fillId="0" borderId="0" xfId="0" applyFont="1" applyFill="1" applyBorder="1" applyAlignment="1" applyProtection="1">
      <alignment horizontal="center" vertical="center"/>
    </xf>
    <xf numFmtId="38" fontId="16" fillId="0" borderId="0" xfId="2" applyFont="1" applyFill="1" applyBorder="1" applyAlignment="1" applyProtection="1">
      <alignment horizontal="right"/>
    </xf>
    <xf numFmtId="40" fontId="16" fillId="0" borderId="0" xfId="2" applyNumberFormat="1" applyFont="1" applyFill="1" applyBorder="1" applyAlignment="1" applyProtection="1">
      <alignment horizontal="right"/>
    </xf>
    <xf numFmtId="38" fontId="16" fillId="0" borderId="0" xfId="2" applyFont="1" applyFill="1" applyBorder="1" applyAlignment="1" applyProtection="1">
      <alignment horizontal="right"/>
      <protection locked="0"/>
    </xf>
    <xf numFmtId="37" fontId="16" fillId="0" borderId="0" xfId="0" applyFont="1" applyFill="1"/>
    <xf numFmtId="38" fontId="16" fillId="0" borderId="0" xfId="2" applyFont="1" applyFill="1" applyBorder="1"/>
    <xf numFmtId="38" fontId="16" fillId="0" borderId="2" xfId="2" applyFont="1" applyFill="1" applyBorder="1" applyProtection="1"/>
    <xf numFmtId="37" fontId="16" fillId="0" borderId="2" xfId="0" applyFont="1" applyFill="1" applyBorder="1" applyProtection="1"/>
    <xf numFmtId="37" fontId="16" fillId="0" borderId="0" xfId="0" applyFont="1" applyFill="1" applyAlignment="1"/>
    <xf numFmtId="38" fontId="16" fillId="0" borderId="0" xfId="2" applyFont="1" applyFill="1" applyAlignment="1"/>
    <xf numFmtId="38" fontId="16" fillId="0" borderId="0" xfId="2" applyFont="1" applyFill="1"/>
    <xf numFmtId="37" fontId="16" fillId="0" borderId="0" xfId="0" applyFont="1" applyFill="1" applyBorder="1"/>
    <xf numFmtId="37" fontId="17" fillId="0" borderId="0" xfId="0" applyFont="1" applyFill="1"/>
    <xf numFmtId="3" fontId="14" fillId="0" borderId="7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0" fontId="14" fillId="0" borderId="0" xfId="0" applyNumberFormat="1" applyFont="1" applyFill="1" applyAlignment="1">
      <alignment horizontal="right"/>
    </xf>
    <xf numFmtId="37" fontId="15" fillId="0" borderId="0" xfId="0" applyFont="1" applyFill="1" applyBorder="1" applyAlignment="1" applyProtection="1">
      <alignment horizontal="left"/>
    </xf>
    <xf numFmtId="37" fontId="15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57" fontId="16" fillId="0" borderId="5" xfId="0" applyNumberFormat="1" applyFont="1" applyFill="1" applyBorder="1" applyAlignment="1" applyProtection="1">
      <alignment horizontal="center" vertical="center" wrapText="1"/>
    </xf>
    <xf numFmtId="37" fontId="16" fillId="0" borderId="5" xfId="0" applyFont="1" applyFill="1" applyBorder="1" applyAlignment="1" applyProtection="1">
      <alignment horizontal="center" vertical="center" wrapText="1"/>
    </xf>
    <xf numFmtId="38" fontId="16" fillId="0" borderId="2" xfId="2" applyFont="1" applyFill="1" applyBorder="1"/>
    <xf numFmtId="38" fontId="16" fillId="0" borderId="2" xfId="2" applyFont="1" applyFill="1" applyBorder="1" applyAlignment="1" applyProtection="1">
      <alignment horizontal="right"/>
    </xf>
    <xf numFmtId="37" fontId="16" fillId="0" borderId="0" xfId="0" applyFont="1" applyFill="1" applyBorder="1" applyAlignment="1">
      <alignment horizontal="left"/>
    </xf>
    <xf numFmtId="37" fontId="16" fillId="0" borderId="0" xfId="0" applyFont="1" applyFill="1" applyAlignment="1">
      <alignment horizontal="right"/>
    </xf>
    <xf numFmtId="37" fontId="16" fillId="0" borderId="0" xfId="0" applyFont="1" applyFill="1" applyBorder="1" applyAlignment="1">
      <alignment horizontal="left" vertical="center"/>
    </xf>
    <xf numFmtId="37" fontId="16" fillId="0" borderId="0" xfId="0" applyFont="1" applyFill="1" applyBorder="1" applyAlignment="1">
      <alignment horizontal="right"/>
    </xf>
    <xf numFmtId="184" fontId="19" fillId="0" borderId="0" xfId="0" applyNumberFormat="1" applyFont="1" applyAlignment="1">
      <alignment vertical="center"/>
    </xf>
    <xf numFmtId="38" fontId="5" fillId="0" borderId="2" xfId="2" applyFont="1" applyFill="1" applyBorder="1" applyAlignment="1" applyProtection="1">
      <alignment horizontal="right"/>
      <protection locked="0"/>
    </xf>
    <xf numFmtId="38" fontId="5" fillId="0" borderId="0" xfId="2" applyFont="1" applyFill="1" applyBorder="1" applyAlignment="1" applyProtection="1">
      <protection locked="0"/>
    </xf>
    <xf numFmtId="38" fontId="5" fillId="0" borderId="0" xfId="2" applyFont="1" applyFill="1" applyBorder="1" applyProtection="1">
      <protection locked="0"/>
    </xf>
    <xf numFmtId="37" fontId="19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22" fillId="0" borderId="0" xfId="0" applyNumberFormat="1" applyFont="1" applyAlignment="1"/>
    <xf numFmtId="37" fontId="20" fillId="0" borderId="0" xfId="0" applyFont="1" applyAlignment="1"/>
    <xf numFmtId="3" fontId="22" fillId="0" borderId="0" xfId="0" applyNumberFormat="1" applyFont="1" applyAlignment="1">
      <alignment vertical="center"/>
    </xf>
    <xf numFmtId="37" fontId="20" fillId="0" borderId="0" xfId="0" applyFont="1" applyAlignment="1">
      <alignment vertical="center"/>
    </xf>
    <xf numFmtId="38" fontId="5" fillId="0" borderId="0" xfId="2" applyNumberFormat="1" applyFont="1" applyFill="1" applyBorder="1" applyAlignment="1" applyProtection="1">
      <alignment horizontal="right"/>
      <protection locked="0"/>
    </xf>
    <xf numFmtId="37" fontId="20" fillId="0" borderId="0" xfId="0" applyFont="1" applyAlignment="1">
      <alignment horizontal="right" vertical="center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38" fontId="5" fillId="0" borderId="0" xfId="2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38" fontId="5" fillId="0" borderId="0" xfId="2" applyFont="1" applyFill="1" applyBorder="1" applyAlignment="1" applyProtection="1">
      <alignment horizontal="right"/>
      <protection locked="0"/>
    </xf>
    <xf numFmtId="37" fontId="5" fillId="0" borderId="0" xfId="0" applyFont="1" applyFill="1" applyAlignment="1">
      <alignment horizontal="right"/>
    </xf>
    <xf numFmtId="38" fontId="5" fillId="0" borderId="0" xfId="2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>
      <alignment horizontal="right"/>
    </xf>
    <xf numFmtId="0" fontId="5" fillId="0" borderId="2" xfId="4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 applyProtection="1">
      <alignment horizontal="right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 vertical="center"/>
    </xf>
    <xf numFmtId="0" fontId="5" fillId="0" borderId="4" xfId="4" applyNumberFormat="1" applyFont="1" applyFill="1" applyBorder="1" applyAlignment="1">
      <alignment horizontal="center" vertical="center" wrapText="1"/>
    </xf>
    <xf numFmtId="57" fontId="5" fillId="0" borderId="4" xfId="4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185" fontId="5" fillId="0" borderId="0" xfId="2" applyNumberFormat="1" applyFont="1" applyFill="1" applyBorder="1" applyAlignment="1">
      <alignment horizontal="right"/>
    </xf>
    <xf numFmtId="186" fontId="5" fillId="0" borderId="0" xfId="0" applyNumberFormat="1" applyFont="1" applyFill="1" applyBorder="1" applyAlignment="1"/>
    <xf numFmtId="186" fontId="5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/>
    <xf numFmtId="187" fontId="5" fillId="0" borderId="0" xfId="0" applyNumberFormat="1" applyFont="1" applyFill="1" applyBorder="1" applyAlignment="1">
      <alignment vertical="center"/>
    </xf>
    <xf numFmtId="0" fontId="6" fillId="0" borderId="0" xfId="4" applyNumberFormat="1" applyFont="1" applyFill="1" applyAlignment="1"/>
    <xf numFmtId="187" fontId="13" fillId="0" borderId="0" xfId="0" applyNumberFormat="1" applyFont="1" applyFill="1"/>
    <xf numFmtId="188" fontId="5" fillId="0" borderId="0" xfId="7" applyNumberFormat="1" applyFont="1" applyFill="1" applyBorder="1" applyAlignment="1">
      <alignment horizontal="center"/>
    </xf>
    <xf numFmtId="187" fontId="5" fillId="0" borderId="6" xfId="5" applyNumberFormat="1" applyFont="1" applyFill="1" applyBorder="1" applyAlignment="1">
      <alignment horizontal="center" vertical="center" wrapText="1"/>
    </xf>
    <xf numFmtId="57" fontId="5" fillId="0" borderId="4" xfId="7" applyNumberFormat="1" applyFont="1" applyFill="1" applyBorder="1" applyAlignment="1">
      <alignment horizontal="center" vertical="center" wrapText="1"/>
    </xf>
    <xf numFmtId="187" fontId="5" fillId="0" borderId="6" xfId="7" applyNumberFormat="1" applyFont="1" applyFill="1" applyBorder="1" applyAlignment="1">
      <alignment horizontal="center" vertical="center"/>
    </xf>
    <xf numFmtId="187" fontId="5" fillId="0" borderId="6" xfId="4" applyNumberFormat="1" applyFont="1" applyFill="1" applyBorder="1" applyAlignment="1">
      <alignment horizontal="center" vertical="center" wrapText="1"/>
    </xf>
    <xf numFmtId="0" fontId="5" fillId="0" borderId="0" xfId="5" applyNumberFormat="1" applyFont="1" applyFill="1" applyBorder="1" applyAlignment="1">
      <alignment horizontal="right" vertical="top" wrapText="1"/>
    </xf>
    <xf numFmtId="187" fontId="5" fillId="0" borderId="0" xfId="4" applyNumberFormat="1" applyFont="1" applyFill="1" applyBorder="1" applyAlignment="1">
      <alignment horizontal="right"/>
    </xf>
    <xf numFmtId="182" fontId="5" fillId="0" borderId="0" xfId="2" applyNumberFormat="1" applyFont="1" applyFill="1" applyBorder="1" applyAlignment="1">
      <alignment horizontal="right"/>
    </xf>
    <xf numFmtId="179" fontId="5" fillId="0" borderId="0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40" fontId="5" fillId="0" borderId="2" xfId="2" applyNumberFormat="1" applyFont="1" applyFill="1" applyBorder="1" applyAlignment="1">
      <alignment horizontal="right"/>
    </xf>
    <xf numFmtId="177" fontId="5" fillId="0" borderId="2" xfId="2" applyNumberFormat="1" applyFont="1" applyFill="1" applyBorder="1" applyAlignment="1">
      <alignment horizontal="right"/>
    </xf>
    <xf numFmtId="187" fontId="5" fillId="0" borderId="2" xfId="2" applyNumberFormat="1" applyFont="1" applyFill="1" applyBorder="1" applyAlignment="1">
      <alignment horizontal="right"/>
    </xf>
    <xf numFmtId="0" fontId="5" fillId="0" borderId="0" xfId="4" applyNumberFormat="1" applyFont="1" applyFill="1" applyAlignment="1"/>
    <xf numFmtId="187" fontId="13" fillId="0" borderId="0" xfId="0" applyNumberFormat="1" applyFont="1" applyFill="1" applyAlignment="1"/>
    <xf numFmtId="189" fontId="5" fillId="0" borderId="0" xfId="2" applyNumberFormat="1" applyFont="1" applyFill="1" applyBorder="1" applyAlignment="1">
      <alignment horizontal="right"/>
    </xf>
    <xf numFmtId="189" fontId="5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horizontal="right" vertical="center"/>
    </xf>
    <xf numFmtId="37" fontId="6" fillId="0" borderId="0" xfId="0" applyFont="1" applyFill="1"/>
    <xf numFmtId="0" fontId="23" fillId="0" borderId="4" xfId="0" applyNumberFormat="1" applyFont="1" applyFill="1" applyBorder="1" applyAlignment="1" applyProtection="1">
      <alignment horizontal="center" vertical="center" wrapText="1"/>
    </xf>
    <xf numFmtId="37" fontId="5" fillId="0" borderId="6" xfId="0" applyFont="1" applyFill="1" applyBorder="1" applyAlignment="1" applyProtection="1">
      <alignment horizontal="center" vertical="center" wrapText="1"/>
    </xf>
    <xf numFmtId="37" fontId="0" fillId="0" borderId="0" xfId="0" applyFont="1" applyFill="1"/>
    <xf numFmtId="57" fontId="5" fillId="0" borderId="6" xfId="0" applyNumberFormat="1" applyFont="1" applyFill="1" applyBorder="1" applyAlignment="1" applyProtection="1">
      <alignment horizontal="center" vertical="center" wrapText="1"/>
    </xf>
    <xf numFmtId="183" fontId="5" fillId="0" borderId="0" xfId="0" applyNumberFormat="1" applyFont="1" applyFill="1" applyBorder="1" applyAlignment="1">
      <alignment horizontal="right"/>
    </xf>
    <xf numFmtId="184" fontId="5" fillId="0" borderId="0" xfId="0" applyNumberFormat="1" applyFont="1" applyAlignment="1"/>
    <xf numFmtId="3" fontId="5" fillId="0" borderId="0" xfId="0" applyNumberFormat="1" applyFont="1" applyAlignment="1"/>
    <xf numFmtId="37" fontId="5" fillId="0" borderId="0" xfId="0" applyFont="1" applyAlignment="1"/>
    <xf numFmtId="18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84" fontId="5" fillId="0" borderId="0" xfId="0" applyNumberFormat="1" applyFont="1" applyAlignment="1">
      <alignment wrapText="1"/>
    </xf>
    <xf numFmtId="3" fontId="16" fillId="0" borderId="7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Alignment="1">
      <alignment horizontal="right"/>
    </xf>
    <xf numFmtId="0" fontId="5" fillId="0" borderId="5" xfId="4" applyNumberFormat="1" applyFont="1" applyFill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57" fontId="5" fillId="0" borderId="5" xfId="4" applyNumberFormat="1" applyFont="1" applyFill="1" applyBorder="1" applyAlignment="1">
      <alignment horizontal="center" vertical="center" wrapText="1"/>
    </xf>
    <xf numFmtId="57" fontId="5" fillId="0" borderId="4" xfId="4" applyNumberFormat="1" applyFont="1" applyFill="1" applyBorder="1" applyAlignment="1">
      <alignment horizontal="center" vertical="center" wrapText="1"/>
    </xf>
  </cellXfs>
  <cellStyles count="9">
    <cellStyle name="パーセント" xfId="1" builtinId="5"/>
    <cellStyle name="桁区切り" xfId="2" builtinId="6"/>
    <cellStyle name="標準" xfId="0" builtinId="0"/>
    <cellStyle name="標準_~2498816" xfId="3"/>
    <cellStyle name="標準_2001市町のすがた" xfId="4"/>
    <cellStyle name="標準_掲載項目のみ (2)" xfId="5"/>
    <cellStyle name="標準_市町C3" xfId="6"/>
    <cellStyle name="標準_社会人口統計体系市区町ﾃﾞｰﾀ" xfId="7"/>
    <cellStyle name="未定義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72"/>
  <sheetViews>
    <sheetView view="pageBreakPreview" zoomScaleNormal="100" zoomScaleSheetLayoutView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F5" sqref="F5"/>
    </sheetView>
  </sheetViews>
  <sheetFormatPr defaultRowHeight="17.25"/>
  <cols>
    <col min="1" max="1" width="3.09765625" style="61" customWidth="1"/>
    <col min="2" max="2" width="7.69921875" style="61" customWidth="1"/>
    <col min="3" max="3" width="9" style="61" customWidth="1"/>
    <col min="4" max="5" width="8" style="61" customWidth="1"/>
    <col min="6" max="8" width="7" style="61" customWidth="1"/>
    <col min="9" max="9" width="8" style="61" customWidth="1"/>
    <col min="10" max="10" width="7" style="168" customWidth="1"/>
    <col min="11" max="11" width="7.09765625" style="74" customWidth="1"/>
    <col min="12" max="16384" width="8.796875" style="61"/>
  </cols>
  <sheetData>
    <row r="1" spans="1:15" ht="12" customHeight="1">
      <c r="A1" s="2"/>
      <c r="B1" s="2"/>
      <c r="C1" s="50" t="s">
        <v>82</v>
      </c>
      <c r="D1" s="49"/>
      <c r="E1" s="2" t="s">
        <v>71</v>
      </c>
      <c r="F1" s="167"/>
      <c r="G1" s="167"/>
      <c r="H1" s="167"/>
    </row>
    <row r="2" spans="1:15" ht="12" customHeight="1">
      <c r="A2" s="13"/>
      <c r="B2" s="13"/>
      <c r="C2" s="10">
        <v>278</v>
      </c>
      <c r="D2" s="10">
        <v>279</v>
      </c>
      <c r="E2" s="10">
        <v>280</v>
      </c>
      <c r="F2" s="10">
        <v>281</v>
      </c>
      <c r="G2" s="10">
        <v>282</v>
      </c>
      <c r="H2" s="10">
        <v>283</v>
      </c>
      <c r="I2" s="10">
        <v>284</v>
      </c>
      <c r="J2" s="169">
        <v>285</v>
      </c>
      <c r="K2" s="10"/>
    </row>
    <row r="3" spans="1:15" ht="45" customHeight="1">
      <c r="A3" s="202" t="s">
        <v>1</v>
      </c>
      <c r="B3" s="203"/>
      <c r="C3" s="87" t="s">
        <v>148</v>
      </c>
      <c r="D3" s="52" t="s">
        <v>116</v>
      </c>
      <c r="E3" s="52" t="s">
        <v>111</v>
      </c>
      <c r="F3" s="52" t="s">
        <v>112</v>
      </c>
      <c r="G3" s="52" t="s">
        <v>121</v>
      </c>
      <c r="H3" s="59" t="s">
        <v>114</v>
      </c>
      <c r="I3" s="52" t="s">
        <v>115</v>
      </c>
      <c r="J3" s="170" t="s">
        <v>122</v>
      </c>
      <c r="K3" s="80"/>
    </row>
    <row r="4" spans="1:15" ht="21" customHeight="1">
      <c r="A4" s="204" t="s">
        <v>2</v>
      </c>
      <c r="B4" s="205"/>
      <c r="C4" s="62" t="s">
        <v>155</v>
      </c>
      <c r="D4" s="62" t="s">
        <v>155</v>
      </c>
      <c r="E4" s="171" t="s">
        <v>173</v>
      </c>
      <c r="F4" s="160" t="s">
        <v>174</v>
      </c>
      <c r="G4" s="62" t="s">
        <v>169</v>
      </c>
      <c r="H4" s="62" t="s">
        <v>169</v>
      </c>
      <c r="I4" s="62" t="s">
        <v>165</v>
      </c>
      <c r="J4" s="172" t="s">
        <v>170</v>
      </c>
      <c r="K4" s="75"/>
    </row>
    <row r="5" spans="1:15" ht="12" customHeight="1">
      <c r="A5" s="202" t="s">
        <v>3</v>
      </c>
      <c r="B5" s="203"/>
      <c r="C5" s="57" t="s">
        <v>145</v>
      </c>
      <c r="D5" s="52" t="s">
        <v>5</v>
      </c>
      <c r="E5" s="52" t="s">
        <v>113</v>
      </c>
      <c r="F5" s="52" t="s">
        <v>65</v>
      </c>
      <c r="G5" s="159" t="s">
        <v>65</v>
      </c>
      <c r="H5" s="63" t="s">
        <v>65</v>
      </c>
      <c r="I5" s="159" t="s">
        <v>113</v>
      </c>
      <c r="J5" s="173" t="s">
        <v>5</v>
      </c>
      <c r="K5" s="76"/>
    </row>
    <row r="6" spans="1:15" ht="9" customHeight="1">
      <c r="A6" s="4"/>
      <c r="B6" s="9"/>
      <c r="C6" s="14"/>
      <c r="D6" s="11"/>
      <c r="E6" s="11"/>
      <c r="F6" s="174"/>
      <c r="G6" s="3"/>
      <c r="H6" s="3"/>
      <c r="I6" s="3"/>
      <c r="J6" s="175"/>
      <c r="K6" s="3"/>
    </row>
    <row r="7" spans="1:15" ht="12" customHeight="1">
      <c r="A7" s="6" t="s">
        <v>6</v>
      </c>
      <c r="B7" s="7" t="s">
        <v>0</v>
      </c>
      <c r="C7" s="90">
        <f>C8+C18+C22+C28+C34+C41+C46+C54+C60+C63</f>
        <v>7697666590</v>
      </c>
      <c r="D7" s="90">
        <f>D8+D18+D22+D28+D34+D41+D46+D54+D60+D63</f>
        <v>2359111</v>
      </c>
      <c r="E7" s="176">
        <v>0.72299999999999998</v>
      </c>
      <c r="F7" s="177">
        <v>2.5</v>
      </c>
      <c r="G7" s="177">
        <v>10.4</v>
      </c>
      <c r="H7" s="177">
        <v>91.6</v>
      </c>
      <c r="I7" s="177">
        <v>99.4</v>
      </c>
      <c r="J7" s="178">
        <v>6.9</v>
      </c>
      <c r="K7" s="66"/>
    </row>
    <row r="8" spans="1:15" ht="20.25" customHeight="1">
      <c r="A8" s="15">
        <v>100</v>
      </c>
      <c r="B8" s="7" t="s">
        <v>8</v>
      </c>
      <c r="C8" s="90">
        <v>2209827470</v>
      </c>
      <c r="D8" s="90">
        <v>646500</v>
      </c>
      <c r="E8" s="162">
        <v>0.76</v>
      </c>
      <c r="F8" s="47">
        <v>0.68836575964487123</v>
      </c>
      <c r="G8" s="47">
        <v>10.1</v>
      </c>
      <c r="H8" s="47">
        <v>95.1</v>
      </c>
      <c r="I8" s="47">
        <v>101.9</v>
      </c>
      <c r="J8" s="165">
        <v>7.38</v>
      </c>
      <c r="K8" s="66"/>
    </row>
    <row r="9" spans="1:15" ht="12.75" customHeight="1">
      <c r="A9" s="16">
        <v>101</v>
      </c>
      <c r="B9" s="17" t="s">
        <v>9</v>
      </c>
      <c r="C9" s="64" t="s">
        <v>123</v>
      </c>
      <c r="D9" s="90" t="s">
        <v>123</v>
      </c>
      <c r="E9" s="176" t="s">
        <v>123</v>
      </c>
      <c r="F9" s="177" t="s">
        <v>123</v>
      </c>
      <c r="G9" s="177" t="s">
        <v>123</v>
      </c>
      <c r="H9" s="177" t="s">
        <v>123</v>
      </c>
      <c r="I9" s="177" t="s">
        <v>123</v>
      </c>
      <c r="J9" s="178" t="s">
        <v>123</v>
      </c>
      <c r="K9" s="65"/>
    </row>
    <row r="10" spans="1:15" ht="12.75" customHeight="1">
      <c r="A10" s="16">
        <v>102</v>
      </c>
      <c r="B10" s="17" t="s">
        <v>10</v>
      </c>
      <c r="C10" s="64" t="s">
        <v>123</v>
      </c>
      <c r="D10" s="90" t="s">
        <v>123</v>
      </c>
      <c r="E10" s="176" t="s">
        <v>123</v>
      </c>
      <c r="F10" s="177" t="s">
        <v>123</v>
      </c>
      <c r="G10" s="177" t="s">
        <v>123</v>
      </c>
      <c r="H10" s="177" t="s">
        <v>123</v>
      </c>
      <c r="I10" s="177" t="s">
        <v>123</v>
      </c>
      <c r="J10" s="178" t="s">
        <v>123</v>
      </c>
      <c r="K10" s="65"/>
    </row>
    <row r="11" spans="1:15" ht="12.75" customHeight="1">
      <c r="A11" s="18">
        <v>110</v>
      </c>
      <c r="B11" s="17" t="s">
        <v>11</v>
      </c>
      <c r="C11" s="64" t="s">
        <v>123</v>
      </c>
      <c r="D11" s="90" t="s">
        <v>123</v>
      </c>
      <c r="E11" s="176" t="s">
        <v>123</v>
      </c>
      <c r="F11" s="177" t="s">
        <v>123</v>
      </c>
      <c r="G11" s="177" t="s">
        <v>123</v>
      </c>
      <c r="H11" s="177" t="s">
        <v>123</v>
      </c>
      <c r="I11" s="177" t="s">
        <v>123</v>
      </c>
      <c r="J11" s="178" t="s">
        <v>123</v>
      </c>
      <c r="K11" s="65"/>
    </row>
    <row r="12" spans="1:15" ht="12.75" customHeight="1">
      <c r="A12" s="18">
        <v>105</v>
      </c>
      <c r="B12" s="17" t="s">
        <v>12</v>
      </c>
      <c r="C12" s="64" t="s">
        <v>123</v>
      </c>
      <c r="D12" s="90" t="s">
        <v>123</v>
      </c>
      <c r="E12" s="176" t="s">
        <v>123</v>
      </c>
      <c r="F12" s="177" t="s">
        <v>123</v>
      </c>
      <c r="G12" s="177" t="s">
        <v>123</v>
      </c>
      <c r="H12" s="177" t="s">
        <v>123</v>
      </c>
      <c r="I12" s="177" t="s">
        <v>123</v>
      </c>
      <c r="J12" s="178" t="s">
        <v>123</v>
      </c>
      <c r="K12" s="65"/>
    </row>
    <row r="13" spans="1:15" ht="12.75" customHeight="1">
      <c r="A13" s="18">
        <v>109</v>
      </c>
      <c r="B13" s="17" t="s">
        <v>13</v>
      </c>
      <c r="C13" s="64" t="s">
        <v>123</v>
      </c>
      <c r="D13" s="90" t="s">
        <v>123</v>
      </c>
      <c r="E13" s="176" t="s">
        <v>123</v>
      </c>
      <c r="F13" s="177" t="s">
        <v>123</v>
      </c>
      <c r="G13" s="177" t="s">
        <v>123</v>
      </c>
      <c r="H13" s="177" t="s">
        <v>123</v>
      </c>
      <c r="I13" s="177" t="s">
        <v>123</v>
      </c>
      <c r="J13" s="178" t="s">
        <v>123</v>
      </c>
      <c r="K13" s="65"/>
      <c r="O13" s="67"/>
    </row>
    <row r="14" spans="1:15" ht="12.75" customHeight="1">
      <c r="A14" s="18">
        <v>106</v>
      </c>
      <c r="B14" s="17" t="s">
        <v>14</v>
      </c>
      <c r="C14" s="64" t="s">
        <v>123</v>
      </c>
      <c r="D14" s="90" t="s">
        <v>123</v>
      </c>
      <c r="E14" s="176" t="s">
        <v>123</v>
      </c>
      <c r="F14" s="177" t="s">
        <v>123</v>
      </c>
      <c r="G14" s="177" t="s">
        <v>123</v>
      </c>
      <c r="H14" s="177" t="s">
        <v>123</v>
      </c>
      <c r="I14" s="177" t="s">
        <v>123</v>
      </c>
      <c r="J14" s="178" t="s">
        <v>123</v>
      </c>
      <c r="K14" s="65"/>
    </row>
    <row r="15" spans="1:15" ht="12.75" customHeight="1">
      <c r="A15" s="18">
        <v>107</v>
      </c>
      <c r="B15" s="17" t="s">
        <v>15</v>
      </c>
      <c r="C15" s="64" t="s">
        <v>123</v>
      </c>
      <c r="D15" s="90" t="s">
        <v>123</v>
      </c>
      <c r="E15" s="176" t="s">
        <v>123</v>
      </c>
      <c r="F15" s="177" t="s">
        <v>123</v>
      </c>
      <c r="G15" s="177" t="s">
        <v>123</v>
      </c>
      <c r="H15" s="177" t="s">
        <v>123</v>
      </c>
      <c r="I15" s="177" t="s">
        <v>123</v>
      </c>
      <c r="J15" s="178" t="s">
        <v>123</v>
      </c>
      <c r="K15" s="65"/>
    </row>
    <row r="16" spans="1:15" ht="12.75" customHeight="1">
      <c r="A16" s="18">
        <v>108</v>
      </c>
      <c r="B16" s="17" t="s">
        <v>16</v>
      </c>
      <c r="C16" s="64" t="s">
        <v>123</v>
      </c>
      <c r="D16" s="90" t="s">
        <v>123</v>
      </c>
      <c r="E16" s="176" t="s">
        <v>123</v>
      </c>
      <c r="F16" s="177" t="s">
        <v>123</v>
      </c>
      <c r="G16" s="177" t="s">
        <v>123</v>
      </c>
      <c r="H16" s="177" t="s">
        <v>123</v>
      </c>
      <c r="I16" s="177" t="s">
        <v>123</v>
      </c>
      <c r="J16" s="178" t="s">
        <v>123</v>
      </c>
      <c r="K16" s="65"/>
    </row>
    <row r="17" spans="1:11" ht="12.75" customHeight="1">
      <c r="A17" s="18">
        <v>111</v>
      </c>
      <c r="B17" s="17" t="s">
        <v>17</v>
      </c>
      <c r="C17" s="64" t="s">
        <v>123</v>
      </c>
      <c r="D17" s="90" t="s">
        <v>123</v>
      </c>
      <c r="E17" s="176" t="s">
        <v>123</v>
      </c>
      <c r="F17" s="177" t="s">
        <v>123</v>
      </c>
      <c r="G17" s="177" t="s">
        <v>123</v>
      </c>
      <c r="H17" s="177" t="s">
        <v>123</v>
      </c>
      <c r="I17" s="177" t="s">
        <v>123</v>
      </c>
      <c r="J17" s="178" t="s">
        <v>123</v>
      </c>
      <c r="K17" s="65"/>
    </row>
    <row r="18" spans="1:11" ht="20.25" customHeight="1">
      <c r="A18" s="6"/>
      <c r="B18" s="19" t="s">
        <v>18</v>
      </c>
      <c r="C18" s="90">
        <f>SUM(C19:C21)</f>
        <v>1656665002</v>
      </c>
      <c r="D18" s="90">
        <f>SUM(D19:D21)</f>
        <v>447892</v>
      </c>
      <c r="E18" s="176" t="s">
        <v>123</v>
      </c>
      <c r="F18" s="177" t="s">
        <v>123</v>
      </c>
      <c r="G18" s="177" t="s">
        <v>123</v>
      </c>
      <c r="H18" s="177" t="s">
        <v>123</v>
      </c>
      <c r="I18" s="177" t="s">
        <v>123</v>
      </c>
      <c r="J18" s="178" t="s">
        <v>123</v>
      </c>
      <c r="K18" s="64"/>
    </row>
    <row r="19" spans="1:11" ht="12.75" customHeight="1">
      <c r="A19" s="16">
        <v>202</v>
      </c>
      <c r="B19" s="12" t="s">
        <v>19</v>
      </c>
      <c r="C19" s="90">
        <v>578726452</v>
      </c>
      <c r="D19" s="90">
        <v>194186</v>
      </c>
      <c r="E19" s="162">
        <v>0.81799999999999995</v>
      </c>
      <c r="F19" s="161">
        <v>0.2186659758668057</v>
      </c>
      <c r="G19" s="161">
        <v>13</v>
      </c>
      <c r="H19" s="161">
        <v>95.2</v>
      </c>
      <c r="I19" s="161">
        <v>98.2</v>
      </c>
      <c r="J19" s="166">
        <v>5.69</v>
      </c>
      <c r="K19" s="66"/>
    </row>
    <row r="20" spans="1:11" ht="12.75" customHeight="1">
      <c r="A20" s="16">
        <v>204</v>
      </c>
      <c r="B20" s="12" t="s">
        <v>20</v>
      </c>
      <c r="C20" s="90">
        <v>840851387</v>
      </c>
      <c r="D20" s="90">
        <v>210248</v>
      </c>
      <c r="E20" s="162">
        <v>0.87</v>
      </c>
      <c r="F20" s="161">
        <v>4.6278600843004831</v>
      </c>
      <c r="G20" s="161">
        <v>7.1</v>
      </c>
      <c r="H20" s="161">
        <v>94.4</v>
      </c>
      <c r="I20" s="161">
        <v>103</v>
      </c>
      <c r="J20" s="166">
        <v>6.23</v>
      </c>
      <c r="K20" s="66"/>
    </row>
    <row r="21" spans="1:11" ht="12.75" customHeight="1">
      <c r="A21" s="16">
        <v>206</v>
      </c>
      <c r="B21" s="12" t="s">
        <v>21</v>
      </c>
      <c r="C21" s="90">
        <v>237087163</v>
      </c>
      <c r="D21" s="90">
        <v>43458</v>
      </c>
      <c r="E21" s="162">
        <v>0.90400000000000003</v>
      </c>
      <c r="F21" s="161">
        <v>2.2339697828583218</v>
      </c>
      <c r="G21" s="161">
        <v>13</v>
      </c>
      <c r="H21" s="161">
        <v>98.3</v>
      </c>
      <c r="I21" s="161">
        <v>105.3</v>
      </c>
      <c r="J21" s="166">
        <v>6.88</v>
      </c>
      <c r="K21" s="66"/>
    </row>
    <row r="22" spans="1:11" ht="20.25" customHeight="1">
      <c r="A22" s="6"/>
      <c r="B22" s="19" t="s">
        <v>22</v>
      </c>
      <c r="C22" s="90">
        <f>SUM(C23:C27)</f>
        <v>1096716742</v>
      </c>
      <c r="D22" s="90">
        <f>SUM(D23:D27)</f>
        <v>317329</v>
      </c>
      <c r="E22" s="176" t="s">
        <v>123</v>
      </c>
      <c r="F22" s="177" t="s">
        <v>123</v>
      </c>
      <c r="G22" s="177" t="s">
        <v>123</v>
      </c>
      <c r="H22" s="177" t="s">
        <v>123</v>
      </c>
      <c r="I22" s="177" t="s">
        <v>123</v>
      </c>
      <c r="J22" s="178" t="s">
        <v>123</v>
      </c>
      <c r="K22" s="64"/>
    </row>
    <row r="23" spans="1:11" ht="12.75" customHeight="1">
      <c r="A23" s="16">
        <v>207</v>
      </c>
      <c r="B23" s="12" t="s">
        <v>23</v>
      </c>
      <c r="C23" s="90">
        <v>269591379</v>
      </c>
      <c r="D23" s="90">
        <v>85936</v>
      </c>
      <c r="E23" s="162">
        <v>0.84299999999999997</v>
      </c>
      <c r="F23" s="161">
        <v>1.8971118532794837</v>
      </c>
      <c r="G23" s="161">
        <v>8.1</v>
      </c>
      <c r="H23" s="161">
        <v>95.1</v>
      </c>
      <c r="I23" s="161">
        <v>103.8</v>
      </c>
      <c r="J23" s="166">
        <v>5.7</v>
      </c>
      <c r="K23" s="66"/>
    </row>
    <row r="24" spans="1:11" ht="12.75" customHeight="1">
      <c r="A24" s="16">
        <v>214</v>
      </c>
      <c r="B24" s="12" t="s">
        <v>24</v>
      </c>
      <c r="C24" s="90">
        <v>380222985</v>
      </c>
      <c r="D24" s="90">
        <v>99622</v>
      </c>
      <c r="E24" s="162">
        <v>0.85499999999999998</v>
      </c>
      <c r="F24" s="161">
        <v>1.9315178195665017</v>
      </c>
      <c r="G24" s="161">
        <v>7.8</v>
      </c>
      <c r="H24" s="161">
        <v>96.4</v>
      </c>
      <c r="I24" s="161">
        <v>101.6</v>
      </c>
      <c r="J24" s="166">
        <v>5.63</v>
      </c>
      <c r="K24" s="66"/>
    </row>
    <row r="25" spans="1:11" ht="12.75" customHeight="1">
      <c r="A25" s="16">
        <v>217</v>
      </c>
      <c r="B25" s="12" t="s">
        <v>25</v>
      </c>
      <c r="C25" s="90">
        <v>224642403</v>
      </c>
      <c r="D25" s="90">
        <v>67718</v>
      </c>
      <c r="E25" s="162">
        <v>0.74</v>
      </c>
      <c r="F25" s="161">
        <v>1.4244621462386835</v>
      </c>
      <c r="G25" s="161">
        <v>12.3</v>
      </c>
      <c r="H25" s="161">
        <v>96.5</v>
      </c>
      <c r="I25" s="161">
        <v>101.8</v>
      </c>
      <c r="J25" s="166">
        <v>5.5</v>
      </c>
      <c r="K25" s="66"/>
    </row>
    <row r="26" spans="1:11" ht="12.75" customHeight="1">
      <c r="A26" s="16">
        <v>219</v>
      </c>
      <c r="B26" s="12" t="s">
        <v>26</v>
      </c>
      <c r="C26" s="90">
        <v>179004604</v>
      </c>
      <c r="D26" s="90">
        <v>50954</v>
      </c>
      <c r="E26" s="162">
        <v>0.82299999999999995</v>
      </c>
      <c r="F26" s="161">
        <v>2.2448839852328675</v>
      </c>
      <c r="G26" s="161">
        <v>9.9</v>
      </c>
      <c r="H26" s="161">
        <v>93.9</v>
      </c>
      <c r="I26" s="161">
        <v>102.6</v>
      </c>
      <c r="J26" s="166">
        <v>5.85</v>
      </c>
      <c r="K26" s="66"/>
    </row>
    <row r="27" spans="1:11" ht="12.75" customHeight="1">
      <c r="A27" s="16">
        <v>301</v>
      </c>
      <c r="B27" s="12" t="s">
        <v>27</v>
      </c>
      <c r="C27" s="90">
        <v>43255371</v>
      </c>
      <c r="D27" s="90">
        <v>13099</v>
      </c>
      <c r="E27" s="162">
        <v>0.61</v>
      </c>
      <c r="F27" s="161">
        <v>4.6186489314201484</v>
      </c>
      <c r="G27" s="161">
        <v>2.9</v>
      </c>
      <c r="H27" s="161">
        <v>87.2</v>
      </c>
      <c r="I27" s="161">
        <v>100.5</v>
      </c>
      <c r="J27" s="166">
        <v>7.39</v>
      </c>
      <c r="K27" s="66"/>
    </row>
    <row r="28" spans="1:11" ht="20.25" customHeight="1">
      <c r="A28" s="6"/>
      <c r="B28" s="19" t="s">
        <v>28</v>
      </c>
      <c r="C28" s="90">
        <f>SUM(C29:C33)</f>
        <v>935908554</v>
      </c>
      <c r="D28" s="90">
        <f>SUM(D29:D33)</f>
        <v>309082</v>
      </c>
      <c r="E28" s="176" t="s">
        <v>123</v>
      </c>
      <c r="F28" s="177" t="s">
        <v>123</v>
      </c>
      <c r="G28" s="177" t="s">
        <v>123</v>
      </c>
      <c r="H28" s="177" t="s">
        <v>123</v>
      </c>
      <c r="I28" s="177" t="s">
        <v>123</v>
      </c>
      <c r="J28" s="178" t="s">
        <v>123</v>
      </c>
      <c r="K28" s="64"/>
    </row>
    <row r="29" spans="1:11" ht="12.75" customHeight="1">
      <c r="A29" s="16">
        <v>203</v>
      </c>
      <c r="B29" s="12" t="s">
        <v>29</v>
      </c>
      <c r="C29" s="90">
        <v>389942364</v>
      </c>
      <c r="D29" s="90">
        <v>126209</v>
      </c>
      <c r="E29" s="162">
        <v>0.751</v>
      </c>
      <c r="F29" s="161">
        <v>2.6516020153619957</v>
      </c>
      <c r="G29" s="161">
        <v>5.7</v>
      </c>
      <c r="H29" s="161">
        <v>93.2</v>
      </c>
      <c r="I29" s="161">
        <v>101.8</v>
      </c>
      <c r="J29" s="166">
        <v>5.91</v>
      </c>
      <c r="K29" s="66"/>
    </row>
    <row r="30" spans="1:11" ht="12.75" customHeight="1">
      <c r="A30" s="16">
        <v>210</v>
      </c>
      <c r="B30" s="12" t="s">
        <v>30</v>
      </c>
      <c r="C30" s="90">
        <v>347873341</v>
      </c>
      <c r="D30" s="90">
        <v>115402</v>
      </c>
      <c r="E30" s="162">
        <v>0.85199999999999998</v>
      </c>
      <c r="F30" s="161">
        <v>0.54234882793601558</v>
      </c>
      <c r="G30" s="161">
        <v>6.7</v>
      </c>
      <c r="H30" s="161">
        <v>88.2</v>
      </c>
      <c r="I30" s="161">
        <v>100.9</v>
      </c>
      <c r="J30" s="166">
        <v>5.54</v>
      </c>
      <c r="K30" s="66"/>
    </row>
    <row r="31" spans="1:11" ht="12.75" customHeight="1">
      <c r="A31" s="16">
        <v>216</v>
      </c>
      <c r="B31" s="12" t="s">
        <v>31</v>
      </c>
      <c r="C31" s="90">
        <v>117752162</v>
      </c>
      <c r="D31" s="90">
        <v>39551</v>
      </c>
      <c r="E31" s="162">
        <v>0.89400000000000002</v>
      </c>
      <c r="F31" s="161">
        <v>2.2352698944201799</v>
      </c>
      <c r="G31" s="161">
        <v>9.1</v>
      </c>
      <c r="H31" s="161">
        <v>87.8</v>
      </c>
      <c r="I31" s="161">
        <v>98.4</v>
      </c>
      <c r="J31" s="166">
        <v>6.89</v>
      </c>
      <c r="K31" s="66"/>
    </row>
    <row r="32" spans="1:11" ht="12.75" customHeight="1">
      <c r="A32" s="16">
        <v>381</v>
      </c>
      <c r="B32" s="12" t="s">
        <v>32</v>
      </c>
      <c r="C32" s="90">
        <v>38293088</v>
      </c>
      <c r="D32" s="90">
        <v>13402</v>
      </c>
      <c r="E32" s="162">
        <v>0.74</v>
      </c>
      <c r="F32" s="161">
        <v>8.6204369308569433</v>
      </c>
      <c r="G32" s="161">
        <v>8.1999999999999993</v>
      </c>
      <c r="H32" s="161">
        <v>84.7</v>
      </c>
      <c r="I32" s="161">
        <v>97.3</v>
      </c>
      <c r="J32" s="166">
        <v>4.3099999999999996</v>
      </c>
      <c r="K32" s="66"/>
    </row>
    <row r="33" spans="1:11" ht="12.75" customHeight="1">
      <c r="A33" s="16">
        <v>382</v>
      </c>
      <c r="B33" s="12" t="s">
        <v>33</v>
      </c>
      <c r="C33" s="90">
        <v>42047599</v>
      </c>
      <c r="D33" s="90">
        <v>14518</v>
      </c>
      <c r="E33" s="162">
        <v>0.86299999999999999</v>
      </c>
      <c r="F33" s="161">
        <v>9.6489296569167138</v>
      </c>
      <c r="G33" s="161">
        <v>4</v>
      </c>
      <c r="H33" s="161">
        <v>89.5</v>
      </c>
      <c r="I33" s="161">
        <v>97.5</v>
      </c>
      <c r="J33" s="166">
        <v>4.29</v>
      </c>
      <c r="K33" s="66"/>
    </row>
    <row r="34" spans="1:11" ht="20.25" customHeight="1">
      <c r="A34" s="6"/>
      <c r="B34" s="20" t="s">
        <v>34</v>
      </c>
      <c r="C34" s="90">
        <f>SUM(C35:C40)</f>
        <v>321564331</v>
      </c>
      <c r="D34" s="90">
        <f>SUM(D35:D40)</f>
        <v>117053</v>
      </c>
      <c r="E34" s="176" t="s">
        <v>123</v>
      </c>
      <c r="F34" s="177" t="s">
        <v>123</v>
      </c>
      <c r="G34" s="177" t="s">
        <v>123</v>
      </c>
      <c r="H34" s="177" t="s">
        <v>123</v>
      </c>
      <c r="I34" s="177" t="s">
        <v>123</v>
      </c>
      <c r="J34" s="178" t="s">
        <v>123</v>
      </c>
      <c r="K34" s="64"/>
    </row>
    <row r="35" spans="1:11" s="38" customFormat="1" ht="12.75" customHeight="1">
      <c r="A35" s="37">
        <v>213</v>
      </c>
      <c r="B35" s="51" t="s">
        <v>127</v>
      </c>
      <c r="C35" s="90">
        <v>45554230</v>
      </c>
      <c r="D35" s="90">
        <v>17198</v>
      </c>
      <c r="E35" s="162">
        <v>0.48499999999999999</v>
      </c>
      <c r="F35" s="161">
        <v>7.0110919740319302</v>
      </c>
      <c r="G35" s="161">
        <v>9.6</v>
      </c>
      <c r="H35" s="161">
        <v>89.6</v>
      </c>
      <c r="I35" s="161">
        <v>98</v>
      </c>
      <c r="J35" s="166">
        <v>5.32</v>
      </c>
      <c r="K35" s="77"/>
    </row>
    <row r="36" spans="1:11" s="38" customFormat="1" ht="12.75" customHeight="1">
      <c r="A36" s="37">
        <v>215</v>
      </c>
      <c r="B36" s="51" t="s">
        <v>128</v>
      </c>
      <c r="C36" s="90">
        <v>96180747</v>
      </c>
      <c r="D36" s="90">
        <v>33776</v>
      </c>
      <c r="E36" s="162">
        <v>0.69</v>
      </c>
      <c r="F36" s="161">
        <v>1.5276929124399656</v>
      </c>
      <c r="G36" s="161">
        <v>8.6999999999999993</v>
      </c>
      <c r="H36" s="161">
        <v>89.8</v>
      </c>
      <c r="I36" s="161">
        <v>93.2</v>
      </c>
      <c r="J36" s="166">
        <v>6.11</v>
      </c>
      <c r="K36" s="77"/>
    </row>
    <row r="37" spans="1:11" ht="12.75" customHeight="1">
      <c r="A37" s="16">
        <v>218</v>
      </c>
      <c r="B37" s="12" t="s">
        <v>37</v>
      </c>
      <c r="C37" s="90">
        <v>55689491</v>
      </c>
      <c r="D37" s="90">
        <v>20720</v>
      </c>
      <c r="E37" s="162">
        <v>0.67700000000000005</v>
      </c>
      <c r="F37" s="161">
        <v>1.8212627977959619</v>
      </c>
      <c r="G37" s="161">
        <v>9.1</v>
      </c>
      <c r="H37" s="161">
        <v>86.7</v>
      </c>
      <c r="I37" s="161">
        <v>100.8</v>
      </c>
      <c r="J37" s="166">
        <v>5.83</v>
      </c>
      <c r="K37" s="66"/>
    </row>
    <row r="38" spans="1:11" ht="12.75" customHeight="1">
      <c r="A38" s="16">
        <v>220</v>
      </c>
      <c r="B38" s="12" t="s">
        <v>38</v>
      </c>
      <c r="C38" s="90">
        <v>53982176</v>
      </c>
      <c r="D38" s="90">
        <v>19285</v>
      </c>
      <c r="E38" s="162">
        <v>0.60299999999999998</v>
      </c>
      <c r="F38" s="161">
        <v>2.2652191543436802</v>
      </c>
      <c r="G38" s="161">
        <v>14.2</v>
      </c>
      <c r="H38" s="161">
        <v>88.5</v>
      </c>
      <c r="I38" s="161">
        <v>98.8</v>
      </c>
      <c r="J38" s="166">
        <v>5.95</v>
      </c>
      <c r="K38" s="66"/>
    </row>
    <row r="39" spans="1:11" ht="12.75" customHeight="1">
      <c r="A39" s="16">
        <v>228</v>
      </c>
      <c r="B39" s="12" t="s">
        <v>88</v>
      </c>
      <c r="C39" s="90">
        <v>47415252</v>
      </c>
      <c r="D39" s="90">
        <v>17044</v>
      </c>
      <c r="E39" s="162">
        <v>0.76</v>
      </c>
      <c r="F39" s="161">
        <v>6.620362818192806</v>
      </c>
      <c r="G39" s="161">
        <v>8.9</v>
      </c>
      <c r="H39" s="161">
        <v>82.9</v>
      </c>
      <c r="I39" s="161">
        <v>97.9</v>
      </c>
      <c r="J39" s="166">
        <v>6.46</v>
      </c>
      <c r="K39" s="66"/>
    </row>
    <row r="40" spans="1:11" ht="12.75" customHeight="1">
      <c r="A40" s="16">
        <v>365</v>
      </c>
      <c r="B40" s="12" t="s">
        <v>83</v>
      </c>
      <c r="C40" s="90">
        <v>22742435</v>
      </c>
      <c r="D40" s="90">
        <v>9030</v>
      </c>
      <c r="E40" s="162">
        <v>0.33700000000000002</v>
      </c>
      <c r="F40" s="161">
        <v>3.1767786447923649</v>
      </c>
      <c r="G40" s="161">
        <v>14.8</v>
      </c>
      <c r="H40" s="161">
        <v>92.4</v>
      </c>
      <c r="I40" s="161">
        <v>98.2</v>
      </c>
      <c r="J40" s="166">
        <v>9.93</v>
      </c>
      <c r="K40" s="66"/>
    </row>
    <row r="41" spans="1:11" ht="20.25" customHeight="1">
      <c r="A41" s="16"/>
      <c r="B41" s="7" t="s">
        <v>39</v>
      </c>
      <c r="C41" s="90">
        <f>SUM(C42:C45)</f>
        <v>733193061</v>
      </c>
      <c r="D41" s="90">
        <f>SUM(D42:D45)</f>
        <v>240689</v>
      </c>
      <c r="E41" s="176" t="s">
        <v>123</v>
      </c>
      <c r="F41" s="177" t="s">
        <v>123</v>
      </c>
      <c r="G41" s="177" t="s">
        <v>123</v>
      </c>
      <c r="H41" s="177" t="s">
        <v>123</v>
      </c>
      <c r="I41" s="177" t="s">
        <v>123</v>
      </c>
      <c r="J41" s="178" t="s">
        <v>123</v>
      </c>
      <c r="K41" s="64"/>
    </row>
    <row r="42" spans="1:11" s="38" customFormat="1" ht="12.75" customHeight="1">
      <c r="A42" s="37">
        <v>201</v>
      </c>
      <c r="B42" s="51" t="s">
        <v>129</v>
      </c>
      <c r="C42" s="90">
        <v>684061121</v>
      </c>
      <c r="D42" s="90">
        <v>222278</v>
      </c>
      <c r="E42" s="162">
        <v>0.84299999999999997</v>
      </c>
      <c r="F42" s="161">
        <v>4.85335428692549</v>
      </c>
      <c r="G42" s="161">
        <v>7.9</v>
      </c>
      <c r="H42" s="161">
        <v>82.8</v>
      </c>
      <c r="I42" s="161">
        <v>101.6</v>
      </c>
      <c r="J42" s="166">
        <v>6.32</v>
      </c>
      <c r="K42" s="77"/>
    </row>
    <row r="43" spans="1:11" ht="12.75" customHeight="1">
      <c r="A43" s="16">
        <v>442</v>
      </c>
      <c r="B43" s="12" t="s">
        <v>40</v>
      </c>
      <c r="C43" s="90">
        <v>13971965</v>
      </c>
      <c r="D43" s="90">
        <v>5389</v>
      </c>
      <c r="E43" s="162">
        <v>0.39</v>
      </c>
      <c r="F43" s="161">
        <v>5.7571192633673904</v>
      </c>
      <c r="G43" s="161">
        <v>14.7</v>
      </c>
      <c r="H43" s="161">
        <v>84</v>
      </c>
      <c r="I43" s="161">
        <v>98.2</v>
      </c>
      <c r="J43" s="166">
        <v>8.1199999999999992</v>
      </c>
      <c r="K43" s="66"/>
    </row>
    <row r="44" spans="1:11" ht="12.75" customHeight="1">
      <c r="A44" s="16">
        <v>443</v>
      </c>
      <c r="B44" s="12" t="s">
        <v>41</v>
      </c>
      <c r="C44" s="90">
        <v>22500493</v>
      </c>
      <c r="D44" s="90">
        <v>8125</v>
      </c>
      <c r="E44" s="162">
        <v>0.73499999999999999</v>
      </c>
      <c r="F44" s="161">
        <v>3.5555111950047409</v>
      </c>
      <c r="G44" s="161">
        <v>11.7</v>
      </c>
      <c r="H44" s="161">
        <v>85.8</v>
      </c>
      <c r="I44" s="161">
        <v>99.3</v>
      </c>
      <c r="J44" s="166">
        <v>8.09</v>
      </c>
      <c r="K44" s="66"/>
    </row>
    <row r="45" spans="1:11" ht="12.75" customHeight="1">
      <c r="A45" s="16">
        <v>446</v>
      </c>
      <c r="B45" s="12" t="s">
        <v>84</v>
      </c>
      <c r="C45" s="90">
        <v>12659482</v>
      </c>
      <c r="D45" s="90">
        <v>4897</v>
      </c>
      <c r="E45" s="162">
        <v>0.45200000000000001</v>
      </c>
      <c r="F45" s="161">
        <v>2.9057926404873688</v>
      </c>
      <c r="G45" s="161">
        <v>16.899999999999999</v>
      </c>
      <c r="H45" s="161">
        <v>89.5</v>
      </c>
      <c r="I45" s="161">
        <v>98</v>
      </c>
      <c r="J45" s="166">
        <v>10.46</v>
      </c>
      <c r="K45" s="66"/>
    </row>
    <row r="46" spans="1:11" ht="20.25" customHeight="1">
      <c r="A46" s="16"/>
      <c r="B46" s="7" t="s">
        <v>42</v>
      </c>
      <c r="C46" s="90">
        <f>SUM(C47:C53)</f>
        <v>306823816</v>
      </c>
      <c r="D46" s="90">
        <f>SUM(D47:D53)</f>
        <v>111102</v>
      </c>
      <c r="E46" s="176" t="s">
        <v>123</v>
      </c>
      <c r="F46" s="177" t="s">
        <v>123</v>
      </c>
      <c r="G46" s="177" t="s">
        <v>123</v>
      </c>
      <c r="H46" s="177" t="s">
        <v>123</v>
      </c>
      <c r="I46" s="177" t="s">
        <v>123</v>
      </c>
      <c r="J46" s="178" t="s">
        <v>123</v>
      </c>
      <c r="K46" s="64"/>
    </row>
    <row r="47" spans="1:11" ht="12.75" customHeight="1">
      <c r="A47" s="16">
        <v>208</v>
      </c>
      <c r="B47" s="12" t="s">
        <v>43</v>
      </c>
      <c r="C47" s="90">
        <v>34818720</v>
      </c>
      <c r="D47" s="90">
        <v>12670</v>
      </c>
      <c r="E47" s="162">
        <v>0.56100000000000005</v>
      </c>
      <c r="F47" s="161">
        <v>5.495304187866342</v>
      </c>
      <c r="G47" s="161">
        <v>12.1</v>
      </c>
      <c r="H47" s="161">
        <v>98.3</v>
      </c>
      <c r="I47" s="161">
        <v>98.7</v>
      </c>
      <c r="J47" s="164">
        <v>7.25</v>
      </c>
      <c r="K47" s="66"/>
    </row>
    <row r="48" spans="1:11" ht="12.75" customHeight="1">
      <c r="A48" s="16">
        <v>212</v>
      </c>
      <c r="B48" s="12" t="s">
        <v>44</v>
      </c>
      <c r="C48" s="90">
        <v>59032617</v>
      </c>
      <c r="D48" s="90">
        <v>20636</v>
      </c>
      <c r="E48" s="162">
        <v>0.71499999999999997</v>
      </c>
      <c r="F48" s="161">
        <v>1.9892017380953986</v>
      </c>
      <c r="G48" s="161">
        <v>10.199999999999999</v>
      </c>
      <c r="H48" s="161">
        <v>87.5</v>
      </c>
      <c r="I48" s="161">
        <v>97.9</v>
      </c>
      <c r="J48" s="164">
        <v>9.27</v>
      </c>
      <c r="K48" s="66"/>
    </row>
    <row r="49" spans="1:11" ht="12.75" customHeight="1">
      <c r="A49" s="16">
        <v>227</v>
      </c>
      <c r="B49" s="12" t="s">
        <v>80</v>
      </c>
      <c r="C49" s="90">
        <v>43172939</v>
      </c>
      <c r="D49" s="90">
        <v>16717</v>
      </c>
      <c r="E49" s="162">
        <v>0.36599999999999999</v>
      </c>
      <c r="F49" s="161">
        <v>5.9251842139442008</v>
      </c>
      <c r="G49" s="161">
        <v>16.600000000000001</v>
      </c>
      <c r="H49" s="161">
        <v>90.7</v>
      </c>
      <c r="I49" s="161">
        <v>97.3</v>
      </c>
      <c r="J49" s="164">
        <v>9.16</v>
      </c>
      <c r="K49" s="66"/>
    </row>
    <row r="50" spans="1:11" ht="12.75" customHeight="1">
      <c r="A50" s="16">
        <v>229</v>
      </c>
      <c r="B50" s="12" t="s">
        <v>85</v>
      </c>
      <c r="C50" s="90">
        <v>91626932</v>
      </c>
      <c r="D50" s="90">
        <v>32779</v>
      </c>
      <c r="E50" s="162">
        <v>0.58299999999999996</v>
      </c>
      <c r="F50" s="161">
        <v>5.7758226055257618</v>
      </c>
      <c r="G50" s="161">
        <v>15.1</v>
      </c>
      <c r="H50" s="161">
        <v>86.6</v>
      </c>
      <c r="I50" s="161">
        <v>98.3</v>
      </c>
      <c r="J50" s="164">
        <v>6.06</v>
      </c>
      <c r="K50" s="66"/>
    </row>
    <row r="51" spans="1:11" ht="12.75" customHeight="1">
      <c r="A51" s="16">
        <v>464</v>
      </c>
      <c r="B51" s="12" t="s">
        <v>45</v>
      </c>
      <c r="C51" s="90">
        <v>42298622</v>
      </c>
      <c r="D51" s="90">
        <v>14521</v>
      </c>
      <c r="E51" s="162">
        <v>0.67300000000000004</v>
      </c>
      <c r="F51" s="161">
        <v>4.1827277982443247</v>
      </c>
      <c r="G51" s="161">
        <v>12.6</v>
      </c>
      <c r="H51" s="161">
        <v>86.5</v>
      </c>
      <c r="I51" s="161">
        <v>97.8</v>
      </c>
      <c r="J51" s="164">
        <v>4.84</v>
      </c>
      <c r="K51" s="66"/>
    </row>
    <row r="52" spans="1:11" ht="12.75" customHeight="1">
      <c r="A52" s="16">
        <v>481</v>
      </c>
      <c r="B52" s="12" t="s">
        <v>46</v>
      </c>
      <c r="C52" s="90">
        <v>17779417</v>
      </c>
      <c r="D52" s="90">
        <v>6665</v>
      </c>
      <c r="E52" s="162">
        <v>0.54400000000000004</v>
      </c>
      <c r="F52" s="161">
        <v>3.4081515040103225</v>
      </c>
      <c r="G52" s="161">
        <v>17.100000000000001</v>
      </c>
      <c r="H52" s="161">
        <v>94.5</v>
      </c>
      <c r="I52" s="161">
        <v>95.7</v>
      </c>
      <c r="J52" s="164">
        <v>8.84</v>
      </c>
      <c r="K52" s="66"/>
    </row>
    <row r="53" spans="1:11" ht="12.75" customHeight="1">
      <c r="A53" s="16">
        <v>501</v>
      </c>
      <c r="B53" s="12" t="s">
        <v>130</v>
      </c>
      <c r="C53" s="90">
        <v>18094569</v>
      </c>
      <c r="D53" s="90">
        <v>7114</v>
      </c>
      <c r="E53" s="162">
        <v>0.33</v>
      </c>
      <c r="F53" s="161">
        <v>0.48218046981527907</v>
      </c>
      <c r="G53" s="161">
        <v>11.8</v>
      </c>
      <c r="H53" s="161">
        <v>83.6</v>
      </c>
      <c r="I53" s="161">
        <v>97.5</v>
      </c>
      <c r="J53" s="164">
        <v>13.3</v>
      </c>
      <c r="K53" s="66"/>
    </row>
    <row r="54" spans="1:11" ht="20.25" customHeight="1">
      <c r="A54" s="16"/>
      <c r="B54" s="33" t="s">
        <v>47</v>
      </c>
      <c r="C54" s="90">
        <f>SUM(C55:C59)</f>
        <v>177322247</v>
      </c>
      <c r="D54" s="90">
        <f>SUM(D55:D59)</f>
        <v>70096</v>
      </c>
      <c r="E54" s="176" t="s">
        <v>123</v>
      </c>
      <c r="F54" s="177" t="s">
        <v>123</v>
      </c>
      <c r="G54" s="177" t="s">
        <v>123</v>
      </c>
      <c r="H54" s="177" t="s">
        <v>123</v>
      </c>
      <c r="I54" s="177" t="s">
        <v>123</v>
      </c>
      <c r="J54" s="178" t="s">
        <v>123</v>
      </c>
      <c r="K54" s="64"/>
    </row>
    <row r="55" spans="1:11" ht="12.75" customHeight="1">
      <c r="A55" s="16">
        <v>209</v>
      </c>
      <c r="B55" s="42" t="s">
        <v>78</v>
      </c>
      <c r="C55" s="90">
        <v>87054560</v>
      </c>
      <c r="D55" s="90">
        <v>34290</v>
      </c>
      <c r="E55" s="162">
        <v>0.39400000000000002</v>
      </c>
      <c r="F55" s="161">
        <v>3.2934499431301152</v>
      </c>
      <c r="G55" s="161">
        <v>15.5</v>
      </c>
      <c r="H55" s="161">
        <v>85.8</v>
      </c>
      <c r="I55" s="161">
        <v>95.1</v>
      </c>
      <c r="J55" s="164">
        <v>9.27</v>
      </c>
      <c r="K55" s="66"/>
    </row>
    <row r="56" spans="1:11" ht="12.75" customHeight="1">
      <c r="A56" s="16">
        <v>222</v>
      </c>
      <c r="B56" s="12" t="s">
        <v>67</v>
      </c>
      <c r="C56" s="90">
        <v>24799058</v>
      </c>
      <c r="D56" s="90">
        <v>9809</v>
      </c>
      <c r="E56" s="162">
        <v>0.252</v>
      </c>
      <c r="F56" s="161">
        <v>6.7876693323315127</v>
      </c>
      <c r="G56" s="161">
        <v>14.6</v>
      </c>
      <c r="H56" s="161">
        <v>85.4</v>
      </c>
      <c r="I56" s="161">
        <v>94.4</v>
      </c>
      <c r="J56" s="164">
        <v>10.25</v>
      </c>
      <c r="K56" s="66"/>
    </row>
    <row r="57" spans="1:11" ht="12.75" customHeight="1">
      <c r="A57" s="16">
        <v>225</v>
      </c>
      <c r="B57" s="12" t="s">
        <v>79</v>
      </c>
      <c r="C57" s="90">
        <v>33682864</v>
      </c>
      <c r="D57" s="90">
        <v>13025</v>
      </c>
      <c r="E57" s="162">
        <v>0.44400000000000001</v>
      </c>
      <c r="F57" s="161">
        <v>4.0989865244427843</v>
      </c>
      <c r="G57" s="161">
        <v>15.3</v>
      </c>
      <c r="H57" s="161">
        <v>86.3</v>
      </c>
      <c r="I57" s="161">
        <v>96.3</v>
      </c>
      <c r="J57" s="164">
        <v>9.4</v>
      </c>
      <c r="K57" s="66"/>
    </row>
    <row r="58" spans="1:11" ht="12.75" customHeight="1">
      <c r="A58" s="16">
        <v>585</v>
      </c>
      <c r="B58" s="12" t="s">
        <v>81</v>
      </c>
      <c r="C58" s="90">
        <v>17581789</v>
      </c>
      <c r="D58" s="90">
        <v>7235</v>
      </c>
      <c r="E58" s="162">
        <v>0.25900000000000001</v>
      </c>
      <c r="F58" s="161">
        <v>2.8766501645449383</v>
      </c>
      <c r="G58" s="161">
        <v>16.5</v>
      </c>
      <c r="H58" s="161">
        <v>79.3</v>
      </c>
      <c r="I58" s="161">
        <v>94.8</v>
      </c>
      <c r="J58" s="164">
        <v>10.44</v>
      </c>
      <c r="K58" s="66"/>
    </row>
    <row r="59" spans="1:11" ht="12.75" customHeight="1">
      <c r="A59" s="16">
        <v>586</v>
      </c>
      <c r="B59" s="12" t="s">
        <v>89</v>
      </c>
      <c r="C59" s="90">
        <v>14203976</v>
      </c>
      <c r="D59" s="90">
        <v>5737</v>
      </c>
      <c r="E59" s="162">
        <v>0.25700000000000001</v>
      </c>
      <c r="F59" s="161">
        <v>7.3214251786305491</v>
      </c>
      <c r="G59" s="161">
        <v>16.899999999999999</v>
      </c>
      <c r="H59" s="161">
        <v>85.8</v>
      </c>
      <c r="I59" s="161">
        <v>95.6</v>
      </c>
      <c r="J59" s="164">
        <v>11.12</v>
      </c>
      <c r="K59" s="66"/>
    </row>
    <row r="60" spans="1:11" ht="20.25" customHeight="1">
      <c r="A60" s="6"/>
      <c r="B60" s="21" t="s">
        <v>48</v>
      </c>
      <c r="C60" s="90">
        <f>SUM(C61:C62)</f>
        <v>118859645</v>
      </c>
      <c r="D60" s="90">
        <f>SUM(D61:D62)</f>
        <v>45357</v>
      </c>
      <c r="E60" s="176" t="s">
        <v>123</v>
      </c>
      <c r="F60" s="177" t="s">
        <v>123</v>
      </c>
      <c r="G60" s="177" t="s">
        <v>123</v>
      </c>
      <c r="H60" s="177" t="s">
        <v>123</v>
      </c>
      <c r="I60" s="177" t="s">
        <v>123</v>
      </c>
      <c r="J60" s="178" t="s">
        <v>123</v>
      </c>
      <c r="K60" s="64"/>
    </row>
    <row r="61" spans="1:11" ht="12.75" customHeight="1">
      <c r="A61" s="16">
        <v>221</v>
      </c>
      <c r="B61" s="12" t="s">
        <v>49</v>
      </c>
      <c r="C61" s="90">
        <v>47335282</v>
      </c>
      <c r="D61" s="90">
        <v>17443</v>
      </c>
      <c r="E61" s="162">
        <v>0.43099999999999999</v>
      </c>
      <c r="F61" s="161">
        <v>2.9968392896590523</v>
      </c>
      <c r="G61" s="161">
        <v>22.6</v>
      </c>
      <c r="H61" s="161">
        <v>94.7</v>
      </c>
      <c r="I61" s="161">
        <v>93.7</v>
      </c>
      <c r="J61" s="163">
        <v>9.15</v>
      </c>
      <c r="K61" s="66"/>
    </row>
    <row r="62" spans="1:11" ht="12.75" customHeight="1">
      <c r="A62" s="16">
        <v>223</v>
      </c>
      <c r="B62" s="12" t="s">
        <v>75</v>
      </c>
      <c r="C62" s="90">
        <v>71524363</v>
      </c>
      <c r="D62" s="90">
        <v>27914</v>
      </c>
      <c r="E62" s="162">
        <v>0.438</v>
      </c>
      <c r="F62" s="161">
        <v>6.9568868560748465</v>
      </c>
      <c r="G62" s="161">
        <v>9.9</v>
      </c>
      <c r="H62" s="161">
        <v>81.099999999999994</v>
      </c>
      <c r="I62" s="161">
        <v>95.8</v>
      </c>
      <c r="J62" s="163">
        <v>8.3800000000000008</v>
      </c>
      <c r="K62" s="66"/>
    </row>
    <row r="63" spans="1:11" ht="20.25" customHeight="1">
      <c r="A63" s="6"/>
      <c r="B63" s="22" t="s">
        <v>50</v>
      </c>
      <c r="C63" s="90">
        <f>SUM(C64:C66)</f>
        <v>140785722</v>
      </c>
      <c r="D63" s="90">
        <f>SUM(D64:D66)</f>
        <v>54011</v>
      </c>
      <c r="E63" s="176" t="s">
        <v>123</v>
      </c>
      <c r="F63" s="177" t="s">
        <v>123</v>
      </c>
      <c r="G63" s="177" t="s">
        <v>123</v>
      </c>
      <c r="H63" s="177" t="s">
        <v>123</v>
      </c>
      <c r="I63" s="177" t="s">
        <v>123</v>
      </c>
      <c r="J63" s="178" t="s">
        <v>123</v>
      </c>
      <c r="K63" s="64"/>
    </row>
    <row r="64" spans="1:11" s="38" customFormat="1" ht="12.75" customHeight="1">
      <c r="A64" s="37">
        <v>205</v>
      </c>
      <c r="B64" s="51" t="s">
        <v>131</v>
      </c>
      <c r="C64" s="90">
        <v>48064873</v>
      </c>
      <c r="D64" s="90">
        <v>17795</v>
      </c>
      <c r="E64" s="162">
        <v>0.46200000000000002</v>
      </c>
      <c r="F64" s="161">
        <v>6.1612260387692492</v>
      </c>
      <c r="G64" s="161">
        <v>13.3</v>
      </c>
      <c r="H64" s="161">
        <v>92.2</v>
      </c>
      <c r="I64" s="161">
        <v>99.6</v>
      </c>
      <c r="J64" s="164">
        <v>8.0399999999999991</v>
      </c>
      <c r="K64" s="77"/>
    </row>
    <row r="65" spans="1:11" ht="12.75" customHeight="1">
      <c r="A65" s="16">
        <v>224</v>
      </c>
      <c r="B65" s="12" t="s">
        <v>76</v>
      </c>
      <c r="C65" s="90">
        <v>49753985</v>
      </c>
      <c r="D65" s="90">
        <v>19245</v>
      </c>
      <c r="E65" s="162">
        <v>0.42699999999999999</v>
      </c>
      <c r="F65" s="161">
        <v>6.407986515850542</v>
      </c>
      <c r="G65" s="161">
        <v>14.3</v>
      </c>
      <c r="H65" s="161">
        <v>84</v>
      </c>
      <c r="I65" s="161">
        <v>97.2</v>
      </c>
      <c r="J65" s="164">
        <v>9.19</v>
      </c>
      <c r="K65" s="66"/>
    </row>
    <row r="66" spans="1:11" ht="12.75" customHeight="1">
      <c r="A66" s="16">
        <v>226</v>
      </c>
      <c r="B66" s="12" t="s">
        <v>77</v>
      </c>
      <c r="C66" s="90">
        <v>42966864</v>
      </c>
      <c r="D66" s="90">
        <v>16971</v>
      </c>
      <c r="E66" s="162">
        <v>0.34300000000000003</v>
      </c>
      <c r="F66" s="161">
        <v>0.96136287551193689</v>
      </c>
      <c r="G66" s="161">
        <v>20.7</v>
      </c>
      <c r="H66" s="161">
        <v>89.8</v>
      </c>
      <c r="I66" s="161">
        <v>97.4</v>
      </c>
      <c r="J66" s="164">
        <v>8.91</v>
      </c>
      <c r="K66" s="66"/>
    </row>
    <row r="67" spans="1:11" ht="12" customHeight="1">
      <c r="A67" s="23"/>
      <c r="B67" s="24"/>
      <c r="C67" s="25"/>
      <c r="D67" s="26"/>
      <c r="E67" s="26"/>
      <c r="F67" s="179"/>
      <c r="G67" s="180"/>
      <c r="H67" s="180"/>
      <c r="I67" s="180"/>
      <c r="J67" s="181"/>
      <c r="K67" s="78"/>
    </row>
    <row r="68" spans="1:11">
      <c r="B68" s="31" t="s">
        <v>7</v>
      </c>
      <c r="C68" s="82" t="s">
        <v>149</v>
      </c>
      <c r="D68" s="81"/>
    </row>
    <row r="69" spans="1:11" s="68" customFormat="1" ht="15" customHeight="1">
      <c r="A69" s="43"/>
      <c r="B69" s="43"/>
      <c r="C69" s="45" t="s">
        <v>150</v>
      </c>
      <c r="D69" s="88"/>
      <c r="E69" s="43"/>
      <c r="F69" s="182"/>
      <c r="G69" s="182"/>
      <c r="H69" s="182"/>
      <c r="J69" s="183"/>
      <c r="K69" s="79"/>
    </row>
    <row r="70" spans="1:11" ht="12" customHeight="1">
      <c r="A70" s="1"/>
      <c r="B70" s="1"/>
      <c r="C70" s="89" t="s">
        <v>151</v>
      </c>
      <c r="D70" s="1"/>
      <c r="E70" s="1"/>
      <c r="F70" s="1"/>
      <c r="G70" s="1"/>
      <c r="H70" s="1"/>
    </row>
    <row r="71" spans="1:11" ht="12" customHeight="1">
      <c r="A71" s="1"/>
      <c r="B71" s="1"/>
      <c r="C71" s="28"/>
      <c r="D71" s="1"/>
      <c r="E71" s="1"/>
      <c r="F71" s="1"/>
      <c r="G71" s="1"/>
      <c r="H71" s="1"/>
    </row>
    <row r="72" spans="1:11" ht="12" customHeight="1">
      <c r="A72" s="1"/>
      <c r="B72" s="1"/>
      <c r="C72" s="28"/>
      <c r="D72" s="1"/>
      <c r="E72" s="1"/>
      <c r="F72" s="1"/>
      <c r="G72" s="1"/>
      <c r="H72" s="1"/>
    </row>
  </sheetData>
  <mergeCells count="3">
    <mergeCell ref="A3:B3"/>
    <mergeCell ref="A4:B4"/>
    <mergeCell ref="A5:B5"/>
  </mergeCells>
  <phoneticPr fontId="10"/>
  <pageMargins left="0.59055118110236227" right="0.15748031496062992" top="0.98425196850393704" bottom="0.78740157480314965" header="0.59055118110236227" footer="0.59055118110236227"/>
  <pageSetup paperSize="9" firstPageNumber="64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rowBreaks count="1" manualBreakCount="1">
    <brk id="5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O275"/>
  <sheetViews>
    <sheetView view="pageBreakPreview" zoomScaleNormal="100" workbookViewId="0">
      <pane xSplit="2" ySplit="5" topLeftCell="M55" activePane="bottomRight" state="frozenSplit"/>
      <selection pane="topRight" activeCell="H1" sqref="H1"/>
      <selection pane="bottomLeft" activeCell="A13" sqref="A13"/>
      <selection pane="bottomRight" activeCell="S7" sqref="S7:AA66"/>
    </sheetView>
  </sheetViews>
  <sheetFormatPr defaultRowHeight="11.25"/>
  <cols>
    <col min="1" max="1" width="3.09765625" style="31" customWidth="1"/>
    <col min="2" max="2" width="7.69921875" style="31" customWidth="1"/>
    <col min="3" max="3" width="8.3984375" style="31" customWidth="1"/>
    <col min="4" max="4" width="7.69921875" style="31" customWidth="1"/>
    <col min="5" max="5" width="7.296875" style="31" customWidth="1"/>
    <col min="6" max="6" width="7.3984375" style="31" customWidth="1"/>
    <col min="7" max="7" width="7.296875" style="31" customWidth="1"/>
    <col min="8" max="8" width="7.796875" style="31" customWidth="1"/>
    <col min="9" max="9" width="8.3984375" style="31" customWidth="1"/>
    <col min="10" max="10" width="7.19921875" style="31" customWidth="1"/>
    <col min="11" max="14" width="8.19921875" style="31" customWidth="1"/>
    <col min="15" max="18" width="7" style="31" customWidth="1"/>
    <col min="19" max="19" width="8" style="31" customWidth="1"/>
    <col min="20" max="20" width="7.69921875" style="31" customWidth="1"/>
    <col min="21" max="21" width="7" style="31" customWidth="1"/>
    <col min="22" max="22" width="6.5" style="31" customWidth="1"/>
    <col min="23" max="23" width="7.69921875" style="31" customWidth="1"/>
    <col min="24" max="25" width="6.796875" style="31" customWidth="1"/>
    <col min="26" max="27" width="6.5" style="31" customWidth="1"/>
    <col min="28" max="31" width="6.8984375" style="31" customWidth="1"/>
    <col min="32" max="32" width="7.59765625" style="31" customWidth="1"/>
    <col min="33" max="37" width="5.5" style="31" customWidth="1"/>
    <col min="38" max="16384" width="8.796875" style="31"/>
  </cols>
  <sheetData>
    <row r="1" spans="1:38" ht="12" customHeight="1">
      <c r="A1" s="2"/>
      <c r="B1" s="2"/>
      <c r="C1" s="29" t="s">
        <v>72</v>
      </c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 s="29" t="s">
        <v>62</v>
      </c>
      <c r="P1" s="30"/>
      <c r="Q1" s="30"/>
      <c r="R1" s="30"/>
      <c r="S1" s="29" t="s">
        <v>73</v>
      </c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29" t="s">
        <v>74</v>
      </c>
      <c r="AH1" s="2"/>
      <c r="AI1" s="29"/>
      <c r="AJ1" s="30"/>
      <c r="AK1" s="30"/>
    </row>
    <row r="2" spans="1:38" ht="12" customHeight="1">
      <c r="A2" s="13"/>
      <c r="B2" s="13"/>
      <c r="C2" s="32">
        <v>286</v>
      </c>
      <c r="D2" s="32">
        <v>287</v>
      </c>
      <c r="E2" s="32">
        <v>288</v>
      </c>
      <c r="F2" s="32">
        <v>289</v>
      </c>
      <c r="G2" s="32">
        <v>290</v>
      </c>
      <c r="H2" s="32">
        <v>291</v>
      </c>
      <c r="I2" s="32">
        <v>292</v>
      </c>
      <c r="J2" s="32">
        <v>293</v>
      </c>
      <c r="K2" s="32">
        <v>294</v>
      </c>
      <c r="L2" s="32">
        <v>295</v>
      </c>
      <c r="M2" s="32">
        <v>296</v>
      </c>
      <c r="N2" s="32">
        <v>297</v>
      </c>
      <c r="O2" s="32">
        <v>298</v>
      </c>
      <c r="P2" s="32">
        <v>299</v>
      </c>
      <c r="Q2" s="32">
        <v>300</v>
      </c>
      <c r="R2" s="32">
        <v>301</v>
      </c>
      <c r="S2" s="32">
        <v>302</v>
      </c>
      <c r="T2" s="32">
        <v>303</v>
      </c>
      <c r="U2" s="32">
        <v>304</v>
      </c>
      <c r="V2" s="32">
        <v>305</v>
      </c>
      <c r="W2" s="32">
        <v>306</v>
      </c>
      <c r="X2" s="32">
        <v>307</v>
      </c>
      <c r="Y2" s="32">
        <v>308</v>
      </c>
      <c r="Z2" s="32">
        <v>309</v>
      </c>
      <c r="AA2" s="32">
        <v>310</v>
      </c>
      <c r="AB2" s="32">
        <v>311</v>
      </c>
      <c r="AC2" s="32">
        <v>312</v>
      </c>
      <c r="AD2" s="32">
        <v>313</v>
      </c>
      <c r="AE2" s="32">
        <v>314</v>
      </c>
      <c r="AF2" s="32">
        <v>315</v>
      </c>
      <c r="AG2" s="32">
        <v>316</v>
      </c>
      <c r="AH2" s="32">
        <v>317</v>
      </c>
      <c r="AI2" s="32">
        <v>318</v>
      </c>
      <c r="AJ2" s="32">
        <v>319</v>
      </c>
      <c r="AK2" s="32">
        <v>320</v>
      </c>
    </row>
    <row r="3" spans="1:38" ht="45" customHeight="1">
      <c r="A3" s="202" t="s">
        <v>1</v>
      </c>
      <c r="B3" s="203"/>
      <c r="C3" s="52" t="s">
        <v>93</v>
      </c>
      <c r="D3" s="52" t="s">
        <v>94</v>
      </c>
      <c r="E3" s="84" t="s">
        <v>63</v>
      </c>
      <c r="F3" s="84" t="s">
        <v>51</v>
      </c>
      <c r="G3" s="84" t="s">
        <v>95</v>
      </c>
      <c r="H3" s="84" t="s">
        <v>96</v>
      </c>
      <c r="I3" s="84" t="s">
        <v>53</v>
      </c>
      <c r="J3" s="85" t="s">
        <v>54</v>
      </c>
      <c r="K3" s="86" t="s">
        <v>97</v>
      </c>
      <c r="L3" s="84" t="s">
        <v>52</v>
      </c>
      <c r="M3" s="84" t="s">
        <v>55</v>
      </c>
      <c r="N3" s="84" t="s">
        <v>98</v>
      </c>
      <c r="O3" s="84" t="s">
        <v>99</v>
      </c>
      <c r="P3" s="84" t="s">
        <v>100</v>
      </c>
      <c r="Q3" s="84" t="s">
        <v>101</v>
      </c>
      <c r="R3" s="85" t="s">
        <v>102</v>
      </c>
      <c r="S3" s="58" t="s">
        <v>132</v>
      </c>
      <c r="T3" s="84" t="s">
        <v>56</v>
      </c>
      <c r="U3" s="84" t="s">
        <v>57</v>
      </c>
      <c r="V3" s="84" t="s">
        <v>133</v>
      </c>
      <c r="W3" s="84" t="s">
        <v>58</v>
      </c>
      <c r="X3" s="84" t="s">
        <v>59</v>
      </c>
      <c r="Y3" s="84" t="s">
        <v>60</v>
      </c>
      <c r="Z3" s="84" t="s">
        <v>61</v>
      </c>
      <c r="AA3" s="85" t="s">
        <v>152</v>
      </c>
      <c r="AB3" s="86" t="s">
        <v>64</v>
      </c>
      <c r="AC3" s="84" t="s">
        <v>103</v>
      </c>
      <c r="AD3" s="84" t="s">
        <v>104</v>
      </c>
      <c r="AE3" s="84" t="s">
        <v>105</v>
      </c>
      <c r="AF3" s="84" t="s">
        <v>125</v>
      </c>
      <c r="AG3" s="84" t="s">
        <v>106</v>
      </c>
      <c r="AH3" s="84" t="s">
        <v>107</v>
      </c>
      <c r="AI3" s="84" t="s">
        <v>108</v>
      </c>
      <c r="AJ3" s="84" t="s">
        <v>109</v>
      </c>
      <c r="AK3" s="146" t="s">
        <v>110</v>
      </c>
    </row>
    <row r="4" spans="1:38" ht="21" customHeight="1">
      <c r="A4" s="202" t="s">
        <v>2</v>
      </c>
      <c r="B4" s="203"/>
      <c r="C4" s="52" t="s">
        <v>165</v>
      </c>
      <c r="D4" s="52" t="s">
        <v>165</v>
      </c>
      <c r="E4" s="52" t="s">
        <v>165</v>
      </c>
      <c r="F4" s="52" t="s">
        <v>165</v>
      </c>
      <c r="G4" s="52" t="s">
        <v>165</v>
      </c>
      <c r="H4" s="52" t="s">
        <v>165</v>
      </c>
      <c r="I4" s="52" t="s">
        <v>165</v>
      </c>
      <c r="J4" s="59" t="s">
        <v>165</v>
      </c>
      <c r="K4" s="58" t="s">
        <v>165</v>
      </c>
      <c r="L4" s="52" t="s">
        <v>165</v>
      </c>
      <c r="M4" s="52" t="s">
        <v>165</v>
      </c>
      <c r="N4" s="52" t="s">
        <v>165</v>
      </c>
      <c r="O4" s="52" t="s">
        <v>165</v>
      </c>
      <c r="P4" s="52" t="s">
        <v>165</v>
      </c>
      <c r="Q4" s="52" t="s">
        <v>165</v>
      </c>
      <c r="R4" s="59" t="s">
        <v>165</v>
      </c>
      <c r="S4" s="58" t="s">
        <v>166</v>
      </c>
      <c r="T4" s="58" t="s">
        <v>166</v>
      </c>
      <c r="U4" s="58" t="s">
        <v>166</v>
      </c>
      <c r="V4" s="58" t="s">
        <v>166</v>
      </c>
      <c r="W4" s="58" t="s">
        <v>166</v>
      </c>
      <c r="X4" s="58" t="s">
        <v>166</v>
      </c>
      <c r="Y4" s="58" t="s">
        <v>166</v>
      </c>
      <c r="Z4" s="58" t="s">
        <v>166</v>
      </c>
      <c r="AA4" s="59" t="s">
        <v>166</v>
      </c>
      <c r="AB4" s="58" t="s">
        <v>166</v>
      </c>
      <c r="AC4" s="58" t="s">
        <v>166</v>
      </c>
      <c r="AD4" s="58" t="s">
        <v>166</v>
      </c>
      <c r="AE4" s="58" t="s">
        <v>166</v>
      </c>
      <c r="AF4" s="58" t="s">
        <v>166</v>
      </c>
      <c r="AG4" s="58" t="s">
        <v>166</v>
      </c>
      <c r="AH4" s="58" t="s">
        <v>166</v>
      </c>
      <c r="AI4" s="58" t="s">
        <v>166</v>
      </c>
      <c r="AJ4" s="58" t="s">
        <v>166</v>
      </c>
      <c r="AK4" s="59" t="s">
        <v>166</v>
      </c>
      <c r="AL4" s="60"/>
    </row>
    <row r="5" spans="1:38" ht="12" customHeight="1">
      <c r="A5" s="202" t="s">
        <v>3</v>
      </c>
      <c r="B5" s="203"/>
      <c r="C5" s="52" t="s">
        <v>4</v>
      </c>
      <c r="D5" s="52" t="s">
        <v>4</v>
      </c>
      <c r="E5" s="52" t="s">
        <v>4</v>
      </c>
      <c r="F5" s="52" t="s">
        <v>4</v>
      </c>
      <c r="G5" s="52" t="s">
        <v>4</v>
      </c>
      <c r="H5" s="52" t="s">
        <v>4</v>
      </c>
      <c r="I5" s="52" t="s">
        <v>4</v>
      </c>
      <c r="J5" s="59" t="s">
        <v>4</v>
      </c>
      <c r="K5" s="58" t="s">
        <v>4</v>
      </c>
      <c r="L5" s="52" t="s">
        <v>4</v>
      </c>
      <c r="M5" s="52" t="s">
        <v>4</v>
      </c>
      <c r="N5" s="52" t="s">
        <v>4</v>
      </c>
      <c r="O5" s="93" t="s">
        <v>65</v>
      </c>
      <c r="P5" s="93" t="s">
        <v>65</v>
      </c>
      <c r="Q5" s="93" t="s">
        <v>65</v>
      </c>
      <c r="R5" s="63" t="s">
        <v>65</v>
      </c>
      <c r="S5" s="58" t="s">
        <v>4</v>
      </c>
      <c r="T5" s="52" t="s">
        <v>4</v>
      </c>
      <c r="U5" s="52" t="s">
        <v>4</v>
      </c>
      <c r="V5" s="52" t="s">
        <v>4</v>
      </c>
      <c r="W5" s="52" t="s">
        <v>4</v>
      </c>
      <c r="X5" s="52" t="s">
        <v>4</v>
      </c>
      <c r="Y5" s="52" t="s">
        <v>4</v>
      </c>
      <c r="Z5" s="52" t="s">
        <v>4</v>
      </c>
      <c r="AA5" s="59" t="s">
        <v>4</v>
      </c>
      <c r="AB5" s="58" t="s">
        <v>4</v>
      </c>
      <c r="AC5" s="52" t="s">
        <v>4</v>
      </c>
      <c r="AD5" s="52" t="s">
        <v>4</v>
      </c>
      <c r="AE5" s="52" t="s">
        <v>4</v>
      </c>
      <c r="AF5" s="52" t="s">
        <v>4</v>
      </c>
      <c r="AG5" s="52" t="s">
        <v>65</v>
      </c>
      <c r="AH5" s="52" t="s">
        <v>65</v>
      </c>
      <c r="AI5" s="52" t="s">
        <v>65</v>
      </c>
      <c r="AJ5" s="52" t="s">
        <v>65</v>
      </c>
      <c r="AK5" s="59" t="s">
        <v>65</v>
      </c>
    </row>
    <row r="6" spans="1:38" ht="9" customHeight="1">
      <c r="A6" s="4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3"/>
      <c r="AI6" s="8"/>
      <c r="AJ6" s="8"/>
      <c r="AK6" s="8"/>
    </row>
    <row r="7" spans="1:38" ht="12" customHeight="1">
      <c r="A7" s="6" t="s">
        <v>6</v>
      </c>
      <c r="B7" s="7" t="s">
        <v>0</v>
      </c>
      <c r="C7" s="64">
        <f>SUM(C8,C18,C22,C28,C34,C41,C46,C54,C60,C63)</f>
        <v>2410210334</v>
      </c>
      <c r="D7" s="64">
        <f>SUM(D8,D18,D22,D28,D34,D41,D46,D54,D60,D63)</f>
        <v>888379611</v>
      </c>
      <c r="E7" s="64">
        <f t="shared" ref="E7:M7" si="0">SUM(E8,E18,E22,E28,E34,E41,E46,E54,E60,E63)</f>
        <v>16664904</v>
      </c>
      <c r="F7" s="64">
        <f t="shared" si="0"/>
        <v>320957714</v>
      </c>
      <c r="G7" s="64">
        <f t="shared" si="0"/>
        <v>50250917</v>
      </c>
      <c r="H7" s="64">
        <f t="shared" si="0"/>
        <v>11733835</v>
      </c>
      <c r="I7" s="64">
        <f t="shared" si="0"/>
        <v>374653841</v>
      </c>
      <c r="J7" s="64">
        <f t="shared" si="0"/>
        <v>118691034</v>
      </c>
      <c r="K7" s="64">
        <f t="shared" si="0"/>
        <v>73521400</v>
      </c>
      <c r="L7" s="64">
        <f t="shared" si="0"/>
        <v>12442535</v>
      </c>
      <c r="M7" s="64">
        <f t="shared" si="0"/>
        <v>277504732</v>
      </c>
      <c r="N7" s="64">
        <f>SUM(N8,N18,N22,N28,N34,N41,N46,N54,N60,N63)</f>
        <v>265409811</v>
      </c>
      <c r="O7" s="69">
        <f>ROUND(D7/C7*100,1)</f>
        <v>36.9</v>
      </c>
      <c r="P7" s="69">
        <f>ROUND(F7/C7*100,1)</f>
        <v>13.3</v>
      </c>
      <c r="Q7" s="69">
        <f>ROUND(I7/C7*100,1)</f>
        <v>15.5</v>
      </c>
      <c r="R7" s="69">
        <f>ROUND(M7/C7*100,1)</f>
        <v>11.5</v>
      </c>
      <c r="S7" s="70">
        <f>SUM(S8,S18,S22,S28,S34,S41,S46,S54,S60,S63)</f>
        <v>2355829679</v>
      </c>
      <c r="T7" s="70">
        <f t="shared" ref="T7:AD7" si="1">SUM(T8,T18,T22,T28,T34,T41,T46,T54,T60,T63)</f>
        <v>375067145</v>
      </c>
      <c r="U7" s="70">
        <f t="shared" si="1"/>
        <v>255219019</v>
      </c>
      <c r="V7" s="70">
        <f t="shared" si="1"/>
        <v>15992423</v>
      </c>
      <c r="W7" s="70">
        <f t="shared" si="1"/>
        <v>507481868</v>
      </c>
      <c r="X7" s="70">
        <f t="shared" si="1"/>
        <v>226346430</v>
      </c>
      <c r="Y7" s="70">
        <f t="shared" si="1"/>
        <v>328402569</v>
      </c>
      <c r="Z7" s="70">
        <f t="shared" si="1"/>
        <v>49307725</v>
      </c>
      <c r="AA7" s="70">
        <f t="shared" si="1"/>
        <v>65598918</v>
      </c>
      <c r="AB7" s="70">
        <f t="shared" si="1"/>
        <v>211642350</v>
      </c>
      <c r="AC7" s="70">
        <f t="shared" si="1"/>
        <v>315228053</v>
      </c>
      <c r="AD7" s="70">
        <f t="shared" si="1"/>
        <v>5543179</v>
      </c>
      <c r="AE7" s="147" t="s">
        <v>134</v>
      </c>
      <c r="AF7" s="70" t="s">
        <v>124</v>
      </c>
      <c r="AG7" s="148">
        <f>ROUND(T7/S7*100,1)</f>
        <v>15.9</v>
      </c>
      <c r="AH7" s="148">
        <f>ROUND(U7/S7*100,1)</f>
        <v>10.8</v>
      </c>
      <c r="AI7" s="148">
        <f>ROUND(W7/S7*100,1)</f>
        <v>21.5</v>
      </c>
      <c r="AJ7" s="148">
        <f>ROUND(Y7/S7*100,1)</f>
        <v>13.9</v>
      </c>
      <c r="AK7" s="148">
        <f>ROUND(AC7/S7*100,1)</f>
        <v>13.4</v>
      </c>
    </row>
    <row r="8" spans="1:38" ht="20.25" customHeight="1">
      <c r="A8" s="15">
        <v>100</v>
      </c>
      <c r="B8" s="7" t="s">
        <v>8</v>
      </c>
      <c r="C8" s="192">
        <v>744324619</v>
      </c>
      <c r="D8" s="192">
        <v>270593575</v>
      </c>
      <c r="E8" s="192">
        <v>4710779</v>
      </c>
      <c r="F8" s="192">
        <v>62674057</v>
      </c>
      <c r="G8" s="192">
        <v>15038051</v>
      </c>
      <c r="H8" s="192">
        <v>7632962</v>
      </c>
      <c r="I8" s="192">
        <v>140660530</v>
      </c>
      <c r="J8" s="192">
        <v>29000265</v>
      </c>
      <c r="K8" s="192">
        <v>32647897</v>
      </c>
      <c r="L8" s="192">
        <v>4339341</v>
      </c>
      <c r="M8" s="192">
        <v>78670434</v>
      </c>
      <c r="N8" s="64">
        <f>C8-D8-E8-F8-G8-H8-I8-J8-K8-L8-M8</f>
        <v>98356728</v>
      </c>
      <c r="O8" s="69">
        <f>ROUND(D8/C8*100,1)</f>
        <v>36.4</v>
      </c>
      <c r="P8" s="69">
        <f>ROUND(F8/C8*100,1)</f>
        <v>8.4</v>
      </c>
      <c r="Q8" s="69">
        <f>ROUND(I8/C8*100,1)</f>
        <v>18.899999999999999</v>
      </c>
      <c r="R8" s="69">
        <f>ROUND(M8/C8*100,1)</f>
        <v>10.6</v>
      </c>
      <c r="S8" s="192">
        <v>732585507</v>
      </c>
      <c r="T8" s="193">
        <v>115369677</v>
      </c>
      <c r="U8" s="193">
        <v>67276840</v>
      </c>
      <c r="V8" s="193">
        <v>3045650</v>
      </c>
      <c r="W8" s="193">
        <v>177990444</v>
      </c>
      <c r="X8" s="193">
        <v>52139649</v>
      </c>
      <c r="Y8" s="194">
        <v>114041002</v>
      </c>
      <c r="Z8" s="194">
        <v>13193722</v>
      </c>
      <c r="AA8" s="70">
        <v>31237788</v>
      </c>
      <c r="AB8" s="140">
        <v>59750952</v>
      </c>
      <c r="AC8" s="140">
        <v>98539783</v>
      </c>
      <c r="AD8" s="144" t="s">
        <v>124</v>
      </c>
      <c r="AE8" s="147" t="s">
        <v>134</v>
      </c>
      <c r="AF8" s="149" t="s">
        <v>124</v>
      </c>
      <c r="AG8" s="148">
        <f>ROUND(T8/S8*100,1)</f>
        <v>15.7</v>
      </c>
      <c r="AH8" s="148">
        <f>ROUND(U8/S8*100,1)</f>
        <v>9.1999999999999993</v>
      </c>
      <c r="AI8" s="148">
        <f>ROUND(W8/S8*100,1)</f>
        <v>24.3</v>
      </c>
      <c r="AJ8" s="148">
        <f>ROUND(Y8/S8*100,1)</f>
        <v>15.6</v>
      </c>
      <c r="AK8" s="148">
        <f>ROUND(AC8/S8*100,1)</f>
        <v>13.5</v>
      </c>
    </row>
    <row r="9" spans="1:38" ht="12.75" customHeight="1">
      <c r="A9" s="16">
        <v>101</v>
      </c>
      <c r="B9" s="17" t="s">
        <v>9</v>
      </c>
      <c r="C9" s="64" t="s">
        <v>123</v>
      </c>
      <c r="D9" s="64" t="s">
        <v>123</v>
      </c>
      <c r="E9" s="64" t="s">
        <v>123</v>
      </c>
      <c r="F9" s="64" t="s">
        <v>123</v>
      </c>
      <c r="G9" s="64" t="s">
        <v>123</v>
      </c>
      <c r="H9" s="64" t="s">
        <v>123</v>
      </c>
      <c r="I9" s="64" t="s">
        <v>123</v>
      </c>
      <c r="J9" s="64" t="s">
        <v>123</v>
      </c>
      <c r="K9" s="64" t="s">
        <v>123</v>
      </c>
      <c r="L9" s="64" t="s">
        <v>123</v>
      </c>
      <c r="M9" s="64" t="s">
        <v>123</v>
      </c>
      <c r="N9" s="64" t="s">
        <v>123</v>
      </c>
      <c r="O9" s="64" t="s">
        <v>123</v>
      </c>
      <c r="P9" s="64" t="s">
        <v>123</v>
      </c>
      <c r="Q9" s="64" t="s">
        <v>123</v>
      </c>
      <c r="R9" s="64" t="s">
        <v>123</v>
      </c>
      <c r="S9" s="64" t="s">
        <v>123</v>
      </c>
      <c r="T9" s="64" t="s">
        <v>123</v>
      </c>
      <c r="U9" s="64" t="s">
        <v>123</v>
      </c>
      <c r="V9" s="64" t="s">
        <v>123</v>
      </c>
      <c r="W9" s="64" t="s">
        <v>123</v>
      </c>
      <c r="X9" s="64" t="s">
        <v>123</v>
      </c>
      <c r="Y9" s="64" t="s">
        <v>123</v>
      </c>
      <c r="Z9" s="64" t="s">
        <v>123</v>
      </c>
      <c r="AA9" s="64" t="s">
        <v>123</v>
      </c>
      <c r="AB9" s="64" t="s">
        <v>123</v>
      </c>
      <c r="AC9" s="64" t="s">
        <v>123</v>
      </c>
      <c r="AD9" s="64" t="s">
        <v>123</v>
      </c>
      <c r="AE9" s="64" t="s">
        <v>123</v>
      </c>
      <c r="AF9" s="64" t="s">
        <v>123</v>
      </c>
      <c r="AG9" s="64" t="s">
        <v>123</v>
      </c>
      <c r="AH9" s="64" t="s">
        <v>123</v>
      </c>
      <c r="AI9" s="64" t="s">
        <v>123</v>
      </c>
      <c r="AJ9" s="64" t="s">
        <v>123</v>
      </c>
      <c r="AK9" s="64" t="s">
        <v>123</v>
      </c>
    </row>
    <row r="10" spans="1:38" ht="12.75" customHeight="1">
      <c r="A10" s="16">
        <v>102</v>
      </c>
      <c r="B10" s="17" t="s">
        <v>10</v>
      </c>
      <c r="C10" s="64" t="s">
        <v>123</v>
      </c>
      <c r="D10" s="64" t="s">
        <v>123</v>
      </c>
      <c r="E10" s="64" t="s">
        <v>123</v>
      </c>
      <c r="F10" s="64" t="s">
        <v>123</v>
      </c>
      <c r="G10" s="64" t="s">
        <v>123</v>
      </c>
      <c r="H10" s="64" t="s">
        <v>123</v>
      </c>
      <c r="I10" s="64" t="s">
        <v>123</v>
      </c>
      <c r="J10" s="64" t="s">
        <v>123</v>
      </c>
      <c r="K10" s="64" t="s">
        <v>123</v>
      </c>
      <c r="L10" s="64" t="s">
        <v>123</v>
      </c>
      <c r="M10" s="64" t="s">
        <v>123</v>
      </c>
      <c r="N10" s="64" t="s">
        <v>123</v>
      </c>
      <c r="O10" s="64" t="s">
        <v>123</v>
      </c>
      <c r="P10" s="64" t="s">
        <v>123</v>
      </c>
      <c r="Q10" s="64" t="s">
        <v>123</v>
      </c>
      <c r="R10" s="64" t="s">
        <v>123</v>
      </c>
      <c r="S10" s="64" t="s">
        <v>123</v>
      </c>
      <c r="T10" s="64" t="s">
        <v>123</v>
      </c>
      <c r="U10" s="64" t="s">
        <v>123</v>
      </c>
      <c r="V10" s="64" t="s">
        <v>123</v>
      </c>
      <c r="W10" s="64" t="s">
        <v>123</v>
      </c>
      <c r="X10" s="64" t="s">
        <v>123</v>
      </c>
      <c r="Y10" s="64" t="s">
        <v>123</v>
      </c>
      <c r="Z10" s="64" t="s">
        <v>123</v>
      </c>
      <c r="AA10" s="64" t="s">
        <v>123</v>
      </c>
      <c r="AB10" s="64" t="s">
        <v>123</v>
      </c>
      <c r="AC10" s="64" t="s">
        <v>123</v>
      </c>
      <c r="AD10" s="64" t="s">
        <v>123</v>
      </c>
      <c r="AE10" s="64" t="s">
        <v>123</v>
      </c>
      <c r="AF10" s="64" t="s">
        <v>123</v>
      </c>
      <c r="AG10" s="64" t="s">
        <v>123</v>
      </c>
      <c r="AH10" s="64" t="s">
        <v>123</v>
      </c>
      <c r="AI10" s="64" t="s">
        <v>123</v>
      </c>
      <c r="AJ10" s="64" t="s">
        <v>123</v>
      </c>
      <c r="AK10" s="64" t="s">
        <v>123</v>
      </c>
    </row>
    <row r="11" spans="1:38" ht="12.75" customHeight="1">
      <c r="A11" s="18">
        <v>110</v>
      </c>
      <c r="B11" s="17" t="s">
        <v>11</v>
      </c>
      <c r="C11" s="64" t="s">
        <v>123</v>
      </c>
      <c r="D11" s="64" t="s">
        <v>123</v>
      </c>
      <c r="E11" s="64" t="s">
        <v>123</v>
      </c>
      <c r="F11" s="64" t="s">
        <v>123</v>
      </c>
      <c r="G11" s="64" t="s">
        <v>123</v>
      </c>
      <c r="H11" s="64" t="s">
        <v>123</v>
      </c>
      <c r="I11" s="64" t="s">
        <v>123</v>
      </c>
      <c r="J11" s="64" t="s">
        <v>123</v>
      </c>
      <c r="K11" s="64" t="s">
        <v>123</v>
      </c>
      <c r="L11" s="64" t="s">
        <v>123</v>
      </c>
      <c r="M11" s="64" t="s">
        <v>123</v>
      </c>
      <c r="N11" s="64" t="s">
        <v>123</v>
      </c>
      <c r="O11" s="64" t="s">
        <v>123</v>
      </c>
      <c r="P11" s="64" t="s">
        <v>123</v>
      </c>
      <c r="Q11" s="64" t="s">
        <v>123</v>
      </c>
      <c r="R11" s="64" t="s">
        <v>123</v>
      </c>
      <c r="S11" s="64" t="s">
        <v>123</v>
      </c>
      <c r="T11" s="64" t="s">
        <v>123</v>
      </c>
      <c r="U11" s="64" t="s">
        <v>123</v>
      </c>
      <c r="V11" s="64" t="s">
        <v>123</v>
      </c>
      <c r="W11" s="64" t="s">
        <v>123</v>
      </c>
      <c r="X11" s="64" t="s">
        <v>123</v>
      </c>
      <c r="Y11" s="64" t="s">
        <v>123</v>
      </c>
      <c r="Z11" s="64" t="s">
        <v>123</v>
      </c>
      <c r="AA11" s="64" t="s">
        <v>123</v>
      </c>
      <c r="AB11" s="64" t="s">
        <v>123</v>
      </c>
      <c r="AC11" s="64" t="s">
        <v>123</v>
      </c>
      <c r="AD11" s="64" t="s">
        <v>123</v>
      </c>
      <c r="AE11" s="64" t="s">
        <v>123</v>
      </c>
      <c r="AF11" s="64" t="s">
        <v>123</v>
      </c>
      <c r="AG11" s="64" t="s">
        <v>123</v>
      </c>
      <c r="AH11" s="64" t="s">
        <v>123</v>
      </c>
      <c r="AI11" s="64" t="s">
        <v>123</v>
      </c>
      <c r="AJ11" s="64" t="s">
        <v>123</v>
      </c>
      <c r="AK11" s="64" t="s">
        <v>123</v>
      </c>
    </row>
    <row r="12" spans="1:38" ht="12.75" customHeight="1">
      <c r="A12" s="18">
        <v>105</v>
      </c>
      <c r="B12" s="17" t="s">
        <v>12</v>
      </c>
      <c r="C12" s="64" t="s">
        <v>123</v>
      </c>
      <c r="D12" s="64" t="s">
        <v>123</v>
      </c>
      <c r="E12" s="64" t="s">
        <v>123</v>
      </c>
      <c r="F12" s="64" t="s">
        <v>123</v>
      </c>
      <c r="G12" s="64" t="s">
        <v>123</v>
      </c>
      <c r="H12" s="64" t="s">
        <v>123</v>
      </c>
      <c r="I12" s="64" t="s">
        <v>123</v>
      </c>
      <c r="J12" s="64" t="s">
        <v>123</v>
      </c>
      <c r="K12" s="64" t="s">
        <v>123</v>
      </c>
      <c r="L12" s="64" t="s">
        <v>123</v>
      </c>
      <c r="M12" s="64" t="s">
        <v>123</v>
      </c>
      <c r="N12" s="64" t="s">
        <v>123</v>
      </c>
      <c r="O12" s="64" t="s">
        <v>123</v>
      </c>
      <c r="P12" s="64" t="s">
        <v>123</v>
      </c>
      <c r="Q12" s="64" t="s">
        <v>123</v>
      </c>
      <c r="R12" s="64" t="s">
        <v>123</v>
      </c>
      <c r="S12" s="64" t="s">
        <v>123</v>
      </c>
      <c r="T12" s="64" t="s">
        <v>123</v>
      </c>
      <c r="U12" s="64" t="s">
        <v>123</v>
      </c>
      <c r="V12" s="64" t="s">
        <v>123</v>
      </c>
      <c r="W12" s="64" t="s">
        <v>123</v>
      </c>
      <c r="X12" s="64" t="s">
        <v>123</v>
      </c>
      <c r="Y12" s="64" t="s">
        <v>123</v>
      </c>
      <c r="Z12" s="64" t="s">
        <v>123</v>
      </c>
      <c r="AA12" s="64" t="s">
        <v>123</v>
      </c>
      <c r="AB12" s="64" t="s">
        <v>123</v>
      </c>
      <c r="AC12" s="64" t="s">
        <v>123</v>
      </c>
      <c r="AD12" s="64" t="s">
        <v>123</v>
      </c>
      <c r="AE12" s="64" t="s">
        <v>123</v>
      </c>
      <c r="AF12" s="64" t="s">
        <v>123</v>
      </c>
      <c r="AG12" s="64" t="s">
        <v>123</v>
      </c>
      <c r="AH12" s="64" t="s">
        <v>123</v>
      </c>
      <c r="AI12" s="64" t="s">
        <v>123</v>
      </c>
      <c r="AJ12" s="64" t="s">
        <v>123</v>
      </c>
      <c r="AK12" s="64" t="s">
        <v>123</v>
      </c>
    </row>
    <row r="13" spans="1:38" ht="12.75" customHeight="1">
      <c r="A13" s="18">
        <v>109</v>
      </c>
      <c r="B13" s="17" t="s">
        <v>13</v>
      </c>
      <c r="C13" s="64" t="s">
        <v>123</v>
      </c>
      <c r="D13" s="64" t="s">
        <v>123</v>
      </c>
      <c r="E13" s="64" t="s">
        <v>123</v>
      </c>
      <c r="F13" s="64" t="s">
        <v>123</v>
      </c>
      <c r="G13" s="64" t="s">
        <v>123</v>
      </c>
      <c r="H13" s="64" t="s">
        <v>123</v>
      </c>
      <c r="I13" s="64" t="s">
        <v>123</v>
      </c>
      <c r="J13" s="64" t="s">
        <v>123</v>
      </c>
      <c r="K13" s="64" t="s">
        <v>123</v>
      </c>
      <c r="L13" s="64" t="s">
        <v>123</v>
      </c>
      <c r="M13" s="64" t="s">
        <v>123</v>
      </c>
      <c r="N13" s="64" t="s">
        <v>123</v>
      </c>
      <c r="O13" s="64" t="s">
        <v>123</v>
      </c>
      <c r="P13" s="64" t="s">
        <v>123</v>
      </c>
      <c r="Q13" s="64" t="s">
        <v>123</v>
      </c>
      <c r="R13" s="64" t="s">
        <v>123</v>
      </c>
      <c r="S13" s="64" t="s">
        <v>123</v>
      </c>
      <c r="T13" s="64" t="s">
        <v>123</v>
      </c>
      <c r="U13" s="64" t="s">
        <v>123</v>
      </c>
      <c r="V13" s="64" t="s">
        <v>123</v>
      </c>
      <c r="W13" s="64" t="s">
        <v>123</v>
      </c>
      <c r="X13" s="64" t="s">
        <v>123</v>
      </c>
      <c r="Y13" s="64" t="s">
        <v>123</v>
      </c>
      <c r="Z13" s="64" t="s">
        <v>123</v>
      </c>
      <c r="AA13" s="64" t="s">
        <v>123</v>
      </c>
      <c r="AB13" s="64" t="s">
        <v>123</v>
      </c>
      <c r="AC13" s="64" t="s">
        <v>123</v>
      </c>
      <c r="AD13" s="64" t="s">
        <v>123</v>
      </c>
      <c r="AE13" s="64" t="s">
        <v>123</v>
      </c>
      <c r="AF13" s="64" t="s">
        <v>123</v>
      </c>
      <c r="AG13" s="64" t="s">
        <v>123</v>
      </c>
      <c r="AH13" s="64" t="s">
        <v>123</v>
      </c>
      <c r="AI13" s="64" t="s">
        <v>123</v>
      </c>
      <c r="AJ13" s="64" t="s">
        <v>123</v>
      </c>
      <c r="AK13" s="64" t="s">
        <v>123</v>
      </c>
    </row>
    <row r="14" spans="1:38" ht="12.75" customHeight="1">
      <c r="A14" s="18">
        <v>106</v>
      </c>
      <c r="B14" s="17" t="s">
        <v>14</v>
      </c>
      <c r="C14" s="64" t="s">
        <v>123</v>
      </c>
      <c r="D14" s="64" t="s">
        <v>123</v>
      </c>
      <c r="E14" s="64" t="s">
        <v>123</v>
      </c>
      <c r="F14" s="64" t="s">
        <v>123</v>
      </c>
      <c r="G14" s="64" t="s">
        <v>123</v>
      </c>
      <c r="H14" s="64" t="s">
        <v>123</v>
      </c>
      <c r="I14" s="64" t="s">
        <v>123</v>
      </c>
      <c r="J14" s="64" t="s">
        <v>123</v>
      </c>
      <c r="K14" s="64" t="s">
        <v>123</v>
      </c>
      <c r="L14" s="64" t="s">
        <v>123</v>
      </c>
      <c r="M14" s="64" t="s">
        <v>123</v>
      </c>
      <c r="N14" s="64" t="s">
        <v>123</v>
      </c>
      <c r="O14" s="64" t="s">
        <v>123</v>
      </c>
      <c r="P14" s="64" t="s">
        <v>123</v>
      </c>
      <c r="Q14" s="64" t="s">
        <v>123</v>
      </c>
      <c r="R14" s="64" t="s">
        <v>123</v>
      </c>
      <c r="S14" s="64" t="s">
        <v>123</v>
      </c>
      <c r="T14" s="64" t="s">
        <v>123</v>
      </c>
      <c r="U14" s="64" t="s">
        <v>123</v>
      </c>
      <c r="V14" s="64" t="s">
        <v>123</v>
      </c>
      <c r="W14" s="64" t="s">
        <v>123</v>
      </c>
      <c r="X14" s="64" t="s">
        <v>123</v>
      </c>
      <c r="Y14" s="64" t="s">
        <v>123</v>
      </c>
      <c r="Z14" s="64" t="s">
        <v>123</v>
      </c>
      <c r="AA14" s="64" t="s">
        <v>123</v>
      </c>
      <c r="AB14" s="64" t="s">
        <v>123</v>
      </c>
      <c r="AC14" s="64" t="s">
        <v>123</v>
      </c>
      <c r="AD14" s="64" t="s">
        <v>123</v>
      </c>
      <c r="AE14" s="64" t="s">
        <v>123</v>
      </c>
      <c r="AF14" s="64" t="s">
        <v>123</v>
      </c>
      <c r="AG14" s="64" t="s">
        <v>123</v>
      </c>
      <c r="AH14" s="64" t="s">
        <v>123</v>
      </c>
      <c r="AI14" s="64" t="s">
        <v>123</v>
      </c>
      <c r="AJ14" s="64" t="s">
        <v>123</v>
      </c>
      <c r="AK14" s="64" t="s">
        <v>123</v>
      </c>
    </row>
    <row r="15" spans="1:38" ht="12.75" customHeight="1">
      <c r="A15" s="18">
        <v>107</v>
      </c>
      <c r="B15" s="17" t="s">
        <v>15</v>
      </c>
      <c r="C15" s="64" t="s">
        <v>123</v>
      </c>
      <c r="D15" s="64" t="s">
        <v>123</v>
      </c>
      <c r="E15" s="64" t="s">
        <v>123</v>
      </c>
      <c r="F15" s="64" t="s">
        <v>123</v>
      </c>
      <c r="G15" s="64" t="s">
        <v>123</v>
      </c>
      <c r="H15" s="64" t="s">
        <v>123</v>
      </c>
      <c r="I15" s="64" t="s">
        <v>123</v>
      </c>
      <c r="J15" s="64" t="s">
        <v>123</v>
      </c>
      <c r="K15" s="64" t="s">
        <v>123</v>
      </c>
      <c r="L15" s="64" t="s">
        <v>123</v>
      </c>
      <c r="M15" s="64" t="s">
        <v>123</v>
      </c>
      <c r="N15" s="64" t="s">
        <v>123</v>
      </c>
      <c r="O15" s="64" t="s">
        <v>123</v>
      </c>
      <c r="P15" s="64" t="s">
        <v>123</v>
      </c>
      <c r="Q15" s="64" t="s">
        <v>123</v>
      </c>
      <c r="R15" s="64" t="s">
        <v>123</v>
      </c>
      <c r="S15" s="64" t="s">
        <v>123</v>
      </c>
      <c r="T15" s="64" t="s">
        <v>123</v>
      </c>
      <c r="U15" s="64" t="s">
        <v>123</v>
      </c>
      <c r="V15" s="64" t="s">
        <v>123</v>
      </c>
      <c r="W15" s="64" t="s">
        <v>123</v>
      </c>
      <c r="X15" s="64" t="s">
        <v>123</v>
      </c>
      <c r="Y15" s="64" t="s">
        <v>123</v>
      </c>
      <c r="Z15" s="64" t="s">
        <v>123</v>
      </c>
      <c r="AA15" s="64" t="s">
        <v>123</v>
      </c>
      <c r="AB15" s="64" t="s">
        <v>123</v>
      </c>
      <c r="AC15" s="64" t="s">
        <v>123</v>
      </c>
      <c r="AD15" s="64" t="s">
        <v>123</v>
      </c>
      <c r="AE15" s="64" t="s">
        <v>123</v>
      </c>
      <c r="AF15" s="64" t="s">
        <v>123</v>
      </c>
      <c r="AG15" s="64" t="s">
        <v>123</v>
      </c>
      <c r="AH15" s="64" t="s">
        <v>123</v>
      </c>
      <c r="AI15" s="64" t="s">
        <v>123</v>
      </c>
      <c r="AJ15" s="64" t="s">
        <v>123</v>
      </c>
      <c r="AK15" s="64" t="s">
        <v>123</v>
      </c>
    </row>
    <row r="16" spans="1:38" ht="12.75" customHeight="1">
      <c r="A16" s="18">
        <v>108</v>
      </c>
      <c r="B16" s="17" t="s">
        <v>16</v>
      </c>
      <c r="C16" s="64" t="s">
        <v>123</v>
      </c>
      <c r="D16" s="64" t="s">
        <v>123</v>
      </c>
      <c r="E16" s="64" t="s">
        <v>123</v>
      </c>
      <c r="F16" s="64" t="s">
        <v>123</v>
      </c>
      <c r="G16" s="64" t="s">
        <v>123</v>
      </c>
      <c r="H16" s="64" t="s">
        <v>123</v>
      </c>
      <c r="I16" s="64" t="s">
        <v>123</v>
      </c>
      <c r="J16" s="64" t="s">
        <v>123</v>
      </c>
      <c r="K16" s="64" t="s">
        <v>123</v>
      </c>
      <c r="L16" s="64" t="s">
        <v>123</v>
      </c>
      <c r="M16" s="64" t="s">
        <v>123</v>
      </c>
      <c r="N16" s="64" t="s">
        <v>123</v>
      </c>
      <c r="O16" s="64" t="s">
        <v>123</v>
      </c>
      <c r="P16" s="64" t="s">
        <v>123</v>
      </c>
      <c r="Q16" s="64" t="s">
        <v>123</v>
      </c>
      <c r="R16" s="64" t="s">
        <v>123</v>
      </c>
      <c r="S16" s="64" t="s">
        <v>123</v>
      </c>
      <c r="T16" s="64" t="s">
        <v>123</v>
      </c>
      <c r="U16" s="64" t="s">
        <v>123</v>
      </c>
      <c r="V16" s="64" t="s">
        <v>123</v>
      </c>
      <c r="W16" s="64" t="s">
        <v>123</v>
      </c>
      <c r="X16" s="64" t="s">
        <v>123</v>
      </c>
      <c r="Y16" s="64" t="s">
        <v>123</v>
      </c>
      <c r="Z16" s="64" t="s">
        <v>123</v>
      </c>
      <c r="AA16" s="64" t="s">
        <v>123</v>
      </c>
      <c r="AB16" s="64" t="s">
        <v>123</v>
      </c>
      <c r="AC16" s="64" t="s">
        <v>123</v>
      </c>
      <c r="AD16" s="64" t="s">
        <v>123</v>
      </c>
      <c r="AE16" s="64" t="s">
        <v>123</v>
      </c>
      <c r="AF16" s="64" t="s">
        <v>123</v>
      </c>
      <c r="AG16" s="64" t="s">
        <v>123</v>
      </c>
      <c r="AH16" s="64" t="s">
        <v>123</v>
      </c>
      <c r="AI16" s="64" t="s">
        <v>123</v>
      </c>
      <c r="AJ16" s="64" t="s">
        <v>123</v>
      </c>
      <c r="AK16" s="64" t="s">
        <v>123</v>
      </c>
    </row>
    <row r="17" spans="1:41" ht="12.75" customHeight="1">
      <c r="A17" s="18">
        <v>111</v>
      </c>
      <c r="B17" s="17" t="s">
        <v>17</v>
      </c>
      <c r="C17" s="64" t="s">
        <v>123</v>
      </c>
      <c r="D17" s="64" t="s">
        <v>123</v>
      </c>
      <c r="E17" s="64" t="s">
        <v>123</v>
      </c>
      <c r="F17" s="64" t="s">
        <v>123</v>
      </c>
      <c r="G17" s="64" t="s">
        <v>123</v>
      </c>
      <c r="H17" s="64" t="s">
        <v>123</v>
      </c>
      <c r="I17" s="64" t="s">
        <v>123</v>
      </c>
      <c r="J17" s="64" t="s">
        <v>123</v>
      </c>
      <c r="K17" s="64" t="s">
        <v>123</v>
      </c>
      <c r="L17" s="64" t="s">
        <v>123</v>
      </c>
      <c r="M17" s="64" t="s">
        <v>123</v>
      </c>
      <c r="N17" s="64" t="s">
        <v>123</v>
      </c>
      <c r="O17" s="64" t="s">
        <v>123</v>
      </c>
      <c r="P17" s="64" t="s">
        <v>123</v>
      </c>
      <c r="Q17" s="64" t="s">
        <v>123</v>
      </c>
      <c r="R17" s="64" t="s">
        <v>123</v>
      </c>
      <c r="S17" s="64" t="s">
        <v>123</v>
      </c>
      <c r="T17" s="64" t="s">
        <v>123</v>
      </c>
      <c r="U17" s="64" t="s">
        <v>123</v>
      </c>
      <c r="V17" s="64" t="s">
        <v>123</v>
      </c>
      <c r="W17" s="64" t="s">
        <v>123</v>
      </c>
      <c r="X17" s="64" t="s">
        <v>123</v>
      </c>
      <c r="Y17" s="64" t="s">
        <v>123</v>
      </c>
      <c r="Z17" s="64" t="s">
        <v>123</v>
      </c>
      <c r="AA17" s="64" t="s">
        <v>123</v>
      </c>
      <c r="AB17" s="64" t="s">
        <v>123</v>
      </c>
      <c r="AC17" s="64" t="s">
        <v>123</v>
      </c>
      <c r="AD17" s="64" t="s">
        <v>123</v>
      </c>
      <c r="AE17" s="64" t="s">
        <v>123</v>
      </c>
      <c r="AF17" s="64" t="s">
        <v>123</v>
      </c>
      <c r="AG17" s="64" t="s">
        <v>123</v>
      </c>
      <c r="AH17" s="64" t="s">
        <v>123</v>
      </c>
      <c r="AI17" s="64" t="s">
        <v>123</v>
      </c>
      <c r="AJ17" s="64" t="s">
        <v>123</v>
      </c>
      <c r="AK17" s="64" t="s">
        <v>123</v>
      </c>
    </row>
    <row r="18" spans="1:41" ht="20.25" customHeight="1">
      <c r="A18" s="6"/>
      <c r="B18" s="19" t="s">
        <v>18</v>
      </c>
      <c r="C18" s="192">
        <f>SUM(C19:C21)</f>
        <v>400914848</v>
      </c>
      <c r="D18" s="192">
        <f>SUM(D19:D21)</f>
        <v>181107275</v>
      </c>
      <c r="E18" s="192">
        <f t="shared" ref="E18:J18" si="2">SUM(E19:E21)</f>
        <v>1782487</v>
      </c>
      <c r="F18" s="192">
        <f t="shared" si="2"/>
        <v>24892161</v>
      </c>
      <c r="G18" s="192">
        <f t="shared" si="2"/>
        <v>8715088</v>
      </c>
      <c r="H18" s="192">
        <f t="shared" si="2"/>
        <v>688542</v>
      </c>
      <c r="I18" s="192">
        <f t="shared" si="2"/>
        <v>74088389</v>
      </c>
      <c r="J18" s="192">
        <f t="shared" si="2"/>
        <v>18440310</v>
      </c>
      <c r="K18" s="192">
        <f>SUM(K19:K21)</f>
        <v>13833131</v>
      </c>
      <c r="L18" s="192">
        <f t="shared" ref="L18:M18" si="3">SUM(L19:L21)</f>
        <v>1557052</v>
      </c>
      <c r="M18" s="192">
        <f t="shared" si="3"/>
        <v>33784891</v>
      </c>
      <c r="N18" s="64">
        <f t="shared" ref="N18" si="4">SUM(N19:N21)</f>
        <v>42025522</v>
      </c>
      <c r="O18" s="69">
        <f t="shared" ref="O18:O66" si="5">ROUND(D18/C18*100,1)</f>
        <v>45.2</v>
      </c>
      <c r="P18" s="69">
        <f t="shared" ref="P18:P66" si="6">ROUND(F18/C18*100,1)</f>
        <v>6.2</v>
      </c>
      <c r="Q18" s="69">
        <f t="shared" ref="Q18:Q66" si="7">ROUND(I18/C18*100,1)</f>
        <v>18.5</v>
      </c>
      <c r="R18" s="69">
        <f t="shared" ref="R18:R66" si="8">ROUND(M18/C18*100,1)</f>
        <v>8.4</v>
      </c>
      <c r="S18" s="192">
        <f>SUM(S19:S21)</f>
        <v>394457198</v>
      </c>
      <c r="T18" s="193">
        <f>SUM(T19:T21)</f>
        <v>66873852</v>
      </c>
      <c r="U18" s="193">
        <f t="shared" ref="U18:X18" si="9">SUM(U19:U21)</f>
        <v>45585609</v>
      </c>
      <c r="V18" s="193">
        <f t="shared" si="9"/>
        <v>3974257</v>
      </c>
      <c r="W18" s="193">
        <f t="shared" si="9"/>
        <v>112036617</v>
      </c>
      <c r="X18" s="193">
        <f t="shared" si="9"/>
        <v>23686596</v>
      </c>
      <c r="Y18" s="195">
        <f>SUM(Y19:Y21)</f>
        <v>55199311</v>
      </c>
      <c r="Z18" s="195">
        <f t="shared" ref="Z18:AA18" si="10">SUM(Z19:Z21)</f>
        <v>4971930</v>
      </c>
      <c r="AA18" s="195">
        <f t="shared" si="10"/>
        <v>4122989</v>
      </c>
      <c r="AB18" s="141">
        <f>SUM(AB19:AB21)</f>
        <v>31936556</v>
      </c>
      <c r="AC18" s="141">
        <f>SUM(AC19:AC21)</f>
        <v>46054966</v>
      </c>
      <c r="AD18" s="141">
        <f>SUM(AD19:AD21)</f>
        <v>14515</v>
      </c>
      <c r="AE18" s="144" t="s">
        <v>124</v>
      </c>
      <c r="AF18" s="64" t="s">
        <v>124</v>
      </c>
      <c r="AG18" s="148">
        <f>ROUND(T18/S18*100,1)</f>
        <v>17</v>
      </c>
      <c r="AH18" s="148">
        <f>ROUND(U18/S18*100,1)</f>
        <v>11.6</v>
      </c>
      <c r="AI18" s="148">
        <f>ROUND(W18/S18*100,1)</f>
        <v>28.4</v>
      </c>
      <c r="AJ18" s="148">
        <f>ROUND(Y18/S18*100,1)</f>
        <v>14</v>
      </c>
      <c r="AK18" s="148">
        <f>ROUND(AC18/S18*100,1)</f>
        <v>11.7</v>
      </c>
      <c r="AL18" s="134"/>
      <c r="AM18" s="134"/>
      <c r="AN18" s="138"/>
      <c r="AO18" s="138"/>
    </row>
    <row r="19" spans="1:41" ht="12.75" customHeight="1">
      <c r="A19" s="16">
        <v>202</v>
      </c>
      <c r="B19" s="12" t="s">
        <v>19</v>
      </c>
      <c r="C19" s="192">
        <v>189840498</v>
      </c>
      <c r="D19" s="192">
        <v>76679351</v>
      </c>
      <c r="E19" s="192">
        <v>783095</v>
      </c>
      <c r="F19" s="192">
        <v>13601503</v>
      </c>
      <c r="G19" s="192">
        <v>4236782</v>
      </c>
      <c r="H19" s="192">
        <v>302065</v>
      </c>
      <c r="I19" s="192">
        <v>44039950</v>
      </c>
      <c r="J19" s="192">
        <v>8773004</v>
      </c>
      <c r="K19" s="192">
        <v>6234619</v>
      </c>
      <c r="L19" s="192">
        <v>402241</v>
      </c>
      <c r="M19" s="192">
        <v>20148410</v>
      </c>
      <c r="N19" s="64">
        <f>C19-D19-E19-F19-G19-H19-I19-J19-K19-L19-M19</f>
        <v>14639478</v>
      </c>
      <c r="O19" s="69">
        <f t="shared" si="5"/>
        <v>40.4</v>
      </c>
      <c r="P19" s="69">
        <f t="shared" si="6"/>
        <v>7.2</v>
      </c>
      <c r="Q19" s="69">
        <f t="shared" si="7"/>
        <v>23.2</v>
      </c>
      <c r="R19" s="69">
        <f t="shared" si="8"/>
        <v>10.6</v>
      </c>
      <c r="S19" s="192">
        <v>189083487</v>
      </c>
      <c r="T19" s="196">
        <v>26712718</v>
      </c>
      <c r="U19" s="196">
        <v>17555732</v>
      </c>
      <c r="V19" s="196">
        <v>1021542</v>
      </c>
      <c r="W19" s="196">
        <v>65770199</v>
      </c>
      <c r="X19" s="196">
        <v>11375171</v>
      </c>
      <c r="Y19" s="197">
        <v>26714760</v>
      </c>
      <c r="Z19" s="197">
        <v>749037</v>
      </c>
      <c r="AA19" s="64">
        <f>AL19+AM19</f>
        <v>2372188</v>
      </c>
      <c r="AB19" s="142">
        <v>15071661</v>
      </c>
      <c r="AC19" s="142">
        <v>21740479</v>
      </c>
      <c r="AD19" s="145" t="s">
        <v>168</v>
      </c>
      <c r="AE19" s="144" t="s">
        <v>124</v>
      </c>
      <c r="AF19" s="64" t="s">
        <v>124</v>
      </c>
      <c r="AG19" s="148">
        <f t="shared" ref="AG19:AG66" si="11">ROUND(T19/S19*100,1)</f>
        <v>14.1</v>
      </c>
      <c r="AH19" s="148">
        <f t="shared" ref="AH19:AH66" si="12">ROUND(U19/S19*100,1)</f>
        <v>9.3000000000000007</v>
      </c>
      <c r="AI19" s="148">
        <f t="shared" ref="AI19:AI66" si="13">ROUND(W19/S19*100,1)</f>
        <v>34.799999999999997</v>
      </c>
      <c r="AJ19" s="148">
        <f t="shared" ref="AJ19:AJ66" si="14">ROUND(Y19/S19*100,1)</f>
        <v>14.1</v>
      </c>
      <c r="AK19" s="148">
        <f t="shared" ref="AK19:AK66" si="15">ROUND(AC19/S19*100,1)</f>
        <v>11.5</v>
      </c>
      <c r="AL19" s="134">
        <v>233935</v>
      </c>
      <c r="AM19" s="134">
        <v>2138253</v>
      </c>
      <c r="AN19" s="139"/>
      <c r="AO19" s="139"/>
    </row>
    <row r="20" spans="1:41" ht="12.75" customHeight="1">
      <c r="A20" s="16">
        <v>204</v>
      </c>
      <c r="B20" s="12" t="s">
        <v>20</v>
      </c>
      <c r="C20" s="192">
        <v>164701847</v>
      </c>
      <c r="D20" s="192">
        <v>83008667</v>
      </c>
      <c r="E20" s="192">
        <v>822942</v>
      </c>
      <c r="F20" s="192">
        <v>8492529</v>
      </c>
      <c r="G20" s="192">
        <v>3795216</v>
      </c>
      <c r="H20" s="192">
        <v>318251</v>
      </c>
      <c r="I20" s="192">
        <v>26621740</v>
      </c>
      <c r="J20" s="192">
        <v>7725483</v>
      </c>
      <c r="K20" s="192">
        <v>6289619</v>
      </c>
      <c r="L20" s="192">
        <v>952869</v>
      </c>
      <c r="M20" s="192">
        <v>10463600</v>
      </c>
      <c r="N20" s="64">
        <f>C20-D20-E20-F20-G20-H20-I20-J20-K20-L20-M20</f>
        <v>16210931</v>
      </c>
      <c r="O20" s="69">
        <f t="shared" si="5"/>
        <v>50.4</v>
      </c>
      <c r="P20" s="69">
        <f t="shared" si="6"/>
        <v>5.2</v>
      </c>
      <c r="Q20" s="69">
        <f t="shared" si="7"/>
        <v>16.2</v>
      </c>
      <c r="R20" s="69">
        <f t="shared" si="8"/>
        <v>6.4</v>
      </c>
      <c r="S20" s="192">
        <v>159914037</v>
      </c>
      <c r="T20" s="196">
        <v>32582336</v>
      </c>
      <c r="U20" s="196">
        <v>21838538</v>
      </c>
      <c r="V20" s="196">
        <v>2612276</v>
      </c>
      <c r="W20" s="196">
        <v>40858686</v>
      </c>
      <c r="X20" s="196">
        <v>10924409</v>
      </c>
      <c r="Y20" s="197">
        <v>18907213</v>
      </c>
      <c r="Z20" s="197">
        <v>3703536</v>
      </c>
      <c r="AA20" s="64">
        <f t="shared" ref="AA20:AA66" si="16">AL20+AM20</f>
        <v>1464527</v>
      </c>
      <c r="AB20" s="142">
        <v>12821182</v>
      </c>
      <c r="AC20" s="142">
        <v>14199045</v>
      </c>
      <c r="AD20" s="142">
        <v>2289</v>
      </c>
      <c r="AE20" s="144" t="s">
        <v>124</v>
      </c>
      <c r="AF20" s="64" t="s">
        <v>124</v>
      </c>
      <c r="AG20" s="148">
        <f t="shared" si="11"/>
        <v>20.399999999999999</v>
      </c>
      <c r="AH20" s="148">
        <f t="shared" si="12"/>
        <v>13.7</v>
      </c>
      <c r="AI20" s="148">
        <f t="shared" si="13"/>
        <v>25.6</v>
      </c>
      <c r="AJ20" s="148">
        <f t="shared" si="14"/>
        <v>11.8</v>
      </c>
      <c r="AK20" s="148">
        <f t="shared" si="15"/>
        <v>8.9</v>
      </c>
      <c r="AL20" s="134">
        <v>551905</v>
      </c>
      <c r="AM20" s="134">
        <v>912622</v>
      </c>
      <c r="AN20" s="139"/>
      <c r="AO20" s="139"/>
    </row>
    <row r="21" spans="1:41" ht="12.75" customHeight="1">
      <c r="A21" s="16">
        <v>206</v>
      </c>
      <c r="B21" s="12" t="s">
        <v>21</v>
      </c>
      <c r="C21" s="192">
        <v>46372503</v>
      </c>
      <c r="D21" s="192">
        <v>21419257</v>
      </c>
      <c r="E21" s="192">
        <v>176450</v>
      </c>
      <c r="F21" s="192">
        <v>2798129</v>
      </c>
      <c r="G21" s="192">
        <v>683090</v>
      </c>
      <c r="H21" s="192">
        <v>68226</v>
      </c>
      <c r="I21" s="192">
        <v>3426699</v>
      </c>
      <c r="J21" s="192">
        <v>1941823</v>
      </c>
      <c r="K21" s="192">
        <v>1308893</v>
      </c>
      <c r="L21" s="192">
        <v>201942</v>
      </c>
      <c r="M21" s="192">
        <v>3172881</v>
      </c>
      <c r="N21" s="64">
        <f>C21-D21-E21-F21-G21-H21-I21-J21-K21-L21-M21</f>
        <v>11175113</v>
      </c>
      <c r="O21" s="69">
        <f t="shared" si="5"/>
        <v>46.2</v>
      </c>
      <c r="P21" s="69">
        <f t="shared" si="6"/>
        <v>6</v>
      </c>
      <c r="Q21" s="69">
        <f t="shared" si="7"/>
        <v>7.4</v>
      </c>
      <c r="R21" s="69">
        <f t="shared" si="8"/>
        <v>6.8</v>
      </c>
      <c r="S21" s="192">
        <v>45459674</v>
      </c>
      <c r="T21" s="196">
        <v>7578798</v>
      </c>
      <c r="U21" s="196">
        <v>6191339</v>
      </c>
      <c r="V21" s="196">
        <v>340439</v>
      </c>
      <c r="W21" s="196">
        <v>5407732</v>
      </c>
      <c r="X21" s="196">
        <v>1387016</v>
      </c>
      <c r="Y21" s="197">
        <v>9577338</v>
      </c>
      <c r="Z21" s="197">
        <v>519357</v>
      </c>
      <c r="AA21" s="64">
        <f t="shared" si="16"/>
        <v>286274</v>
      </c>
      <c r="AB21" s="142">
        <v>4043713</v>
      </c>
      <c r="AC21" s="142">
        <v>10115442</v>
      </c>
      <c r="AD21" s="142">
        <v>12226</v>
      </c>
      <c r="AE21" s="144" t="s">
        <v>124</v>
      </c>
      <c r="AF21" s="64" t="s">
        <v>124</v>
      </c>
      <c r="AG21" s="148">
        <f t="shared" si="11"/>
        <v>16.7</v>
      </c>
      <c r="AH21" s="148">
        <f t="shared" si="12"/>
        <v>13.6</v>
      </c>
      <c r="AI21" s="148">
        <f t="shared" si="13"/>
        <v>11.9</v>
      </c>
      <c r="AJ21" s="148">
        <f t="shared" si="14"/>
        <v>21.1</v>
      </c>
      <c r="AK21" s="148">
        <f t="shared" si="15"/>
        <v>22.3</v>
      </c>
      <c r="AL21" s="134">
        <v>253024</v>
      </c>
      <c r="AM21" s="134">
        <v>33250</v>
      </c>
      <c r="AN21" s="139"/>
      <c r="AO21" s="139"/>
    </row>
    <row r="22" spans="1:41" ht="20.25" customHeight="1">
      <c r="A22" s="6"/>
      <c r="B22" s="19" t="s">
        <v>22</v>
      </c>
      <c r="C22" s="192">
        <f>SUM(C23:C27)</f>
        <v>237499879</v>
      </c>
      <c r="D22" s="192">
        <f>SUM(D23:D27)</f>
        <v>105864769</v>
      </c>
      <c r="E22" s="192">
        <f t="shared" ref="E22:J22" si="17">SUM(E23:E27)</f>
        <v>2535941</v>
      </c>
      <c r="F22" s="192">
        <f t="shared" si="17"/>
        <v>21671812</v>
      </c>
      <c r="G22" s="192">
        <f t="shared" si="17"/>
        <v>5593552</v>
      </c>
      <c r="H22" s="192">
        <f t="shared" si="17"/>
        <v>576121</v>
      </c>
      <c r="I22" s="192">
        <f t="shared" si="17"/>
        <v>33014823</v>
      </c>
      <c r="J22" s="192">
        <f t="shared" si="17"/>
        <v>13078149</v>
      </c>
      <c r="K22" s="192">
        <f>SUM(K23:K27)</f>
        <v>6136065</v>
      </c>
      <c r="L22" s="192">
        <f t="shared" ref="L22:M22" si="18">SUM(L23:L27)</f>
        <v>958883</v>
      </c>
      <c r="M22" s="192">
        <f t="shared" si="18"/>
        <v>24115940</v>
      </c>
      <c r="N22" s="64">
        <f>SUM(N23:N27)</f>
        <v>23953824</v>
      </c>
      <c r="O22" s="69">
        <f t="shared" si="5"/>
        <v>44.6</v>
      </c>
      <c r="P22" s="69">
        <f t="shared" si="6"/>
        <v>9.1</v>
      </c>
      <c r="Q22" s="69">
        <f t="shared" si="7"/>
        <v>13.9</v>
      </c>
      <c r="R22" s="69">
        <f t="shared" si="8"/>
        <v>10.199999999999999</v>
      </c>
      <c r="S22" s="192">
        <f>SUM(S23:S27)</f>
        <v>232631239</v>
      </c>
      <c r="T22" s="193">
        <f>SUM(T23:T27)</f>
        <v>44725566</v>
      </c>
      <c r="U22" s="193">
        <f t="shared" ref="U22:X22" si="19">SUM(U23:U27)</f>
        <v>30046036</v>
      </c>
      <c r="V22" s="193">
        <f t="shared" si="19"/>
        <v>1449123</v>
      </c>
      <c r="W22" s="193">
        <f t="shared" si="19"/>
        <v>51625154</v>
      </c>
      <c r="X22" s="193">
        <f t="shared" si="19"/>
        <v>24482210</v>
      </c>
      <c r="Y22" s="195">
        <f>SUM(Y23:Y27)</f>
        <v>31446888</v>
      </c>
      <c r="Z22" s="195">
        <f t="shared" ref="Z22:AA22" si="20">SUM(Z23:Z27)</f>
        <v>5450977</v>
      </c>
      <c r="AA22" s="195">
        <f t="shared" si="20"/>
        <v>3129199</v>
      </c>
      <c r="AB22" s="141">
        <f>SUM(AB23:AB27)</f>
        <v>19383571</v>
      </c>
      <c r="AC22" s="141">
        <f>SUM(AC23:AC27)</f>
        <v>20654713</v>
      </c>
      <c r="AD22" s="141">
        <f>SUM(AD23:AD27)</f>
        <v>237802</v>
      </c>
      <c r="AE22" s="144" t="s">
        <v>124</v>
      </c>
      <c r="AF22" s="64" t="s">
        <v>124</v>
      </c>
      <c r="AG22" s="148">
        <f t="shared" si="11"/>
        <v>19.2</v>
      </c>
      <c r="AH22" s="148">
        <f t="shared" si="12"/>
        <v>12.9</v>
      </c>
      <c r="AI22" s="148">
        <f t="shared" si="13"/>
        <v>22.2</v>
      </c>
      <c r="AJ22" s="148">
        <f t="shared" si="14"/>
        <v>13.5</v>
      </c>
      <c r="AK22" s="148">
        <f t="shared" si="15"/>
        <v>8.9</v>
      </c>
      <c r="AL22" s="134"/>
      <c r="AM22" s="134"/>
      <c r="AN22" s="138"/>
      <c r="AO22" s="138"/>
    </row>
    <row r="23" spans="1:41" ht="12.75" customHeight="1">
      <c r="A23" s="16">
        <v>207</v>
      </c>
      <c r="B23" s="12" t="s">
        <v>23</v>
      </c>
      <c r="C23" s="192">
        <v>65957008</v>
      </c>
      <c r="D23" s="192">
        <v>29978020</v>
      </c>
      <c r="E23" s="192">
        <v>946815</v>
      </c>
      <c r="F23" s="192">
        <v>4969579</v>
      </c>
      <c r="G23" s="192">
        <v>1684120</v>
      </c>
      <c r="H23" s="192">
        <v>128134</v>
      </c>
      <c r="I23" s="192">
        <v>11090156</v>
      </c>
      <c r="J23" s="192">
        <v>3795603</v>
      </c>
      <c r="K23" s="192">
        <v>1926076</v>
      </c>
      <c r="L23" s="192">
        <v>122793</v>
      </c>
      <c r="M23" s="192">
        <v>5854812</v>
      </c>
      <c r="N23" s="64">
        <f>C23-D23-E23-F23-G23-H23-I23-J23-K23-L23-M23</f>
        <v>5460900</v>
      </c>
      <c r="O23" s="69">
        <f t="shared" si="5"/>
        <v>45.5</v>
      </c>
      <c r="P23" s="69">
        <f t="shared" si="6"/>
        <v>7.5</v>
      </c>
      <c r="Q23" s="69">
        <f t="shared" si="7"/>
        <v>16.8</v>
      </c>
      <c r="R23" s="69">
        <f t="shared" si="8"/>
        <v>8.9</v>
      </c>
      <c r="S23" s="192">
        <v>64260663</v>
      </c>
      <c r="T23" s="196">
        <v>11472781</v>
      </c>
      <c r="U23" s="196">
        <v>7977835</v>
      </c>
      <c r="V23" s="196">
        <v>429155</v>
      </c>
      <c r="W23" s="196">
        <v>17087752</v>
      </c>
      <c r="X23" s="196">
        <v>6365421</v>
      </c>
      <c r="Y23" s="197">
        <v>7678040</v>
      </c>
      <c r="Z23" s="197">
        <v>2977931</v>
      </c>
      <c r="AA23" s="64">
        <f t="shared" si="16"/>
        <v>393880</v>
      </c>
      <c r="AB23" s="142">
        <v>4784093</v>
      </c>
      <c r="AC23" s="142">
        <v>5088614</v>
      </c>
      <c r="AD23" s="142">
        <v>5161</v>
      </c>
      <c r="AE23" s="144" t="s">
        <v>124</v>
      </c>
      <c r="AF23" s="64" t="s">
        <v>124</v>
      </c>
      <c r="AG23" s="148">
        <f t="shared" si="11"/>
        <v>17.899999999999999</v>
      </c>
      <c r="AH23" s="148">
        <f t="shared" si="12"/>
        <v>12.4</v>
      </c>
      <c r="AI23" s="148">
        <f t="shared" si="13"/>
        <v>26.6</v>
      </c>
      <c r="AJ23" s="148">
        <f t="shared" si="14"/>
        <v>11.9</v>
      </c>
      <c r="AK23" s="148">
        <f t="shared" si="15"/>
        <v>7.9</v>
      </c>
      <c r="AL23" s="134">
        <v>58500</v>
      </c>
      <c r="AM23" s="134">
        <v>335380</v>
      </c>
      <c r="AN23" s="139"/>
      <c r="AO23" s="139"/>
    </row>
    <row r="24" spans="1:41" ht="12.75" customHeight="1">
      <c r="A24" s="16">
        <v>214</v>
      </c>
      <c r="B24" s="12" t="s">
        <v>24</v>
      </c>
      <c r="C24" s="192">
        <v>73523823</v>
      </c>
      <c r="D24" s="192">
        <v>35036355</v>
      </c>
      <c r="E24" s="192">
        <v>426407</v>
      </c>
      <c r="F24" s="192">
        <v>4685074</v>
      </c>
      <c r="G24" s="192">
        <v>1640887</v>
      </c>
      <c r="H24" s="192">
        <v>165299</v>
      </c>
      <c r="I24" s="192">
        <v>10363216</v>
      </c>
      <c r="J24" s="192">
        <v>4084612</v>
      </c>
      <c r="K24" s="192">
        <v>1933241</v>
      </c>
      <c r="L24" s="192">
        <v>327183</v>
      </c>
      <c r="M24" s="192">
        <v>7792515</v>
      </c>
      <c r="N24" s="64">
        <f>C24-D24-E24-F24-G24-H24-I24-J24-K24-L24-M24</f>
        <v>7069034</v>
      </c>
      <c r="O24" s="69">
        <f t="shared" si="5"/>
        <v>47.7</v>
      </c>
      <c r="P24" s="69">
        <f t="shared" si="6"/>
        <v>6.4</v>
      </c>
      <c r="Q24" s="69">
        <f t="shared" si="7"/>
        <v>14.1</v>
      </c>
      <c r="R24" s="69">
        <f t="shared" si="8"/>
        <v>10.6</v>
      </c>
      <c r="S24" s="192">
        <v>72128410</v>
      </c>
      <c r="T24" s="196">
        <v>14208727</v>
      </c>
      <c r="U24" s="196">
        <v>9213195</v>
      </c>
      <c r="V24" s="196">
        <v>319166</v>
      </c>
      <c r="W24" s="196">
        <v>17071168</v>
      </c>
      <c r="X24" s="196">
        <v>6259787</v>
      </c>
      <c r="Y24" s="197">
        <v>11088555</v>
      </c>
      <c r="Z24" s="197">
        <v>1342236</v>
      </c>
      <c r="AA24" s="64">
        <f t="shared" si="16"/>
        <v>380960</v>
      </c>
      <c r="AB24" s="142">
        <v>6423050</v>
      </c>
      <c r="AC24" s="142">
        <v>5653656</v>
      </c>
      <c r="AD24" s="142">
        <v>167910</v>
      </c>
      <c r="AE24" s="144" t="s">
        <v>124</v>
      </c>
      <c r="AF24" s="64" t="s">
        <v>124</v>
      </c>
      <c r="AG24" s="148">
        <f t="shared" si="11"/>
        <v>19.7</v>
      </c>
      <c r="AH24" s="148">
        <f t="shared" si="12"/>
        <v>12.8</v>
      </c>
      <c r="AI24" s="148">
        <f t="shared" si="13"/>
        <v>23.7</v>
      </c>
      <c r="AJ24" s="148">
        <f t="shared" si="14"/>
        <v>15.4</v>
      </c>
      <c r="AK24" s="148">
        <f t="shared" si="15"/>
        <v>7.8</v>
      </c>
      <c r="AL24" s="134">
        <v>0</v>
      </c>
      <c r="AM24" s="134">
        <v>380960</v>
      </c>
      <c r="AN24" s="138"/>
      <c r="AO24" s="139"/>
    </row>
    <row r="25" spans="1:41" ht="12.75" customHeight="1">
      <c r="A25" s="16">
        <v>217</v>
      </c>
      <c r="B25" s="12" t="s">
        <v>25</v>
      </c>
      <c r="C25" s="192">
        <v>52857625</v>
      </c>
      <c r="D25" s="192">
        <v>19693145</v>
      </c>
      <c r="E25" s="192">
        <v>745718</v>
      </c>
      <c r="F25" s="192">
        <v>6267686</v>
      </c>
      <c r="G25" s="192">
        <v>1113476</v>
      </c>
      <c r="H25" s="192">
        <v>121444</v>
      </c>
      <c r="I25" s="192">
        <v>7273313</v>
      </c>
      <c r="J25" s="192">
        <v>2757790</v>
      </c>
      <c r="K25" s="192">
        <v>1364577</v>
      </c>
      <c r="L25" s="192">
        <v>254380</v>
      </c>
      <c r="M25" s="192">
        <v>6731400</v>
      </c>
      <c r="N25" s="64">
        <f>C25-D25-E25-F25-G25-H25-I25-J25-K25-L25-M25</f>
        <v>6534696</v>
      </c>
      <c r="O25" s="69">
        <f t="shared" si="5"/>
        <v>37.299999999999997</v>
      </c>
      <c r="P25" s="69">
        <f t="shared" si="6"/>
        <v>11.9</v>
      </c>
      <c r="Q25" s="69">
        <f t="shared" si="7"/>
        <v>13.8</v>
      </c>
      <c r="R25" s="69">
        <f t="shared" si="8"/>
        <v>12.7</v>
      </c>
      <c r="S25" s="192">
        <v>52269665</v>
      </c>
      <c r="T25" s="196">
        <v>9649258</v>
      </c>
      <c r="U25" s="196">
        <v>5457868</v>
      </c>
      <c r="V25" s="196">
        <v>374486</v>
      </c>
      <c r="W25" s="196">
        <v>10506418</v>
      </c>
      <c r="X25" s="196">
        <v>6218676</v>
      </c>
      <c r="Y25" s="197">
        <v>7185452</v>
      </c>
      <c r="Z25" s="197">
        <v>353748</v>
      </c>
      <c r="AA25" s="64">
        <f t="shared" si="16"/>
        <v>2073720</v>
      </c>
      <c r="AB25" s="142">
        <v>4905643</v>
      </c>
      <c r="AC25" s="142">
        <v>5519934</v>
      </c>
      <c r="AD25" s="142">
        <v>24462</v>
      </c>
      <c r="AE25" s="144" t="s">
        <v>124</v>
      </c>
      <c r="AF25" s="64" t="s">
        <v>124</v>
      </c>
      <c r="AG25" s="148">
        <f t="shared" si="11"/>
        <v>18.5</v>
      </c>
      <c r="AH25" s="148">
        <f t="shared" si="12"/>
        <v>10.4</v>
      </c>
      <c r="AI25" s="148">
        <f t="shared" si="13"/>
        <v>20.100000000000001</v>
      </c>
      <c r="AJ25" s="148">
        <f t="shared" si="14"/>
        <v>13.7</v>
      </c>
      <c r="AK25" s="148">
        <f t="shared" si="15"/>
        <v>10.6</v>
      </c>
      <c r="AL25" s="134">
        <v>0</v>
      </c>
      <c r="AM25" s="134">
        <v>2073720</v>
      </c>
      <c r="AN25" s="138"/>
      <c r="AO25" s="139"/>
    </row>
    <row r="26" spans="1:41" ht="12.75" customHeight="1">
      <c r="A26" s="16">
        <v>219</v>
      </c>
      <c r="B26" s="12" t="s">
        <v>26</v>
      </c>
      <c r="C26" s="192">
        <v>35346806</v>
      </c>
      <c r="D26" s="192">
        <v>17495065</v>
      </c>
      <c r="E26" s="192">
        <v>315775</v>
      </c>
      <c r="F26" s="192">
        <v>3569645</v>
      </c>
      <c r="G26" s="192">
        <v>931392</v>
      </c>
      <c r="H26" s="192">
        <v>122088</v>
      </c>
      <c r="I26" s="192">
        <v>3314099</v>
      </c>
      <c r="J26" s="192">
        <v>1897903</v>
      </c>
      <c r="K26" s="192">
        <v>710615</v>
      </c>
      <c r="L26" s="192">
        <v>225342</v>
      </c>
      <c r="M26" s="192">
        <v>3012675</v>
      </c>
      <c r="N26" s="64">
        <f>C26-D26-E26-F26-G26-H26-I26-J26-K26-L26-M26</f>
        <v>3752207</v>
      </c>
      <c r="O26" s="69">
        <f t="shared" si="5"/>
        <v>49.5</v>
      </c>
      <c r="P26" s="69">
        <f t="shared" si="6"/>
        <v>10.1</v>
      </c>
      <c r="Q26" s="69">
        <f t="shared" si="7"/>
        <v>9.4</v>
      </c>
      <c r="R26" s="69">
        <f t="shared" si="8"/>
        <v>8.5</v>
      </c>
      <c r="S26" s="192">
        <v>34690588</v>
      </c>
      <c r="T26" s="196">
        <v>7172025</v>
      </c>
      <c r="U26" s="196">
        <v>5515764</v>
      </c>
      <c r="V26" s="196">
        <v>247233</v>
      </c>
      <c r="W26" s="196">
        <v>5759565</v>
      </c>
      <c r="X26" s="196">
        <v>4548051</v>
      </c>
      <c r="Y26" s="197">
        <v>4595392</v>
      </c>
      <c r="Z26" s="197">
        <v>458055</v>
      </c>
      <c r="AA26" s="64">
        <f t="shared" si="16"/>
        <v>269049</v>
      </c>
      <c r="AB26" s="142">
        <v>2496532</v>
      </c>
      <c r="AC26" s="142">
        <v>3613551</v>
      </c>
      <c r="AD26" s="142">
        <v>15371</v>
      </c>
      <c r="AE26" s="144" t="s">
        <v>124</v>
      </c>
      <c r="AF26" s="64" t="s">
        <v>124</v>
      </c>
      <c r="AG26" s="148">
        <f t="shared" si="11"/>
        <v>20.7</v>
      </c>
      <c r="AH26" s="148">
        <f t="shared" si="12"/>
        <v>15.9</v>
      </c>
      <c r="AI26" s="148">
        <f t="shared" si="13"/>
        <v>16.600000000000001</v>
      </c>
      <c r="AJ26" s="148">
        <f t="shared" si="14"/>
        <v>13.2</v>
      </c>
      <c r="AK26" s="148">
        <f t="shared" si="15"/>
        <v>10.4</v>
      </c>
      <c r="AL26" s="134">
        <v>0</v>
      </c>
      <c r="AM26" s="134">
        <v>269049</v>
      </c>
      <c r="AN26" s="138"/>
      <c r="AO26" s="139"/>
    </row>
    <row r="27" spans="1:41" ht="12.75" customHeight="1">
      <c r="A27" s="16">
        <v>301</v>
      </c>
      <c r="B27" s="12" t="s">
        <v>27</v>
      </c>
      <c r="C27" s="192">
        <v>9814617</v>
      </c>
      <c r="D27" s="192">
        <v>3662184</v>
      </c>
      <c r="E27" s="192">
        <v>101226</v>
      </c>
      <c r="F27" s="192">
        <v>2179828</v>
      </c>
      <c r="G27" s="192">
        <v>223677</v>
      </c>
      <c r="H27" s="192">
        <v>39156</v>
      </c>
      <c r="I27" s="192">
        <v>974039</v>
      </c>
      <c r="J27" s="192">
        <v>542241</v>
      </c>
      <c r="K27" s="192">
        <v>201556</v>
      </c>
      <c r="L27" s="192">
        <v>29185</v>
      </c>
      <c r="M27" s="192">
        <v>724538</v>
      </c>
      <c r="N27" s="64">
        <f>C27-D27-E27-F27-G27-H27-I27-J27-K27-L27-M27</f>
        <v>1136987</v>
      </c>
      <c r="O27" s="69">
        <f t="shared" si="5"/>
        <v>37.299999999999997</v>
      </c>
      <c r="P27" s="69">
        <f t="shared" si="6"/>
        <v>22.2</v>
      </c>
      <c r="Q27" s="69">
        <f t="shared" si="7"/>
        <v>9.9</v>
      </c>
      <c r="R27" s="69">
        <f t="shared" si="8"/>
        <v>7.4</v>
      </c>
      <c r="S27" s="192">
        <v>9281913</v>
      </c>
      <c r="T27" s="196">
        <v>2222775</v>
      </c>
      <c r="U27" s="196">
        <v>1881374</v>
      </c>
      <c r="V27" s="196">
        <v>79083</v>
      </c>
      <c r="W27" s="196">
        <v>1200251</v>
      </c>
      <c r="X27" s="196">
        <v>1090275</v>
      </c>
      <c r="Y27" s="197">
        <v>899449</v>
      </c>
      <c r="Z27" s="197">
        <v>319007</v>
      </c>
      <c r="AA27" s="64">
        <f t="shared" si="16"/>
        <v>11590</v>
      </c>
      <c r="AB27" s="142">
        <v>774253</v>
      </c>
      <c r="AC27" s="142">
        <v>778958</v>
      </c>
      <c r="AD27" s="142">
        <v>24898</v>
      </c>
      <c r="AE27" s="144" t="s">
        <v>124</v>
      </c>
      <c r="AF27" s="64" t="s">
        <v>124</v>
      </c>
      <c r="AG27" s="148">
        <f t="shared" si="11"/>
        <v>23.9</v>
      </c>
      <c r="AH27" s="148">
        <f t="shared" si="12"/>
        <v>20.3</v>
      </c>
      <c r="AI27" s="148">
        <f t="shared" si="13"/>
        <v>12.9</v>
      </c>
      <c r="AJ27" s="148">
        <f t="shared" si="14"/>
        <v>9.6999999999999993</v>
      </c>
      <c r="AK27" s="148">
        <f t="shared" si="15"/>
        <v>8.4</v>
      </c>
      <c r="AL27" s="134">
        <v>0</v>
      </c>
      <c r="AM27" s="134">
        <v>11590</v>
      </c>
      <c r="AN27" s="138"/>
      <c r="AO27" s="139"/>
    </row>
    <row r="28" spans="1:41" ht="20.25" customHeight="1">
      <c r="A28" s="6"/>
      <c r="B28" s="19" t="s">
        <v>28</v>
      </c>
      <c r="C28" s="192">
        <f>SUM(C29:C33)</f>
        <v>251140965</v>
      </c>
      <c r="D28" s="192">
        <f>SUM(D29:D33)</f>
        <v>105386140</v>
      </c>
      <c r="E28" s="192">
        <f t="shared" ref="E28:J28" si="21">SUM(E29:E33)</f>
        <v>1605229</v>
      </c>
      <c r="F28" s="192">
        <f t="shared" si="21"/>
        <v>19651539</v>
      </c>
      <c r="G28" s="192">
        <f t="shared" si="21"/>
        <v>6096605</v>
      </c>
      <c r="H28" s="192">
        <f t="shared" si="21"/>
        <v>550628</v>
      </c>
      <c r="I28" s="192">
        <f t="shared" si="21"/>
        <v>39646015</v>
      </c>
      <c r="J28" s="192">
        <f t="shared" si="21"/>
        <v>14077113</v>
      </c>
      <c r="K28" s="192">
        <f>SUM(K29:K33)</f>
        <v>4095604</v>
      </c>
      <c r="L28" s="192">
        <f t="shared" ref="L28:M28" si="22">SUM(L29:L33)</f>
        <v>1549686</v>
      </c>
      <c r="M28" s="192">
        <f t="shared" si="22"/>
        <v>39882671</v>
      </c>
      <c r="N28" s="64">
        <f>SUM(N29:N33)</f>
        <v>18599735</v>
      </c>
      <c r="O28" s="69">
        <f t="shared" si="5"/>
        <v>42</v>
      </c>
      <c r="P28" s="69">
        <f t="shared" si="6"/>
        <v>7.8</v>
      </c>
      <c r="Q28" s="69">
        <f t="shared" si="7"/>
        <v>15.8</v>
      </c>
      <c r="R28" s="69">
        <f t="shared" si="8"/>
        <v>15.9</v>
      </c>
      <c r="S28" s="192">
        <f>SUM(S29:S33)</f>
        <v>246331810</v>
      </c>
      <c r="T28" s="193">
        <f>SUM(T29:T33)</f>
        <v>42585507</v>
      </c>
      <c r="U28" s="193">
        <f t="shared" ref="U28:X28" si="23">SUM(U29:U33)</f>
        <v>27564548</v>
      </c>
      <c r="V28" s="193">
        <f t="shared" si="23"/>
        <v>2651501</v>
      </c>
      <c r="W28" s="193">
        <f t="shared" si="23"/>
        <v>53667753</v>
      </c>
      <c r="X28" s="193">
        <f t="shared" si="23"/>
        <v>27248635</v>
      </c>
      <c r="Y28" s="195">
        <f>SUM(Y29:Y33)</f>
        <v>24902652</v>
      </c>
      <c r="Z28" s="195">
        <f t="shared" ref="Z28:AA28" si="24">SUM(Z29:Z33)</f>
        <v>4226362</v>
      </c>
      <c r="AA28" s="195">
        <f t="shared" si="24"/>
        <v>3717512</v>
      </c>
      <c r="AB28" s="141">
        <f>SUM(AB29:AB33)</f>
        <v>27238887</v>
      </c>
      <c r="AC28" s="141">
        <f>SUM(AC29:AC33)</f>
        <v>32496699</v>
      </c>
      <c r="AD28" s="141">
        <f>SUM(AD29:AD33)</f>
        <v>31754</v>
      </c>
      <c r="AE28" s="144" t="s">
        <v>124</v>
      </c>
      <c r="AF28" s="64" t="s">
        <v>124</v>
      </c>
      <c r="AG28" s="148">
        <f t="shared" si="11"/>
        <v>17.3</v>
      </c>
      <c r="AH28" s="148">
        <f t="shared" si="12"/>
        <v>11.2</v>
      </c>
      <c r="AI28" s="148">
        <f t="shared" si="13"/>
        <v>21.8</v>
      </c>
      <c r="AJ28" s="148">
        <f t="shared" si="14"/>
        <v>10.1</v>
      </c>
      <c r="AK28" s="148">
        <f t="shared" si="15"/>
        <v>13.2</v>
      </c>
      <c r="AL28" s="134"/>
      <c r="AM28" s="134"/>
      <c r="AN28" s="138"/>
      <c r="AO28" s="138"/>
    </row>
    <row r="29" spans="1:41" ht="12.75" customHeight="1">
      <c r="A29" s="16">
        <v>203</v>
      </c>
      <c r="B29" s="12" t="s">
        <v>29</v>
      </c>
      <c r="C29" s="192">
        <v>111536705</v>
      </c>
      <c r="D29" s="192">
        <v>39958259</v>
      </c>
      <c r="E29" s="192">
        <v>490507</v>
      </c>
      <c r="F29" s="192">
        <v>10136109</v>
      </c>
      <c r="G29" s="192">
        <v>2417806</v>
      </c>
      <c r="H29" s="192">
        <v>189945</v>
      </c>
      <c r="I29" s="192">
        <v>22473776</v>
      </c>
      <c r="J29" s="192">
        <v>5839098</v>
      </c>
      <c r="K29" s="192">
        <v>2267144</v>
      </c>
      <c r="L29" s="192">
        <v>477621</v>
      </c>
      <c r="M29" s="192">
        <v>21172883</v>
      </c>
      <c r="N29" s="64">
        <f>C29-D29-E29-F29-G29-H29-I29-J29-K29-L29-M29</f>
        <v>6113557</v>
      </c>
      <c r="O29" s="69">
        <f t="shared" si="5"/>
        <v>35.799999999999997</v>
      </c>
      <c r="P29" s="69">
        <f t="shared" si="6"/>
        <v>9.1</v>
      </c>
      <c r="Q29" s="69">
        <f t="shared" si="7"/>
        <v>20.100000000000001</v>
      </c>
      <c r="R29" s="69">
        <f t="shared" si="8"/>
        <v>19</v>
      </c>
      <c r="S29" s="192">
        <v>109507753</v>
      </c>
      <c r="T29" s="196">
        <v>18106025</v>
      </c>
      <c r="U29" s="196">
        <v>11298010</v>
      </c>
      <c r="V29" s="196">
        <v>1748679</v>
      </c>
      <c r="W29" s="196">
        <v>25993170</v>
      </c>
      <c r="X29" s="196">
        <v>12457337</v>
      </c>
      <c r="Y29" s="197">
        <v>10996984</v>
      </c>
      <c r="Z29" s="197">
        <v>824885</v>
      </c>
      <c r="AA29" s="64">
        <f t="shared" si="16"/>
        <v>485960</v>
      </c>
      <c r="AB29" s="142">
        <v>10680779</v>
      </c>
      <c r="AC29" s="142">
        <v>16915924</v>
      </c>
      <c r="AD29" s="145" t="s">
        <v>168</v>
      </c>
      <c r="AE29" s="144" t="s">
        <v>124</v>
      </c>
      <c r="AF29" s="64" t="s">
        <v>124</v>
      </c>
      <c r="AG29" s="148">
        <f t="shared" si="11"/>
        <v>16.5</v>
      </c>
      <c r="AH29" s="148">
        <f t="shared" si="12"/>
        <v>10.3</v>
      </c>
      <c r="AI29" s="148">
        <f t="shared" si="13"/>
        <v>23.7</v>
      </c>
      <c r="AJ29" s="148">
        <f t="shared" si="14"/>
        <v>10</v>
      </c>
      <c r="AK29" s="148">
        <f t="shared" si="15"/>
        <v>15.4</v>
      </c>
      <c r="AL29" s="134">
        <v>0</v>
      </c>
      <c r="AM29" s="134">
        <v>485960</v>
      </c>
      <c r="AN29" s="138"/>
      <c r="AO29" s="139"/>
    </row>
    <row r="30" spans="1:41" ht="12.75" customHeight="1">
      <c r="A30" s="16">
        <v>210</v>
      </c>
      <c r="B30" s="12" t="s">
        <v>30</v>
      </c>
      <c r="C30" s="192">
        <v>78013579</v>
      </c>
      <c r="D30" s="192">
        <v>38967044</v>
      </c>
      <c r="E30" s="192">
        <v>693743</v>
      </c>
      <c r="F30" s="192">
        <v>5762030</v>
      </c>
      <c r="G30" s="192">
        <v>2212000</v>
      </c>
      <c r="H30" s="192">
        <v>215031</v>
      </c>
      <c r="I30" s="192">
        <v>9814678</v>
      </c>
      <c r="J30" s="192">
        <v>4994418</v>
      </c>
      <c r="K30" s="192">
        <v>1172485</v>
      </c>
      <c r="L30" s="192">
        <v>805164</v>
      </c>
      <c r="M30" s="192">
        <v>7227469</v>
      </c>
      <c r="N30" s="64">
        <f>C30-D30-E30-F30-G30-H30-I30-J30-K30-L30-M30</f>
        <v>6149517</v>
      </c>
      <c r="O30" s="69">
        <f t="shared" si="5"/>
        <v>49.9</v>
      </c>
      <c r="P30" s="69">
        <f t="shared" si="6"/>
        <v>7.4</v>
      </c>
      <c r="Q30" s="69">
        <f t="shared" si="7"/>
        <v>12.6</v>
      </c>
      <c r="R30" s="69">
        <f t="shared" si="8"/>
        <v>9.3000000000000007</v>
      </c>
      <c r="S30" s="192">
        <v>77499308</v>
      </c>
      <c r="T30" s="196">
        <v>15549516</v>
      </c>
      <c r="U30" s="196">
        <v>9167589</v>
      </c>
      <c r="V30" s="196">
        <v>720175</v>
      </c>
      <c r="W30" s="196">
        <v>17487521</v>
      </c>
      <c r="X30" s="196">
        <v>3779171</v>
      </c>
      <c r="Y30" s="197">
        <v>8848655</v>
      </c>
      <c r="Z30" s="197">
        <v>2032314</v>
      </c>
      <c r="AA30" s="64">
        <f t="shared" si="16"/>
        <v>1910800</v>
      </c>
      <c r="AB30" s="142">
        <v>9054341</v>
      </c>
      <c r="AC30" s="142">
        <v>8917605</v>
      </c>
      <c r="AD30" s="142">
        <v>31621</v>
      </c>
      <c r="AE30" s="144" t="s">
        <v>124</v>
      </c>
      <c r="AF30" s="70" t="s">
        <v>124</v>
      </c>
      <c r="AG30" s="148">
        <f t="shared" si="11"/>
        <v>20.100000000000001</v>
      </c>
      <c r="AH30" s="148">
        <f t="shared" si="12"/>
        <v>11.8</v>
      </c>
      <c r="AI30" s="148">
        <f t="shared" si="13"/>
        <v>22.6</v>
      </c>
      <c r="AJ30" s="148">
        <f t="shared" si="14"/>
        <v>11.4</v>
      </c>
      <c r="AK30" s="148">
        <f t="shared" si="15"/>
        <v>11.5</v>
      </c>
      <c r="AL30" s="134">
        <v>341600</v>
      </c>
      <c r="AM30" s="134">
        <v>1569200</v>
      </c>
      <c r="AN30" s="139"/>
      <c r="AO30" s="139"/>
    </row>
    <row r="31" spans="1:41" ht="12.75" customHeight="1">
      <c r="A31" s="16">
        <v>216</v>
      </c>
      <c r="B31" s="12" t="s">
        <v>31</v>
      </c>
      <c r="C31" s="192">
        <v>41063151</v>
      </c>
      <c r="D31" s="192">
        <v>16706494</v>
      </c>
      <c r="E31" s="192">
        <v>205481</v>
      </c>
      <c r="F31" s="192">
        <v>1816400</v>
      </c>
      <c r="G31" s="192">
        <v>889520</v>
      </c>
      <c r="H31" s="192">
        <v>78157</v>
      </c>
      <c r="I31" s="192">
        <v>5512043</v>
      </c>
      <c r="J31" s="192">
        <v>1901086</v>
      </c>
      <c r="K31" s="192">
        <v>472686</v>
      </c>
      <c r="L31" s="192">
        <v>192118</v>
      </c>
      <c r="M31" s="192">
        <v>9849129</v>
      </c>
      <c r="N31" s="64">
        <f>C31-D31-E31-F31-G31-H31-I31-J31-K31-L31-M31</f>
        <v>3440037</v>
      </c>
      <c r="O31" s="69">
        <f t="shared" si="5"/>
        <v>40.700000000000003</v>
      </c>
      <c r="P31" s="69">
        <f t="shared" si="6"/>
        <v>4.4000000000000004</v>
      </c>
      <c r="Q31" s="69">
        <f t="shared" si="7"/>
        <v>13.4</v>
      </c>
      <c r="R31" s="69">
        <f t="shared" si="8"/>
        <v>24</v>
      </c>
      <c r="S31" s="192">
        <v>40555083</v>
      </c>
      <c r="T31" s="196">
        <v>6179964</v>
      </c>
      <c r="U31" s="196">
        <v>4043337</v>
      </c>
      <c r="V31" s="196">
        <v>113526</v>
      </c>
      <c r="W31" s="196">
        <v>6839977</v>
      </c>
      <c r="X31" s="196">
        <v>8834114</v>
      </c>
      <c r="Y31" s="197">
        <v>3252385</v>
      </c>
      <c r="Z31" s="197">
        <v>633469</v>
      </c>
      <c r="AA31" s="64">
        <f t="shared" si="16"/>
        <v>1183952</v>
      </c>
      <c r="AB31" s="142">
        <v>4739755</v>
      </c>
      <c r="AC31" s="142">
        <v>4734604</v>
      </c>
      <c r="AD31" s="145" t="s">
        <v>168</v>
      </c>
      <c r="AE31" s="144" t="s">
        <v>124</v>
      </c>
      <c r="AF31" s="149" t="s">
        <v>124</v>
      </c>
      <c r="AG31" s="148">
        <f t="shared" si="11"/>
        <v>15.2</v>
      </c>
      <c r="AH31" s="148">
        <f t="shared" si="12"/>
        <v>10</v>
      </c>
      <c r="AI31" s="148">
        <f t="shared" si="13"/>
        <v>16.899999999999999</v>
      </c>
      <c r="AJ31" s="148">
        <f t="shared" si="14"/>
        <v>8</v>
      </c>
      <c r="AK31" s="148">
        <f t="shared" si="15"/>
        <v>11.7</v>
      </c>
      <c r="AL31" s="134">
        <v>310952</v>
      </c>
      <c r="AM31" s="134">
        <v>873000</v>
      </c>
      <c r="AN31" s="139"/>
      <c r="AO31" s="139"/>
    </row>
    <row r="32" spans="1:41" ht="12.75" customHeight="1">
      <c r="A32" s="16">
        <v>381</v>
      </c>
      <c r="B32" s="12" t="s">
        <v>32</v>
      </c>
      <c r="C32" s="192">
        <v>10151175</v>
      </c>
      <c r="D32" s="192">
        <v>4374642</v>
      </c>
      <c r="E32" s="192">
        <v>105754</v>
      </c>
      <c r="F32" s="192">
        <v>1273248</v>
      </c>
      <c r="G32" s="192">
        <v>295780</v>
      </c>
      <c r="H32" s="192">
        <v>40998</v>
      </c>
      <c r="I32" s="192">
        <v>872089</v>
      </c>
      <c r="J32" s="192">
        <v>682554</v>
      </c>
      <c r="K32" s="192">
        <v>94876</v>
      </c>
      <c r="L32" s="192">
        <v>35772</v>
      </c>
      <c r="M32" s="192">
        <v>1067536</v>
      </c>
      <c r="N32" s="64">
        <f>C32-D32-E32-F32-G32-H32-I32-J32-K32-L32-M32</f>
        <v>1307926</v>
      </c>
      <c r="O32" s="69">
        <f t="shared" si="5"/>
        <v>43.1</v>
      </c>
      <c r="P32" s="69">
        <f t="shared" si="6"/>
        <v>12.5</v>
      </c>
      <c r="Q32" s="69">
        <f t="shared" si="7"/>
        <v>8.6</v>
      </c>
      <c r="R32" s="69">
        <f t="shared" si="8"/>
        <v>10.5</v>
      </c>
      <c r="S32" s="192">
        <v>9577464</v>
      </c>
      <c r="T32" s="196">
        <v>1315439</v>
      </c>
      <c r="U32" s="196">
        <v>1399665</v>
      </c>
      <c r="V32" s="196">
        <v>37151</v>
      </c>
      <c r="W32" s="196">
        <v>1525642</v>
      </c>
      <c r="X32" s="196">
        <v>1241173</v>
      </c>
      <c r="Y32" s="197">
        <v>840895</v>
      </c>
      <c r="Z32" s="197">
        <v>596861</v>
      </c>
      <c r="AA32" s="64">
        <f t="shared" si="16"/>
        <v>57300</v>
      </c>
      <c r="AB32" s="142">
        <v>1451903</v>
      </c>
      <c r="AC32" s="142">
        <v>1111302</v>
      </c>
      <c r="AD32" s="143">
        <v>133</v>
      </c>
      <c r="AE32" s="144" t="s">
        <v>124</v>
      </c>
      <c r="AF32" s="149" t="s">
        <v>124</v>
      </c>
      <c r="AG32" s="148">
        <f t="shared" si="11"/>
        <v>13.7</v>
      </c>
      <c r="AH32" s="148">
        <f t="shared" si="12"/>
        <v>14.6</v>
      </c>
      <c r="AI32" s="148">
        <f t="shared" si="13"/>
        <v>15.9</v>
      </c>
      <c r="AJ32" s="148">
        <f t="shared" si="14"/>
        <v>8.8000000000000007</v>
      </c>
      <c r="AK32" s="148">
        <f t="shared" si="15"/>
        <v>11.6</v>
      </c>
      <c r="AL32" s="134">
        <v>0</v>
      </c>
      <c r="AM32" s="134">
        <v>57300</v>
      </c>
      <c r="AN32" s="138"/>
      <c r="AO32" s="139"/>
    </row>
    <row r="33" spans="1:41" ht="12.75" customHeight="1">
      <c r="A33" s="16">
        <v>382</v>
      </c>
      <c r="B33" s="12" t="s">
        <v>33</v>
      </c>
      <c r="C33" s="192">
        <v>10376355</v>
      </c>
      <c r="D33" s="192">
        <v>5379701</v>
      </c>
      <c r="E33" s="192">
        <v>109744</v>
      </c>
      <c r="F33" s="192">
        <v>663752</v>
      </c>
      <c r="G33" s="192">
        <v>281499</v>
      </c>
      <c r="H33" s="192">
        <v>26497</v>
      </c>
      <c r="I33" s="192">
        <v>973429</v>
      </c>
      <c r="J33" s="192">
        <v>659957</v>
      </c>
      <c r="K33" s="192">
        <v>88413</v>
      </c>
      <c r="L33" s="192">
        <v>39011</v>
      </c>
      <c r="M33" s="192">
        <v>565654</v>
      </c>
      <c r="N33" s="64">
        <f>C33-D33-E33-F33-G33-H33-I33-J33-K33-L33-M33</f>
        <v>1588698</v>
      </c>
      <c r="O33" s="69">
        <f t="shared" si="5"/>
        <v>51.8</v>
      </c>
      <c r="P33" s="69">
        <f t="shared" si="6"/>
        <v>6.4</v>
      </c>
      <c r="Q33" s="69">
        <f t="shared" si="7"/>
        <v>9.4</v>
      </c>
      <c r="R33" s="69">
        <f t="shared" si="8"/>
        <v>5.5</v>
      </c>
      <c r="S33" s="192">
        <v>9192202</v>
      </c>
      <c r="T33" s="196">
        <v>1434563</v>
      </c>
      <c r="U33" s="196">
        <v>1655947</v>
      </c>
      <c r="V33" s="196">
        <v>31970</v>
      </c>
      <c r="W33" s="196">
        <v>1821443</v>
      </c>
      <c r="X33" s="196">
        <v>936840</v>
      </c>
      <c r="Y33" s="197">
        <v>963733</v>
      </c>
      <c r="Z33" s="197">
        <v>138833</v>
      </c>
      <c r="AA33" s="64">
        <f t="shared" si="16"/>
        <v>79500</v>
      </c>
      <c r="AB33" s="142">
        <v>1312109</v>
      </c>
      <c r="AC33" s="142">
        <v>817264</v>
      </c>
      <c r="AD33" s="145" t="s">
        <v>168</v>
      </c>
      <c r="AE33" s="144" t="s">
        <v>124</v>
      </c>
      <c r="AF33" s="149" t="s">
        <v>124</v>
      </c>
      <c r="AG33" s="148">
        <f t="shared" si="11"/>
        <v>15.6</v>
      </c>
      <c r="AH33" s="148">
        <f t="shared" si="12"/>
        <v>18</v>
      </c>
      <c r="AI33" s="148">
        <f t="shared" si="13"/>
        <v>19.8</v>
      </c>
      <c r="AJ33" s="148">
        <f t="shared" si="14"/>
        <v>10.5</v>
      </c>
      <c r="AK33" s="148">
        <f t="shared" si="15"/>
        <v>8.9</v>
      </c>
      <c r="AL33" s="134">
        <v>0</v>
      </c>
      <c r="AM33" s="134">
        <v>79500</v>
      </c>
      <c r="AN33" s="138"/>
      <c r="AO33" s="139"/>
    </row>
    <row r="34" spans="1:41" ht="20.25" customHeight="1">
      <c r="A34" s="6"/>
      <c r="B34" s="20" t="s">
        <v>34</v>
      </c>
      <c r="C34" s="192">
        <f>SUM(C35:C40)</f>
        <v>139310004</v>
      </c>
      <c r="D34" s="192">
        <f>SUM(D35:D40)</f>
        <v>38222552</v>
      </c>
      <c r="E34" s="192">
        <f t="shared" ref="E34:J34" si="25">SUM(E35:E40)</f>
        <v>1045969</v>
      </c>
      <c r="F34" s="192">
        <f t="shared" si="25"/>
        <v>28251922</v>
      </c>
      <c r="G34" s="192">
        <f t="shared" si="25"/>
        <v>2694536</v>
      </c>
      <c r="H34" s="192">
        <f t="shared" si="25"/>
        <v>405186</v>
      </c>
      <c r="I34" s="192">
        <f t="shared" si="25"/>
        <v>17038810</v>
      </c>
      <c r="J34" s="192">
        <f t="shared" si="25"/>
        <v>7758679</v>
      </c>
      <c r="K34" s="192">
        <f>SUM(K35:K40)</f>
        <v>2398600</v>
      </c>
      <c r="L34" s="192">
        <f t="shared" ref="L34:M34" si="26">SUM(L35:L40)</f>
        <v>515657</v>
      </c>
      <c r="M34" s="192">
        <f t="shared" si="26"/>
        <v>26877190</v>
      </c>
      <c r="N34" s="64">
        <f>SUM(N35:N40)</f>
        <v>14100903</v>
      </c>
      <c r="O34" s="69">
        <f t="shared" si="5"/>
        <v>27.4</v>
      </c>
      <c r="P34" s="69">
        <f t="shared" si="6"/>
        <v>20.3</v>
      </c>
      <c r="Q34" s="69">
        <f t="shared" si="7"/>
        <v>12.2</v>
      </c>
      <c r="R34" s="69">
        <f t="shared" si="8"/>
        <v>19.3</v>
      </c>
      <c r="S34" s="192">
        <f>SUM(S35:S40)</f>
        <v>135700231</v>
      </c>
      <c r="T34" s="193">
        <f>SUM(T35:T40)</f>
        <v>16715919</v>
      </c>
      <c r="U34" s="193">
        <f t="shared" ref="U34:X34" si="27">SUM(U35:U40)</f>
        <v>14899650</v>
      </c>
      <c r="V34" s="193">
        <f t="shared" si="27"/>
        <v>740676</v>
      </c>
      <c r="W34" s="193">
        <f t="shared" si="27"/>
        <v>19047759</v>
      </c>
      <c r="X34" s="193">
        <f t="shared" si="27"/>
        <v>26949131</v>
      </c>
      <c r="Y34" s="195">
        <f>SUM(Y35:Y40)</f>
        <v>13407702</v>
      </c>
      <c r="Z34" s="195">
        <f t="shared" ref="Z34:AA34" si="28">SUM(Z35:Z40)</f>
        <v>3191729</v>
      </c>
      <c r="AA34" s="195">
        <f t="shared" si="28"/>
        <v>3552236</v>
      </c>
      <c r="AB34" s="141">
        <f>SUM(AB35:AB40)</f>
        <v>10061125</v>
      </c>
      <c r="AC34" s="141">
        <f>SUM(AC35:AC40)</f>
        <v>26889401</v>
      </c>
      <c r="AD34" s="141">
        <f>SUM(AD35:AD40)</f>
        <v>244903</v>
      </c>
      <c r="AE34" s="144" t="s">
        <v>124</v>
      </c>
      <c r="AF34" s="149" t="s">
        <v>124</v>
      </c>
      <c r="AG34" s="148">
        <f t="shared" si="11"/>
        <v>12.3</v>
      </c>
      <c r="AH34" s="148">
        <f t="shared" si="12"/>
        <v>11</v>
      </c>
      <c r="AI34" s="148">
        <f t="shared" si="13"/>
        <v>14</v>
      </c>
      <c r="AJ34" s="148">
        <f t="shared" si="14"/>
        <v>9.9</v>
      </c>
      <c r="AK34" s="148">
        <f t="shared" si="15"/>
        <v>19.8</v>
      </c>
      <c r="AL34" s="134"/>
      <c r="AM34" s="134"/>
      <c r="AN34" s="138"/>
      <c r="AO34" s="138"/>
    </row>
    <row r="35" spans="1:41" s="38" customFormat="1" ht="12.75" customHeight="1">
      <c r="A35" s="37">
        <v>213</v>
      </c>
      <c r="B35" s="51" t="s">
        <v>135</v>
      </c>
      <c r="C35" s="192">
        <v>21543282</v>
      </c>
      <c r="D35" s="192">
        <v>5024197</v>
      </c>
      <c r="E35" s="192">
        <v>150623</v>
      </c>
      <c r="F35" s="192">
        <v>6115508</v>
      </c>
      <c r="G35" s="192">
        <v>409912</v>
      </c>
      <c r="H35" s="192">
        <v>58358</v>
      </c>
      <c r="I35" s="192">
        <v>3295095</v>
      </c>
      <c r="J35" s="192">
        <v>1101297</v>
      </c>
      <c r="K35" s="192">
        <v>255983</v>
      </c>
      <c r="L35" s="192">
        <v>54353</v>
      </c>
      <c r="M35" s="192">
        <v>2514115</v>
      </c>
      <c r="N35" s="64">
        <f t="shared" ref="N35:N40" si="29">C35-D35-E35-F35-G35-H35-I35-J35-K35-L35-M35</f>
        <v>2563841</v>
      </c>
      <c r="O35" s="69">
        <f t="shared" si="5"/>
        <v>23.3</v>
      </c>
      <c r="P35" s="69">
        <f t="shared" si="6"/>
        <v>28.4</v>
      </c>
      <c r="Q35" s="69">
        <f t="shared" si="7"/>
        <v>15.3</v>
      </c>
      <c r="R35" s="69">
        <f t="shared" si="8"/>
        <v>11.7</v>
      </c>
      <c r="S35" s="192">
        <v>20637177</v>
      </c>
      <c r="T35" s="196">
        <v>2239931</v>
      </c>
      <c r="U35" s="196">
        <v>1807387</v>
      </c>
      <c r="V35" s="196">
        <v>60819</v>
      </c>
      <c r="W35" s="196">
        <v>2995861</v>
      </c>
      <c r="X35" s="196">
        <v>4616455</v>
      </c>
      <c r="Y35" s="197">
        <v>1723752</v>
      </c>
      <c r="Z35" s="197">
        <v>795355</v>
      </c>
      <c r="AA35" s="64">
        <f t="shared" si="16"/>
        <v>820233</v>
      </c>
      <c r="AB35" s="142">
        <v>1577714</v>
      </c>
      <c r="AC35" s="142">
        <v>3997949</v>
      </c>
      <c r="AD35" s="142">
        <v>1721</v>
      </c>
      <c r="AE35" s="144" t="s">
        <v>124</v>
      </c>
      <c r="AF35" s="150" t="s">
        <v>124</v>
      </c>
      <c r="AG35" s="148">
        <f t="shared" si="11"/>
        <v>10.9</v>
      </c>
      <c r="AH35" s="148">
        <f t="shared" si="12"/>
        <v>8.8000000000000007</v>
      </c>
      <c r="AI35" s="148">
        <f t="shared" si="13"/>
        <v>14.5</v>
      </c>
      <c r="AJ35" s="148">
        <f t="shared" si="14"/>
        <v>8.4</v>
      </c>
      <c r="AK35" s="148">
        <f t="shared" si="15"/>
        <v>19.399999999999999</v>
      </c>
      <c r="AL35" s="134">
        <v>141700</v>
      </c>
      <c r="AM35" s="134">
        <v>678533</v>
      </c>
      <c r="AN35" s="139"/>
      <c r="AO35" s="139"/>
    </row>
    <row r="36" spans="1:41" ht="12.75" customHeight="1">
      <c r="A36" s="16">
        <v>215</v>
      </c>
      <c r="B36" s="12" t="s">
        <v>136</v>
      </c>
      <c r="C36" s="192">
        <v>36370612</v>
      </c>
      <c r="D36" s="192">
        <v>11108687</v>
      </c>
      <c r="E36" s="192">
        <v>258420</v>
      </c>
      <c r="F36" s="192">
        <v>5539605</v>
      </c>
      <c r="G36" s="192">
        <v>747457</v>
      </c>
      <c r="H36" s="192">
        <v>99994</v>
      </c>
      <c r="I36" s="192">
        <v>4463718</v>
      </c>
      <c r="J36" s="192">
        <v>1960527</v>
      </c>
      <c r="K36" s="192">
        <v>363356</v>
      </c>
      <c r="L36" s="192">
        <v>132212</v>
      </c>
      <c r="M36" s="192">
        <v>9332700</v>
      </c>
      <c r="N36" s="64">
        <f t="shared" si="29"/>
        <v>2363936</v>
      </c>
      <c r="O36" s="69">
        <f t="shared" si="5"/>
        <v>30.5</v>
      </c>
      <c r="P36" s="69">
        <f t="shared" si="6"/>
        <v>15.2</v>
      </c>
      <c r="Q36" s="69">
        <f t="shared" si="7"/>
        <v>12.3</v>
      </c>
      <c r="R36" s="69">
        <f t="shared" si="8"/>
        <v>25.7</v>
      </c>
      <c r="S36" s="192">
        <v>35691632</v>
      </c>
      <c r="T36" s="196">
        <v>4818021</v>
      </c>
      <c r="U36" s="196">
        <v>4164182</v>
      </c>
      <c r="V36" s="196">
        <v>202408</v>
      </c>
      <c r="W36" s="196">
        <v>5594412</v>
      </c>
      <c r="X36" s="196">
        <v>7222944</v>
      </c>
      <c r="Y36" s="197">
        <v>3711217</v>
      </c>
      <c r="Z36" s="197">
        <v>88621</v>
      </c>
      <c r="AA36" s="64">
        <f t="shared" si="16"/>
        <v>420539</v>
      </c>
      <c r="AB36" s="142">
        <v>2696621</v>
      </c>
      <c r="AC36" s="142">
        <v>6672627</v>
      </c>
      <c r="AD36" s="142">
        <v>100040</v>
      </c>
      <c r="AE36" s="144" t="s">
        <v>124</v>
      </c>
      <c r="AF36" s="64" t="s">
        <v>124</v>
      </c>
      <c r="AG36" s="148">
        <f t="shared" si="11"/>
        <v>13.5</v>
      </c>
      <c r="AH36" s="148">
        <f t="shared" si="12"/>
        <v>11.7</v>
      </c>
      <c r="AI36" s="148">
        <f t="shared" si="13"/>
        <v>15.7</v>
      </c>
      <c r="AJ36" s="148">
        <f t="shared" si="14"/>
        <v>10.4</v>
      </c>
      <c r="AK36" s="148">
        <f t="shared" si="15"/>
        <v>18.7</v>
      </c>
      <c r="AL36" s="134">
        <v>56368</v>
      </c>
      <c r="AM36" s="134">
        <v>364171</v>
      </c>
      <c r="AN36" s="139"/>
      <c r="AO36" s="139"/>
    </row>
    <row r="37" spans="1:41" ht="12.75" customHeight="1">
      <c r="A37" s="16">
        <v>218</v>
      </c>
      <c r="B37" s="12" t="s">
        <v>37</v>
      </c>
      <c r="C37" s="192">
        <v>24981766</v>
      </c>
      <c r="D37" s="192">
        <v>6726664</v>
      </c>
      <c r="E37" s="192">
        <v>169781</v>
      </c>
      <c r="F37" s="192">
        <v>3102324</v>
      </c>
      <c r="G37" s="192">
        <v>469359</v>
      </c>
      <c r="H37" s="192">
        <v>65757</v>
      </c>
      <c r="I37" s="192">
        <v>3061939</v>
      </c>
      <c r="J37" s="192">
        <v>1264550</v>
      </c>
      <c r="K37" s="192">
        <v>401304</v>
      </c>
      <c r="L37" s="192">
        <v>43310</v>
      </c>
      <c r="M37" s="192">
        <v>5268406</v>
      </c>
      <c r="N37" s="64">
        <f t="shared" si="29"/>
        <v>4408372</v>
      </c>
      <c r="O37" s="69">
        <f t="shared" si="5"/>
        <v>26.9</v>
      </c>
      <c r="P37" s="69">
        <f t="shared" si="6"/>
        <v>12.4</v>
      </c>
      <c r="Q37" s="69">
        <f t="shared" si="7"/>
        <v>12.3</v>
      </c>
      <c r="R37" s="69">
        <f t="shared" si="8"/>
        <v>21.1</v>
      </c>
      <c r="S37" s="192">
        <v>24410025</v>
      </c>
      <c r="T37" s="196">
        <v>2834284</v>
      </c>
      <c r="U37" s="196">
        <v>2276468</v>
      </c>
      <c r="V37" s="196">
        <v>67342</v>
      </c>
      <c r="W37" s="196">
        <v>3674327</v>
      </c>
      <c r="X37" s="196">
        <v>5068359</v>
      </c>
      <c r="Y37" s="197">
        <v>2426334</v>
      </c>
      <c r="Z37" s="197">
        <v>1385422</v>
      </c>
      <c r="AA37" s="64">
        <f t="shared" si="16"/>
        <v>760400</v>
      </c>
      <c r="AB37" s="142">
        <v>1494963</v>
      </c>
      <c r="AC37" s="142">
        <v>4416382</v>
      </c>
      <c r="AD37" s="142">
        <v>5744</v>
      </c>
      <c r="AE37" s="144" t="s">
        <v>124</v>
      </c>
      <c r="AF37" s="149" t="s">
        <v>124</v>
      </c>
      <c r="AG37" s="148">
        <f t="shared" si="11"/>
        <v>11.6</v>
      </c>
      <c r="AH37" s="148">
        <f t="shared" si="12"/>
        <v>9.3000000000000007</v>
      </c>
      <c r="AI37" s="148">
        <f t="shared" si="13"/>
        <v>15.1</v>
      </c>
      <c r="AJ37" s="148">
        <f t="shared" si="14"/>
        <v>9.9</v>
      </c>
      <c r="AK37" s="148">
        <f t="shared" si="15"/>
        <v>18.100000000000001</v>
      </c>
      <c r="AL37" s="134">
        <v>0</v>
      </c>
      <c r="AM37" s="134">
        <v>760400</v>
      </c>
      <c r="AN37" s="138"/>
      <c r="AO37" s="139"/>
    </row>
    <row r="38" spans="1:41" ht="12.75" customHeight="1">
      <c r="A38" s="16">
        <v>220</v>
      </c>
      <c r="B38" s="12" t="s">
        <v>38</v>
      </c>
      <c r="C38" s="192">
        <v>23096045</v>
      </c>
      <c r="D38" s="192">
        <v>6742464</v>
      </c>
      <c r="E38" s="192">
        <v>171558</v>
      </c>
      <c r="F38" s="192">
        <v>4058484</v>
      </c>
      <c r="G38" s="192">
        <v>456482</v>
      </c>
      <c r="H38" s="192">
        <v>66572</v>
      </c>
      <c r="I38" s="192">
        <v>3133041</v>
      </c>
      <c r="J38" s="192">
        <v>1274785</v>
      </c>
      <c r="K38" s="192">
        <v>323755</v>
      </c>
      <c r="L38" s="192">
        <v>219809</v>
      </c>
      <c r="M38" s="192">
        <v>4737700</v>
      </c>
      <c r="N38" s="64">
        <f t="shared" si="29"/>
        <v>1911395</v>
      </c>
      <c r="O38" s="69">
        <f t="shared" si="5"/>
        <v>29.2</v>
      </c>
      <c r="P38" s="69">
        <f t="shared" si="6"/>
        <v>17.600000000000001</v>
      </c>
      <c r="Q38" s="69">
        <f t="shared" si="7"/>
        <v>13.6</v>
      </c>
      <c r="R38" s="69">
        <f t="shared" si="8"/>
        <v>20.5</v>
      </c>
      <c r="S38" s="192">
        <v>22796238</v>
      </c>
      <c r="T38" s="196">
        <v>2544319</v>
      </c>
      <c r="U38" s="196">
        <v>2237407</v>
      </c>
      <c r="V38" s="196">
        <v>184935</v>
      </c>
      <c r="W38" s="196">
        <v>2917066</v>
      </c>
      <c r="X38" s="196">
        <v>4697675</v>
      </c>
      <c r="Y38" s="197">
        <v>1780051</v>
      </c>
      <c r="Z38" s="197">
        <v>137198</v>
      </c>
      <c r="AA38" s="64">
        <f t="shared" si="16"/>
        <v>1259900</v>
      </c>
      <c r="AB38" s="142">
        <v>1520873</v>
      </c>
      <c r="AC38" s="142">
        <v>5509185</v>
      </c>
      <c r="AD38" s="142">
        <v>7629</v>
      </c>
      <c r="AE38" s="144" t="s">
        <v>124</v>
      </c>
      <c r="AF38" s="149" t="s">
        <v>124</v>
      </c>
      <c r="AG38" s="148">
        <f t="shared" si="11"/>
        <v>11.2</v>
      </c>
      <c r="AH38" s="148">
        <f t="shared" si="12"/>
        <v>9.8000000000000007</v>
      </c>
      <c r="AI38" s="148">
        <f t="shared" si="13"/>
        <v>12.8</v>
      </c>
      <c r="AJ38" s="148">
        <f t="shared" si="14"/>
        <v>7.8</v>
      </c>
      <c r="AK38" s="148">
        <f t="shared" si="15"/>
        <v>24.2</v>
      </c>
      <c r="AL38" s="134">
        <v>0</v>
      </c>
      <c r="AM38" s="134">
        <v>1259900</v>
      </c>
      <c r="AN38" s="138"/>
      <c r="AO38" s="139"/>
    </row>
    <row r="39" spans="1:41" ht="12.75" customHeight="1">
      <c r="A39" s="16">
        <v>228</v>
      </c>
      <c r="B39" s="12" t="s">
        <v>88</v>
      </c>
      <c r="C39" s="192">
        <v>20301499</v>
      </c>
      <c r="D39" s="192">
        <v>6628599</v>
      </c>
      <c r="E39" s="192">
        <v>169959</v>
      </c>
      <c r="F39" s="192">
        <v>3854183</v>
      </c>
      <c r="G39" s="192">
        <v>418551</v>
      </c>
      <c r="H39" s="192">
        <v>65823</v>
      </c>
      <c r="I39" s="192">
        <v>1648315</v>
      </c>
      <c r="J39" s="192">
        <v>1219961</v>
      </c>
      <c r="K39" s="192">
        <v>696275</v>
      </c>
      <c r="L39" s="192">
        <v>53784</v>
      </c>
      <c r="M39" s="192">
        <v>3627300</v>
      </c>
      <c r="N39" s="64">
        <f t="shared" si="29"/>
        <v>1918749</v>
      </c>
      <c r="O39" s="69">
        <f t="shared" si="5"/>
        <v>32.700000000000003</v>
      </c>
      <c r="P39" s="69">
        <f t="shared" si="6"/>
        <v>19</v>
      </c>
      <c r="Q39" s="69">
        <f t="shared" si="7"/>
        <v>8.1</v>
      </c>
      <c r="R39" s="69">
        <f t="shared" si="8"/>
        <v>17.899999999999999</v>
      </c>
      <c r="S39" s="192">
        <v>19478809</v>
      </c>
      <c r="T39" s="196">
        <v>2269581</v>
      </c>
      <c r="U39" s="196">
        <v>2580247</v>
      </c>
      <c r="V39" s="196">
        <v>167323</v>
      </c>
      <c r="W39" s="196">
        <v>2747893</v>
      </c>
      <c r="X39" s="196">
        <v>3571583</v>
      </c>
      <c r="Y39" s="197">
        <v>1896482</v>
      </c>
      <c r="Z39" s="197">
        <v>684356</v>
      </c>
      <c r="AA39" s="64">
        <f t="shared" si="16"/>
        <v>145164</v>
      </c>
      <c r="AB39" s="142">
        <v>1270616</v>
      </c>
      <c r="AC39" s="142">
        <v>4107204</v>
      </c>
      <c r="AD39" s="142">
        <v>38360</v>
      </c>
      <c r="AE39" s="144" t="s">
        <v>124</v>
      </c>
      <c r="AF39" s="64" t="s">
        <v>124</v>
      </c>
      <c r="AG39" s="148">
        <f t="shared" si="11"/>
        <v>11.7</v>
      </c>
      <c r="AH39" s="148">
        <f t="shared" si="12"/>
        <v>13.2</v>
      </c>
      <c r="AI39" s="148">
        <f t="shared" si="13"/>
        <v>14.1</v>
      </c>
      <c r="AJ39" s="148">
        <f t="shared" si="14"/>
        <v>9.6999999999999993</v>
      </c>
      <c r="AK39" s="148">
        <f t="shared" si="15"/>
        <v>21.1</v>
      </c>
      <c r="AL39" s="134">
        <v>90164</v>
      </c>
      <c r="AM39" s="134">
        <v>55000</v>
      </c>
      <c r="AN39" s="139"/>
      <c r="AO39" s="139"/>
    </row>
    <row r="40" spans="1:41" ht="12.75" customHeight="1">
      <c r="A40" s="16">
        <v>365</v>
      </c>
      <c r="B40" s="12" t="s">
        <v>83</v>
      </c>
      <c r="C40" s="192">
        <v>13016800</v>
      </c>
      <c r="D40" s="192">
        <v>1991941</v>
      </c>
      <c r="E40" s="192">
        <v>125628</v>
      </c>
      <c r="F40" s="192">
        <v>5581818</v>
      </c>
      <c r="G40" s="192">
        <v>192775</v>
      </c>
      <c r="H40" s="192">
        <v>48682</v>
      </c>
      <c r="I40" s="192">
        <v>1436702</v>
      </c>
      <c r="J40" s="192">
        <v>937559</v>
      </c>
      <c r="K40" s="192">
        <v>357927</v>
      </c>
      <c r="L40" s="192">
        <v>12189</v>
      </c>
      <c r="M40" s="192">
        <v>1396969</v>
      </c>
      <c r="N40" s="64">
        <f t="shared" si="29"/>
        <v>934610</v>
      </c>
      <c r="O40" s="69">
        <f t="shared" si="5"/>
        <v>15.3</v>
      </c>
      <c r="P40" s="69">
        <f t="shared" si="6"/>
        <v>42.9</v>
      </c>
      <c r="Q40" s="69">
        <f t="shared" si="7"/>
        <v>11</v>
      </c>
      <c r="R40" s="69">
        <f t="shared" si="8"/>
        <v>10.7</v>
      </c>
      <c r="S40" s="192">
        <v>12686350</v>
      </c>
      <c r="T40" s="196">
        <v>2009783</v>
      </c>
      <c r="U40" s="196">
        <v>1833959</v>
      </c>
      <c r="V40" s="196">
        <v>57849</v>
      </c>
      <c r="W40" s="196">
        <v>1118200</v>
      </c>
      <c r="X40" s="196">
        <v>1772115</v>
      </c>
      <c r="Y40" s="197">
        <v>1869866</v>
      </c>
      <c r="Z40" s="197">
        <v>100777</v>
      </c>
      <c r="AA40" s="64">
        <f t="shared" si="16"/>
        <v>146000</v>
      </c>
      <c r="AB40" s="142">
        <v>1500338</v>
      </c>
      <c r="AC40" s="142">
        <v>2186054</v>
      </c>
      <c r="AD40" s="142">
        <v>91409</v>
      </c>
      <c r="AE40" s="144" t="s">
        <v>124</v>
      </c>
      <c r="AF40" s="64" t="s">
        <v>124</v>
      </c>
      <c r="AG40" s="148">
        <f t="shared" si="11"/>
        <v>15.8</v>
      </c>
      <c r="AH40" s="148">
        <f t="shared" si="12"/>
        <v>14.5</v>
      </c>
      <c r="AI40" s="148">
        <f t="shared" si="13"/>
        <v>8.8000000000000007</v>
      </c>
      <c r="AJ40" s="148">
        <f t="shared" si="14"/>
        <v>14.7</v>
      </c>
      <c r="AK40" s="148">
        <f t="shared" si="15"/>
        <v>17.2</v>
      </c>
      <c r="AL40" s="134">
        <v>0</v>
      </c>
      <c r="AM40" s="134">
        <v>146000</v>
      </c>
      <c r="AN40" s="138"/>
      <c r="AO40" s="139"/>
    </row>
    <row r="41" spans="1:41" ht="20.25" customHeight="1">
      <c r="A41" s="6"/>
      <c r="B41" s="20" t="s">
        <v>39</v>
      </c>
      <c r="C41" s="192">
        <f>SUM(C42:C45)</f>
        <v>236897269</v>
      </c>
      <c r="D41" s="192">
        <f>SUM(D42:D45)</f>
        <v>99688318</v>
      </c>
      <c r="E41" s="192">
        <f t="shared" ref="E41:J41" si="30">SUM(E42:E45)</f>
        <v>1618587</v>
      </c>
      <c r="F41" s="192">
        <f t="shared" si="30"/>
        <v>23611883</v>
      </c>
      <c r="G41" s="192">
        <f t="shared" si="30"/>
        <v>5630703</v>
      </c>
      <c r="H41" s="192">
        <f t="shared" si="30"/>
        <v>577073</v>
      </c>
      <c r="I41" s="192">
        <f t="shared" si="30"/>
        <v>34982799</v>
      </c>
      <c r="J41" s="192">
        <f t="shared" si="30"/>
        <v>11134076</v>
      </c>
      <c r="K41" s="192">
        <f>SUM(K42:K45)</f>
        <v>6107390</v>
      </c>
      <c r="L41" s="192">
        <f t="shared" ref="L41:M41" si="31">SUM(L42:L45)</f>
        <v>1154216</v>
      </c>
      <c r="M41" s="192">
        <f t="shared" si="31"/>
        <v>23668483</v>
      </c>
      <c r="N41" s="64">
        <f>SUM(N42:N45)</f>
        <v>28723741</v>
      </c>
      <c r="O41" s="69">
        <f t="shared" si="5"/>
        <v>42.1</v>
      </c>
      <c r="P41" s="69">
        <f t="shared" si="6"/>
        <v>10</v>
      </c>
      <c r="Q41" s="69">
        <f t="shared" si="7"/>
        <v>14.8</v>
      </c>
      <c r="R41" s="69">
        <f t="shared" si="8"/>
        <v>10</v>
      </c>
      <c r="S41" s="192">
        <f>SUM(S42:S45)</f>
        <v>227669403</v>
      </c>
      <c r="T41" s="193">
        <f>SUM(T42:T45)</f>
        <v>33803223</v>
      </c>
      <c r="U41" s="193">
        <f t="shared" ref="U41:X41" si="32">SUM(U42:U45)</f>
        <v>24673831</v>
      </c>
      <c r="V41" s="193">
        <f t="shared" si="32"/>
        <v>1364358</v>
      </c>
      <c r="W41" s="193">
        <f t="shared" si="32"/>
        <v>47619226</v>
      </c>
      <c r="X41" s="193">
        <f t="shared" si="32"/>
        <v>22766878</v>
      </c>
      <c r="Y41" s="195">
        <f>SUM(Y42:Y45)</f>
        <v>24567944</v>
      </c>
      <c r="Z41" s="195">
        <f t="shared" ref="Z41:AA41" si="33">SUM(Z42:Z45)</f>
        <v>3748712</v>
      </c>
      <c r="AA41" s="195">
        <f t="shared" si="33"/>
        <v>13959422</v>
      </c>
      <c r="AB41" s="143">
        <f>SUM(AB42:AB45)</f>
        <v>16417759</v>
      </c>
      <c r="AC41" s="143">
        <f>SUM(AC42:AC45)</f>
        <v>38522766</v>
      </c>
      <c r="AD41" s="143">
        <f>SUM(AD42:AD45)</f>
        <v>225284</v>
      </c>
      <c r="AE41" s="144" t="s">
        <v>124</v>
      </c>
      <c r="AF41" s="149" t="s">
        <v>124</v>
      </c>
      <c r="AG41" s="148">
        <f t="shared" si="11"/>
        <v>14.8</v>
      </c>
      <c r="AH41" s="148">
        <f t="shared" si="12"/>
        <v>10.8</v>
      </c>
      <c r="AI41" s="148">
        <f t="shared" si="13"/>
        <v>20.9</v>
      </c>
      <c r="AJ41" s="148">
        <f t="shared" si="14"/>
        <v>10.8</v>
      </c>
      <c r="AK41" s="148">
        <f t="shared" si="15"/>
        <v>16.899999999999999</v>
      </c>
      <c r="AL41" s="134"/>
      <c r="AM41" s="134"/>
      <c r="AN41" s="138"/>
      <c r="AO41" s="138"/>
    </row>
    <row r="42" spans="1:41" s="38" customFormat="1" ht="12.75" customHeight="1">
      <c r="A42" s="37">
        <v>201</v>
      </c>
      <c r="B42" s="51" t="s">
        <v>129</v>
      </c>
      <c r="C42" s="192">
        <v>215872897</v>
      </c>
      <c r="D42" s="192">
        <v>93271123</v>
      </c>
      <c r="E42" s="192">
        <v>1403424</v>
      </c>
      <c r="F42" s="192">
        <v>17104378</v>
      </c>
      <c r="G42" s="192">
        <v>5208874</v>
      </c>
      <c r="H42" s="192">
        <v>493669</v>
      </c>
      <c r="I42" s="192">
        <v>33621379</v>
      </c>
      <c r="J42" s="192">
        <v>9811532</v>
      </c>
      <c r="K42" s="192">
        <v>5617975</v>
      </c>
      <c r="L42" s="192">
        <v>1103530</v>
      </c>
      <c r="M42" s="192">
        <v>21509500</v>
      </c>
      <c r="N42" s="64">
        <f>C42-D42-E42-F42-G42-H42-I42-J42-K42-L42-M42</f>
        <v>26727513</v>
      </c>
      <c r="O42" s="69">
        <f t="shared" si="5"/>
        <v>43.2</v>
      </c>
      <c r="P42" s="69">
        <f t="shared" si="6"/>
        <v>7.9</v>
      </c>
      <c r="Q42" s="69">
        <f t="shared" si="7"/>
        <v>15.6</v>
      </c>
      <c r="R42" s="69">
        <f t="shared" si="8"/>
        <v>10</v>
      </c>
      <c r="S42" s="192">
        <v>207234045</v>
      </c>
      <c r="T42" s="196">
        <v>30358955</v>
      </c>
      <c r="U42" s="196">
        <v>21780645</v>
      </c>
      <c r="V42" s="196">
        <v>1288856</v>
      </c>
      <c r="W42" s="196">
        <v>45408574</v>
      </c>
      <c r="X42" s="196">
        <v>18963160</v>
      </c>
      <c r="Y42" s="197">
        <v>21867825</v>
      </c>
      <c r="Z42" s="197">
        <v>2709696</v>
      </c>
      <c r="AA42" s="64">
        <f t="shared" si="16"/>
        <v>13698622</v>
      </c>
      <c r="AB42" s="142">
        <v>14409365</v>
      </c>
      <c r="AC42" s="142">
        <v>36670279</v>
      </c>
      <c r="AD42" s="142">
        <v>78068</v>
      </c>
      <c r="AE42" s="144" t="s">
        <v>124</v>
      </c>
      <c r="AF42" s="150" t="s">
        <v>124</v>
      </c>
      <c r="AG42" s="148">
        <f t="shared" si="11"/>
        <v>14.6</v>
      </c>
      <c r="AH42" s="148">
        <f t="shared" si="12"/>
        <v>10.5</v>
      </c>
      <c r="AI42" s="148">
        <f t="shared" si="13"/>
        <v>21.9</v>
      </c>
      <c r="AJ42" s="148">
        <f t="shared" si="14"/>
        <v>10.6</v>
      </c>
      <c r="AK42" s="148">
        <f t="shared" si="15"/>
        <v>17.7</v>
      </c>
      <c r="AL42" s="134">
        <v>252000</v>
      </c>
      <c r="AM42" s="134">
        <v>13446622</v>
      </c>
      <c r="AN42" s="139"/>
      <c r="AO42" s="139"/>
    </row>
    <row r="43" spans="1:41" ht="12.75" customHeight="1">
      <c r="A43" s="16">
        <v>442</v>
      </c>
      <c r="B43" s="12" t="s">
        <v>40</v>
      </c>
      <c r="C43" s="192">
        <v>5630436</v>
      </c>
      <c r="D43" s="192">
        <v>1311994</v>
      </c>
      <c r="E43" s="192">
        <v>72811</v>
      </c>
      <c r="F43" s="192">
        <v>2080556</v>
      </c>
      <c r="G43" s="192">
        <v>105195</v>
      </c>
      <c r="H43" s="192">
        <v>28258</v>
      </c>
      <c r="I43" s="192">
        <v>440692</v>
      </c>
      <c r="J43" s="192">
        <v>358590</v>
      </c>
      <c r="K43" s="192">
        <v>69200</v>
      </c>
      <c r="L43" s="192">
        <v>20982</v>
      </c>
      <c r="M43" s="192">
        <v>633000</v>
      </c>
      <c r="N43" s="64">
        <f>C43-D43-E43-F43-G43-H43-I43-J43-K43-L43-M43</f>
        <v>509158</v>
      </c>
      <c r="O43" s="69">
        <f t="shared" si="5"/>
        <v>23.3</v>
      </c>
      <c r="P43" s="69">
        <f t="shared" si="6"/>
        <v>37</v>
      </c>
      <c r="Q43" s="69">
        <f t="shared" si="7"/>
        <v>7.8</v>
      </c>
      <c r="R43" s="69">
        <f t="shared" si="8"/>
        <v>11.2</v>
      </c>
      <c r="S43" s="192">
        <v>5402756</v>
      </c>
      <c r="T43" s="196">
        <v>976811</v>
      </c>
      <c r="U43" s="196">
        <v>702954</v>
      </c>
      <c r="V43" s="196">
        <v>36071</v>
      </c>
      <c r="W43" s="196">
        <v>585342</v>
      </c>
      <c r="X43" s="196">
        <v>974175</v>
      </c>
      <c r="Y43" s="197">
        <v>733183</v>
      </c>
      <c r="Z43" s="197">
        <v>119601</v>
      </c>
      <c r="AA43" s="64">
        <f t="shared" si="16"/>
        <v>30700</v>
      </c>
      <c r="AB43" s="142">
        <v>493506</v>
      </c>
      <c r="AC43" s="142">
        <v>670268</v>
      </c>
      <c r="AD43" s="142">
        <v>80145</v>
      </c>
      <c r="AE43" s="144" t="s">
        <v>124</v>
      </c>
      <c r="AF43" s="149" t="s">
        <v>124</v>
      </c>
      <c r="AG43" s="148">
        <f t="shared" si="11"/>
        <v>18.100000000000001</v>
      </c>
      <c r="AH43" s="148">
        <f t="shared" si="12"/>
        <v>13</v>
      </c>
      <c r="AI43" s="148">
        <f t="shared" si="13"/>
        <v>10.8</v>
      </c>
      <c r="AJ43" s="148">
        <f t="shared" si="14"/>
        <v>13.6</v>
      </c>
      <c r="AK43" s="148">
        <f t="shared" si="15"/>
        <v>12.4</v>
      </c>
      <c r="AL43" s="134">
        <v>30700</v>
      </c>
      <c r="AM43" s="134">
        <v>0</v>
      </c>
      <c r="AN43" s="139"/>
      <c r="AO43" s="138"/>
    </row>
    <row r="44" spans="1:41" ht="12.75" customHeight="1">
      <c r="A44" s="16">
        <v>443</v>
      </c>
      <c r="B44" s="12" t="s">
        <v>41</v>
      </c>
      <c r="C44" s="192">
        <v>7513904</v>
      </c>
      <c r="D44" s="192">
        <v>3077996</v>
      </c>
      <c r="E44" s="192">
        <v>75082</v>
      </c>
      <c r="F44" s="192">
        <v>1188904</v>
      </c>
      <c r="G44" s="192">
        <v>217894</v>
      </c>
      <c r="H44" s="192">
        <v>29106</v>
      </c>
      <c r="I44" s="192">
        <v>532237</v>
      </c>
      <c r="J44" s="192">
        <v>454582</v>
      </c>
      <c r="K44" s="192">
        <v>177441</v>
      </c>
      <c r="L44" s="192">
        <v>21399</v>
      </c>
      <c r="M44" s="192">
        <v>885420</v>
      </c>
      <c r="N44" s="64">
        <f>C44-D44-E44-F44-G44-H44-I44-J44-K44-L44-M44</f>
        <v>853843</v>
      </c>
      <c r="O44" s="69">
        <f t="shared" si="5"/>
        <v>41</v>
      </c>
      <c r="P44" s="69">
        <f t="shared" si="6"/>
        <v>15.8</v>
      </c>
      <c r="Q44" s="69">
        <f t="shared" si="7"/>
        <v>7.1</v>
      </c>
      <c r="R44" s="69">
        <f t="shared" si="8"/>
        <v>11.8</v>
      </c>
      <c r="S44" s="192">
        <v>7328236</v>
      </c>
      <c r="T44" s="196">
        <v>1239860</v>
      </c>
      <c r="U44" s="196">
        <v>1085856</v>
      </c>
      <c r="V44" s="196">
        <v>31879</v>
      </c>
      <c r="W44" s="196">
        <v>974999</v>
      </c>
      <c r="X44" s="196">
        <v>861839</v>
      </c>
      <c r="Y44" s="197">
        <v>822444</v>
      </c>
      <c r="Z44" s="197">
        <v>343168</v>
      </c>
      <c r="AA44" s="64">
        <f t="shared" si="16"/>
        <v>225300</v>
      </c>
      <c r="AB44" s="142">
        <v>1099058</v>
      </c>
      <c r="AC44" s="142">
        <v>639807</v>
      </c>
      <c r="AD44" s="142">
        <v>4026</v>
      </c>
      <c r="AE44" s="144" t="s">
        <v>124</v>
      </c>
      <c r="AF44" s="149" t="s">
        <v>124</v>
      </c>
      <c r="AG44" s="148">
        <f t="shared" si="11"/>
        <v>16.899999999999999</v>
      </c>
      <c r="AH44" s="148">
        <f t="shared" si="12"/>
        <v>14.8</v>
      </c>
      <c r="AI44" s="148">
        <f t="shared" si="13"/>
        <v>13.3</v>
      </c>
      <c r="AJ44" s="148">
        <f t="shared" si="14"/>
        <v>11.2</v>
      </c>
      <c r="AK44" s="148">
        <f t="shared" si="15"/>
        <v>8.6999999999999993</v>
      </c>
      <c r="AL44" s="134">
        <v>25300</v>
      </c>
      <c r="AM44" s="134">
        <v>200000</v>
      </c>
      <c r="AN44" s="139"/>
      <c r="AO44" s="139"/>
    </row>
    <row r="45" spans="1:41" ht="12.75" customHeight="1">
      <c r="A45" s="16">
        <v>446</v>
      </c>
      <c r="B45" s="12" t="s">
        <v>84</v>
      </c>
      <c r="C45" s="192">
        <v>7880032</v>
      </c>
      <c r="D45" s="192">
        <v>2027205</v>
      </c>
      <c r="E45" s="192">
        <v>67270</v>
      </c>
      <c r="F45" s="192">
        <v>3238045</v>
      </c>
      <c r="G45" s="192">
        <v>98740</v>
      </c>
      <c r="H45" s="192">
        <v>26040</v>
      </c>
      <c r="I45" s="192">
        <v>388491</v>
      </c>
      <c r="J45" s="192">
        <v>509372</v>
      </c>
      <c r="K45" s="192">
        <v>242774</v>
      </c>
      <c r="L45" s="192">
        <v>8305</v>
      </c>
      <c r="M45" s="192">
        <v>640563</v>
      </c>
      <c r="N45" s="64">
        <f>C45-D45-E45-F45-G45-H45-I45-J45-K45-L45-M45</f>
        <v>633227</v>
      </c>
      <c r="O45" s="69">
        <f t="shared" si="5"/>
        <v>25.7</v>
      </c>
      <c r="P45" s="69">
        <f t="shared" si="6"/>
        <v>41.1</v>
      </c>
      <c r="Q45" s="69">
        <f t="shared" si="7"/>
        <v>4.9000000000000004</v>
      </c>
      <c r="R45" s="69">
        <f t="shared" si="8"/>
        <v>8.1</v>
      </c>
      <c r="S45" s="192">
        <v>7704366</v>
      </c>
      <c r="T45" s="196">
        <v>1227597</v>
      </c>
      <c r="U45" s="196">
        <v>1104376</v>
      </c>
      <c r="V45" s="196">
        <v>7552</v>
      </c>
      <c r="W45" s="196">
        <v>650311</v>
      </c>
      <c r="X45" s="196">
        <v>1967704</v>
      </c>
      <c r="Y45" s="197">
        <v>1144492</v>
      </c>
      <c r="Z45" s="197">
        <v>576247</v>
      </c>
      <c r="AA45" s="64">
        <f t="shared" si="16"/>
        <v>4800</v>
      </c>
      <c r="AB45" s="142">
        <v>415830</v>
      </c>
      <c r="AC45" s="142">
        <v>542412</v>
      </c>
      <c r="AD45" s="142">
        <v>63045</v>
      </c>
      <c r="AE45" s="144" t="s">
        <v>124</v>
      </c>
      <c r="AF45" s="64" t="s">
        <v>124</v>
      </c>
      <c r="AG45" s="148">
        <f t="shared" si="11"/>
        <v>15.9</v>
      </c>
      <c r="AH45" s="148">
        <f t="shared" si="12"/>
        <v>14.3</v>
      </c>
      <c r="AI45" s="148">
        <f t="shared" si="13"/>
        <v>8.4</v>
      </c>
      <c r="AJ45" s="148">
        <f t="shared" si="14"/>
        <v>14.9</v>
      </c>
      <c r="AK45" s="148">
        <f t="shared" si="15"/>
        <v>7</v>
      </c>
      <c r="AL45" s="134">
        <v>0</v>
      </c>
      <c r="AM45" s="134">
        <v>4800</v>
      </c>
      <c r="AN45" s="138"/>
      <c r="AO45" s="139"/>
    </row>
    <row r="46" spans="1:41" ht="20.25" customHeight="1">
      <c r="A46" s="6"/>
      <c r="B46" s="20" t="s">
        <v>42</v>
      </c>
      <c r="C46" s="192">
        <f>SUM(C47:C53)</f>
        <v>129152226</v>
      </c>
      <c r="D46" s="192">
        <f>SUM(D47:D53)</f>
        <v>37178441</v>
      </c>
      <c r="E46" s="192">
        <f t="shared" ref="E46:J46" si="34">SUM(E47:E53)</f>
        <v>1055841</v>
      </c>
      <c r="F46" s="192">
        <f t="shared" si="34"/>
        <v>36882961</v>
      </c>
      <c r="G46" s="192">
        <f t="shared" si="34"/>
        <v>2448800</v>
      </c>
      <c r="H46" s="192">
        <f t="shared" si="34"/>
        <v>408195</v>
      </c>
      <c r="I46" s="192">
        <f t="shared" si="34"/>
        <v>13163337</v>
      </c>
      <c r="J46" s="192">
        <f t="shared" si="34"/>
        <v>7044631</v>
      </c>
      <c r="K46" s="192">
        <f>SUM(K47:K53)</f>
        <v>2131427</v>
      </c>
      <c r="L46" s="192">
        <f t="shared" ref="L46:M46" si="35">SUM(L47:L53)</f>
        <v>379358</v>
      </c>
      <c r="M46" s="192">
        <f t="shared" si="35"/>
        <v>16797439</v>
      </c>
      <c r="N46" s="64">
        <f>SUM(N47:N53)</f>
        <v>11661796</v>
      </c>
      <c r="O46" s="69">
        <f t="shared" si="5"/>
        <v>28.8</v>
      </c>
      <c r="P46" s="69">
        <f t="shared" si="6"/>
        <v>28.6</v>
      </c>
      <c r="Q46" s="69">
        <f t="shared" si="7"/>
        <v>10.199999999999999</v>
      </c>
      <c r="R46" s="69">
        <f t="shared" si="8"/>
        <v>13</v>
      </c>
      <c r="S46" s="192">
        <f>SUM(S47:S53)</f>
        <v>125406507</v>
      </c>
      <c r="T46" s="193">
        <f>SUM(T47:T53)</f>
        <v>18717604</v>
      </c>
      <c r="U46" s="193">
        <f t="shared" ref="U46:X46" si="36">SUM(U47:U53)</f>
        <v>13691410</v>
      </c>
      <c r="V46" s="193">
        <f t="shared" si="36"/>
        <v>827538</v>
      </c>
      <c r="W46" s="193">
        <f t="shared" si="36"/>
        <v>17164837</v>
      </c>
      <c r="X46" s="193">
        <f t="shared" si="36"/>
        <v>16580812</v>
      </c>
      <c r="Y46" s="195">
        <f>SUM(Y47:Y53)</f>
        <v>16724472</v>
      </c>
      <c r="Z46" s="195">
        <f t="shared" ref="Z46:AA46" si="37">SUM(Z47:Z53)</f>
        <v>4027750</v>
      </c>
      <c r="AA46" s="195">
        <f t="shared" si="37"/>
        <v>1986849</v>
      </c>
      <c r="AB46" s="141">
        <f>SUM(AB47:AB53)</f>
        <v>19892124</v>
      </c>
      <c r="AC46" s="141">
        <f>SUM(AC47:AC53)</f>
        <v>15651150</v>
      </c>
      <c r="AD46" s="141">
        <f>SUM(AD47:AD53)</f>
        <v>141961</v>
      </c>
      <c r="AE46" s="144" t="s">
        <v>124</v>
      </c>
      <c r="AF46" s="149" t="s">
        <v>124</v>
      </c>
      <c r="AG46" s="148">
        <f t="shared" si="11"/>
        <v>14.9</v>
      </c>
      <c r="AH46" s="148">
        <f t="shared" si="12"/>
        <v>10.9</v>
      </c>
      <c r="AI46" s="148">
        <f t="shared" si="13"/>
        <v>13.7</v>
      </c>
      <c r="AJ46" s="148">
        <f t="shared" si="14"/>
        <v>13.3</v>
      </c>
      <c r="AK46" s="148">
        <f t="shared" si="15"/>
        <v>12.5</v>
      </c>
      <c r="AL46" s="134"/>
      <c r="AM46" s="134"/>
      <c r="AN46" s="138"/>
      <c r="AO46" s="138"/>
    </row>
    <row r="47" spans="1:41" ht="12.75" customHeight="1">
      <c r="A47" s="16">
        <v>208</v>
      </c>
      <c r="B47" s="12" t="s">
        <v>43</v>
      </c>
      <c r="C47" s="192">
        <v>13619263</v>
      </c>
      <c r="D47" s="192">
        <v>4361963</v>
      </c>
      <c r="E47" s="192">
        <v>101908</v>
      </c>
      <c r="F47" s="192">
        <v>3312213</v>
      </c>
      <c r="G47" s="192">
        <v>286104</v>
      </c>
      <c r="H47" s="192">
        <v>39037</v>
      </c>
      <c r="I47" s="192">
        <v>1224104</v>
      </c>
      <c r="J47" s="192">
        <v>691129</v>
      </c>
      <c r="K47" s="192">
        <v>249547</v>
      </c>
      <c r="L47" s="192">
        <v>93873</v>
      </c>
      <c r="M47" s="192">
        <v>1536995</v>
      </c>
      <c r="N47" s="64">
        <f t="shared" ref="N47:N53" si="38">C47-D47-E47-F47-G47-H47-I47-J47-K47-L47-M47</f>
        <v>1722390</v>
      </c>
      <c r="O47" s="69">
        <f t="shared" si="5"/>
        <v>32</v>
      </c>
      <c r="P47" s="69">
        <f t="shared" si="6"/>
        <v>24.3</v>
      </c>
      <c r="Q47" s="69">
        <f t="shared" si="7"/>
        <v>9</v>
      </c>
      <c r="R47" s="69">
        <f t="shared" si="8"/>
        <v>11.3</v>
      </c>
      <c r="S47" s="192">
        <v>13023080</v>
      </c>
      <c r="T47" s="196">
        <v>1918921</v>
      </c>
      <c r="U47" s="196">
        <v>1450959</v>
      </c>
      <c r="V47" s="196">
        <v>155797</v>
      </c>
      <c r="W47" s="196">
        <v>2239596</v>
      </c>
      <c r="X47" s="196">
        <v>1739083</v>
      </c>
      <c r="Y47" s="197">
        <v>1498812</v>
      </c>
      <c r="Z47" s="197">
        <v>456849</v>
      </c>
      <c r="AA47" s="64">
        <f t="shared" si="16"/>
        <v>56156</v>
      </c>
      <c r="AB47" s="142">
        <v>2424181</v>
      </c>
      <c r="AC47" s="142">
        <v>1082726</v>
      </c>
      <c r="AD47" s="145" t="s">
        <v>168</v>
      </c>
      <c r="AE47" s="144" t="s">
        <v>124</v>
      </c>
      <c r="AF47" s="149" t="s">
        <v>124</v>
      </c>
      <c r="AG47" s="148">
        <f t="shared" si="11"/>
        <v>14.7</v>
      </c>
      <c r="AH47" s="148">
        <f t="shared" si="12"/>
        <v>11.1</v>
      </c>
      <c r="AI47" s="148">
        <f t="shared" si="13"/>
        <v>17.2</v>
      </c>
      <c r="AJ47" s="148">
        <f t="shared" si="14"/>
        <v>11.5</v>
      </c>
      <c r="AK47" s="148">
        <f t="shared" si="15"/>
        <v>8.3000000000000007</v>
      </c>
      <c r="AL47" s="134">
        <v>21156</v>
      </c>
      <c r="AM47" s="134">
        <v>35000</v>
      </c>
      <c r="AN47" s="139"/>
      <c r="AO47" s="139"/>
    </row>
    <row r="48" spans="1:41" ht="12.75" customHeight="1">
      <c r="A48" s="16">
        <v>212</v>
      </c>
      <c r="B48" s="12" t="s">
        <v>44</v>
      </c>
      <c r="C48" s="192">
        <v>25030493</v>
      </c>
      <c r="D48" s="192">
        <v>8525773</v>
      </c>
      <c r="E48" s="192">
        <v>165358</v>
      </c>
      <c r="F48" s="192">
        <v>3258002</v>
      </c>
      <c r="G48" s="192">
        <v>449408</v>
      </c>
      <c r="H48" s="192">
        <v>63894</v>
      </c>
      <c r="I48" s="192">
        <v>3075248</v>
      </c>
      <c r="J48" s="192">
        <v>917603</v>
      </c>
      <c r="K48" s="192">
        <v>433811</v>
      </c>
      <c r="L48" s="192">
        <v>40199</v>
      </c>
      <c r="M48" s="192">
        <v>6526092</v>
      </c>
      <c r="N48" s="64">
        <f t="shared" si="38"/>
        <v>1575105</v>
      </c>
      <c r="O48" s="69">
        <f t="shared" si="5"/>
        <v>34.1</v>
      </c>
      <c r="P48" s="69">
        <f t="shared" si="6"/>
        <v>13</v>
      </c>
      <c r="Q48" s="69">
        <f t="shared" si="7"/>
        <v>12.3</v>
      </c>
      <c r="R48" s="69">
        <f t="shared" si="8"/>
        <v>26.1</v>
      </c>
      <c r="S48" s="192">
        <v>24764033</v>
      </c>
      <c r="T48" s="196">
        <v>3907009</v>
      </c>
      <c r="U48" s="196">
        <v>2534945</v>
      </c>
      <c r="V48" s="196">
        <v>132370</v>
      </c>
      <c r="W48" s="196">
        <v>2777403</v>
      </c>
      <c r="X48" s="196">
        <v>4620636</v>
      </c>
      <c r="Y48" s="197">
        <v>2625104</v>
      </c>
      <c r="Z48" s="197">
        <v>287534</v>
      </c>
      <c r="AA48" s="64">
        <f t="shared" si="16"/>
        <v>720103</v>
      </c>
      <c r="AB48" s="142">
        <v>2614291</v>
      </c>
      <c r="AC48" s="142">
        <v>4544638</v>
      </c>
      <c r="AD48" s="145" t="s">
        <v>168</v>
      </c>
      <c r="AE48" s="144" t="s">
        <v>124</v>
      </c>
      <c r="AF48" s="149" t="s">
        <v>124</v>
      </c>
      <c r="AG48" s="148">
        <f t="shared" si="11"/>
        <v>15.8</v>
      </c>
      <c r="AH48" s="148">
        <f t="shared" si="12"/>
        <v>10.199999999999999</v>
      </c>
      <c r="AI48" s="148">
        <f t="shared" si="13"/>
        <v>11.2</v>
      </c>
      <c r="AJ48" s="148">
        <f t="shared" si="14"/>
        <v>10.6</v>
      </c>
      <c r="AK48" s="148">
        <f t="shared" si="15"/>
        <v>18.399999999999999</v>
      </c>
      <c r="AL48" s="134">
        <v>494103</v>
      </c>
      <c r="AM48" s="134">
        <v>226000</v>
      </c>
      <c r="AN48" s="139"/>
      <c r="AO48" s="139"/>
    </row>
    <row r="49" spans="1:41" ht="12.75" customHeight="1">
      <c r="A49" s="16">
        <v>227</v>
      </c>
      <c r="B49" s="12" t="s">
        <v>80</v>
      </c>
      <c r="C49" s="192">
        <v>24825623</v>
      </c>
      <c r="D49" s="192">
        <v>4717391</v>
      </c>
      <c r="E49" s="192">
        <v>183504</v>
      </c>
      <c r="F49" s="192">
        <v>9999269</v>
      </c>
      <c r="G49" s="192">
        <v>381572</v>
      </c>
      <c r="H49" s="192">
        <v>71145</v>
      </c>
      <c r="I49" s="192">
        <v>2669435</v>
      </c>
      <c r="J49" s="192">
        <v>1472514</v>
      </c>
      <c r="K49" s="192">
        <v>333502</v>
      </c>
      <c r="L49" s="192">
        <v>70507</v>
      </c>
      <c r="M49" s="192">
        <v>2492615</v>
      </c>
      <c r="N49" s="64">
        <f t="shared" si="38"/>
        <v>2434169</v>
      </c>
      <c r="O49" s="69">
        <f t="shared" si="5"/>
        <v>19</v>
      </c>
      <c r="P49" s="69">
        <f t="shared" si="6"/>
        <v>40.299999999999997</v>
      </c>
      <c r="Q49" s="69">
        <f t="shared" si="7"/>
        <v>10.8</v>
      </c>
      <c r="R49" s="69">
        <f t="shared" si="8"/>
        <v>10</v>
      </c>
      <c r="S49" s="192">
        <v>23838510</v>
      </c>
      <c r="T49" s="196">
        <v>3352141</v>
      </c>
      <c r="U49" s="196">
        <v>2613514</v>
      </c>
      <c r="V49" s="196">
        <v>112754</v>
      </c>
      <c r="W49" s="196">
        <v>3042519</v>
      </c>
      <c r="X49" s="196">
        <v>2492881</v>
      </c>
      <c r="Y49" s="197">
        <v>4037991</v>
      </c>
      <c r="Z49" s="197">
        <v>562888</v>
      </c>
      <c r="AA49" s="64">
        <f t="shared" si="16"/>
        <v>345000</v>
      </c>
      <c r="AB49" s="142">
        <v>3524979</v>
      </c>
      <c r="AC49" s="142">
        <v>3711735</v>
      </c>
      <c r="AD49" s="142">
        <v>42108</v>
      </c>
      <c r="AE49" s="144" t="s">
        <v>124</v>
      </c>
      <c r="AF49" s="64" t="s">
        <v>124</v>
      </c>
      <c r="AG49" s="148">
        <f t="shared" si="11"/>
        <v>14.1</v>
      </c>
      <c r="AH49" s="148">
        <f t="shared" si="12"/>
        <v>11</v>
      </c>
      <c r="AI49" s="148">
        <f t="shared" si="13"/>
        <v>12.8</v>
      </c>
      <c r="AJ49" s="148">
        <f t="shared" si="14"/>
        <v>16.899999999999999</v>
      </c>
      <c r="AK49" s="148">
        <f t="shared" si="15"/>
        <v>15.6</v>
      </c>
      <c r="AL49" s="134">
        <v>0</v>
      </c>
      <c r="AM49" s="134">
        <v>345000</v>
      </c>
      <c r="AN49" s="138"/>
      <c r="AO49" s="139"/>
    </row>
    <row r="50" spans="1:41" ht="12.75" customHeight="1">
      <c r="A50" s="16">
        <v>229</v>
      </c>
      <c r="B50" s="12" t="s">
        <v>85</v>
      </c>
      <c r="C50" s="192">
        <v>34184434</v>
      </c>
      <c r="D50" s="192">
        <v>10668620</v>
      </c>
      <c r="E50" s="192">
        <v>286995</v>
      </c>
      <c r="F50" s="192">
        <v>9995646</v>
      </c>
      <c r="G50" s="192">
        <v>740965</v>
      </c>
      <c r="H50" s="192">
        <v>110813</v>
      </c>
      <c r="I50" s="192">
        <v>3884941</v>
      </c>
      <c r="J50" s="192">
        <v>1896124</v>
      </c>
      <c r="K50" s="192">
        <v>544125</v>
      </c>
      <c r="L50" s="192">
        <v>49891</v>
      </c>
      <c r="M50" s="192">
        <v>2975905</v>
      </c>
      <c r="N50" s="64">
        <f t="shared" si="38"/>
        <v>3030409</v>
      </c>
      <c r="O50" s="69">
        <f t="shared" si="5"/>
        <v>31.2</v>
      </c>
      <c r="P50" s="69">
        <f t="shared" si="6"/>
        <v>29.2</v>
      </c>
      <c r="Q50" s="69">
        <f t="shared" si="7"/>
        <v>11.4</v>
      </c>
      <c r="R50" s="69">
        <f t="shared" si="8"/>
        <v>8.6999999999999993</v>
      </c>
      <c r="S50" s="192">
        <v>32894004</v>
      </c>
      <c r="T50" s="196">
        <v>4576250</v>
      </c>
      <c r="U50" s="196">
        <v>3320311</v>
      </c>
      <c r="V50" s="196">
        <v>290122</v>
      </c>
      <c r="W50" s="196">
        <v>5409971</v>
      </c>
      <c r="X50" s="196">
        <v>4335562</v>
      </c>
      <c r="Y50" s="197">
        <v>4185521</v>
      </c>
      <c r="Z50" s="197">
        <v>1520573</v>
      </c>
      <c r="AA50" s="64">
        <f t="shared" si="16"/>
        <v>423700</v>
      </c>
      <c r="AB50" s="142">
        <v>6365157</v>
      </c>
      <c r="AC50" s="142">
        <v>2431677</v>
      </c>
      <c r="AD50" s="142">
        <v>35160</v>
      </c>
      <c r="AE50" s="144" t="s">
        <v>124</v>
      </c>
      <c r="AF50" s="64" t="s">
        <v>124</v>
      </c>
      <c r="AG50" s="148">
        <f t="shared" si="11"/>
        <v>13.9</v>
      </c>
      <c r="AH50" s="148">
        <f t="shared" si="12"/>
        <v>10.1</v>
      </c>
      <c r="AI50" s="148">
        <f t="shared" si="13"/>
        <v>16.399999999999999</v>
      </c>
      <c r="AJ50" s="148">
        <f t="shared" si="14"/>
        <v>12.7</v>
      </c>
      <c r="AK50" s="148">
        <f t="shared" si="15"/>
        <v>7.4</v>
      </c>
      <c r="AL50" s="134">
        <v>104100</v>
      </c>
      <c r="AM50" s="134">
        <v>319600</v>
      </c>
      <c r="AN50" s="139"/>
      <c r="AO50" s="139"/>
    </row>
    <row r="51" spans="1:41" ht="12.75" customHeight="1">
      <c r="A51" s="16">
        <v>464</v>
      </c>
      <c r="B51" s="12" t="s">
        <v>45</v>
      </c>
      <c r="C51" s="192">
        <v>9817204</v>
      </c>
      <c r="D51" s="192">
        <v>4030028</v>
      </c>
      <c r="E51" s="192">
        <v>80372</v>
      </c>
      <c r="F51" s="192">
        <v>1759111</v>
      </c>
      <c r="G51" s="192">
        <v>280486</v>
      </c>
      <c r="H51" s="192">
        <v>31106</v>
      </c>
      <c r="I51" s="192">
        <v>1166855</v>
      </c>
      <c r="J51" s="192">
        <v>840646</v>
      </c>
      <c r="K51" s="192">
        <v>134791</v>
      </c>
      <c r="L51" s="192">
        <v>25499</v>
      </c>
      <c r="M51" s="192">
        <v>736803</v>
      </c>
      <c r="N51" s="64">
        <f t="shared" si="38"/>
        <v>731507</v>
      </c>
      <c r="O51" s="69">
        <f t="shared" si="5"/>
        <v>41.1</v>
      </c>
      <c r="P51" s="69">
        <f t="shared" si="6"/>
        <v>17.899999999999999</v>
      </c>
      <c r="Q51" s="69">
        <f t="shared" si="7"/>
        <v>11.9</v>
      </c>
      <c r="R51" s="69">
        <f t="shared" si="8"/>
        <v>7.5</v>
      </c>
      <c r="S51" s="192">
        <v>9490205</v>
      </c>
      <c r="T51" s="196">
        <v>1535084</v>
      </c>
      <c r="U51" s="196">
        <v>1053574</v>
      </c>
      <c r="V51" s="196">
        <v>50075</v>
      </c>
      <c r="W51" s="196">
        <v>1964733</v>
      </c>
      <c r="X51" s="196">
        <v>1148445</v>
      </c>
      <c r="Y51" s="197">
        <v>942459</v>
      </c>
      <c r="Z51" s="197">
        <v>459554</v>
      </c>
      <c r="AA51" s="64">
        <f t="shared" si="16"/>
        <v>20000</v>
      </c>
      <c r="AB51" s="142">
        <v>1732077</v>
      </c>
      <c r="AC51" s="142">
        <v>584204</v>
      </c>
      <c r="AD51" s="145" t="s">
        <v>168</v>
      </c>
      <c r="AE51" s="144" t="s">
        <v>124</v>
      </c>
      <c r="AF51" s="149" t="s">
        <v>124</v>
      </c>
      <c r="AG51" s="148">
        <f t="shared" si="11"/>
        <v>16.2</v>
      </c>
      <c r="AH51" s="148">
        <f t="shared" si="12"/>
        <v>11.1</v>
      </c>
      <c r="AI51" s="148">
        <f t="shared" si="13"/>
        <v>20.7</v>
      </c>
      <c r="AJ51" s="148">
        <f t="shared" si="14"/>
        <v>9.9</v>
      </c>
      <c r="AK51" s="148">
        <f t="shared" si="15"/>
        <v>6.2</v>
      </c>
      <c r="AL51" s="134">
        <v>0</v>
      </c>
      <c r="AM51" s="134">
        <v>20000</v>
      </c>
      <c r="AN51" s="138"/>
      <c r="AO51" s="139"/>
    </row>
    <row r="52" spans="1:41" ht="12.75" customHeight="1">
      <c r="A52" s="16">
        <v>481</v>
      </c>
      <c r="B52" s="12" t="s">
        <v>46</v>
      </c>
      <c r="C52" s="192">
        <v>7682095</v>
      </c>
      <c r="D52" s="192">
        <v>2652254</v>
      </c>
      <c r="E52" s="192">
        <v>99948</v>
      </c>
      <c r="F52" s="192">
        <v>2068907</v>
      </c>
      <c r="G52" s="192">
        <v>137670</v>
      </c>
      <c r="H52" s="192">
        <v>38732</v>
      </c>
      <c r="I52" s="192">
        <v>497743</v>
      </c>
      <c r="J52" s="192">
        <v>452823</v>
      </c>
      <c r="K52" s="192">
        <v>126173</v>
      </c>
      <c r="L52" s="192">
        <v>42210</v>
      </c>
      <c r="M52" s="192">
        <v>840229</v>
      </c>
      <c r="N52" s="64">
        <f t="shared" si="38"/>
        <v>725406</v>
      </c>
      <c r="O52" s="69">
        <f t="shared" si="5"/>
        <v>34.5</v>
      </c>
      <c r="P52" s="69">
        <f t="shared" si="6"/>
        <v>26.9</v>
      </c>
      <c r="Q52" s="69">
        <f t="shared" si="7"/>
        <v>6.5</v>
      </c>
      <c r="R52" s="69">
        <f t="shared" si="8"/>
        <v>10.9</v>
      </c>
      <c r="S52" s="192">
        <v>7497685</v>
      </c>
      <c r="T52" s="196">
        <v>1147072</v>
      </c>
      <c r="U52" s="196">
        <v>1159735</v>
      </c>
      <c r="V52" s="196">
        <v>35255</v>
      </c>
      <c r="W52" s="196">
        <v>786010</v>
      </c>
      <c r="X52" s="196">
        <v>905144</v>
      </c>
      <c r="Y52" s="197">
        <v>1085493</v>
      </c>
      <c r="Z52" s="197">
        <v>222532</v>
      </c>
      <c r="AA52" s="64">
        <f t="shared" si="16"/>
        <v>8521</v>
      </c>
      <c r="AB52" s="142">
        <v>1261401</v>
      </c>
      <c r="AC52" s="142">
        <v>862889</v>
      </c>
      <c r="AD52" s="142">
        <v>23633</v>
      </c>
      <c r="AE52" s="144" t="s">
        <v>124</v>
      </c>
      <c r="AF52" s="149" t="s">
        <v>124</v>
      </c>
      <c r="AG52" s="148">
        <f t="shared" si="11"/>
        <v>15.3</v>
      </c>
      <c r="AH52" s="148">
        <f t="shared" si="12"/>
        <v>15.5</v>
      </c>
      <c r="AI52" s="148">
        <f t="shared" si="13"/>
        <v>10.5</v>
      </c>
      <c r="AJ52" s="148">
        <f t="shared" si="14"/>
        <v>14.5</v>
      </c>
      <c r="AK52" s="148">
        <f t="shared" si="15"/>
        <v>11.5</v>
      </c>
      <c r="AL52" s="134">
        <v>8521</v>
      </c>
      <c r="AM52" s="134">
        <v>0</v>
      </c>
      <c r="AN52" s="139"/>
      <c r="AO52" s="138"/>
    </row>
    <row r="53" spans="1:41" ht="12.75" customHeight="1">
      <c r="A53" s="16">
        <v>501</v>
      </c>
      <c r="B53" s="12" t="s">
        <v>130</v>
      </c>
      <c r="C53" s="192">
        <v>13993114</v>
      </c>
      <c r="D53" s="192">
        <v>2222412</v>
      </c>
      <c r="E53" s="192">
        <v>137756</v>
      </c>
      <c r="F53" s="192">
        <v>6489813</v>
      </c>
      <c r="G53" s="192">
        <v>172595</v>
      </c>
      <c r="H53" s="192">
        <v>53468</v>
      </c>
      <c r="I53" s="192">
        <v>645011</v>
      </c>
      <c r="J53" s="192">
        <v>773792</v>
      </c>
      <c r="K53" s="192">
        <v>309478</v>
      </c>
      <c r="L53" s="192">
        <v>57179</v>
      </c>
      <c r="M53" s="192">
        <v>1688800</v>
      </c>
      <c r="N53" s="64">
        <f t="shared" si="38"/>
        <v>1442810</v>
      </c>
      <c r="O53" s="69">
        <f t="shared" si="5"/>
        <v>15.9</v>
      </c>
      <c r="P53" s="69">
        <f t="shared" si="6"/>
        <v>46.4</v>
      </c>
      <c r="Q53" s="69">
        <f t="shared" si="7"/>
        <v>4.5999999999999996</v>
      </c>
      <c r="R53" s="69">
        <f t="shared" si="8"/>
        <v>12.1</v>
      </c>
      <c r="S53" s="192">
        <v>13898990</v>
      </c>
      <c r="T53" s="196">
        <v>2281127</v>
      </c>
      <c r="U53" s="196">
        <v>1558372</v>
      </c>
      <c r="V53" s="196">
        <v>51165</v>
      </c>
      <c r="W53" s="196">
        <v>944605</v>
      </c>
      <c r="X53" s="196">
        <v>1339061</v>
      </c>
      <c r="Y53" s="197">
        <v>2349092</v>
      </c>
      <c r="Z53" s="197">
        <v>517820</v>
      </c>
      <c r="AA53" s="64">
        <f t="shared" si="16"/>
        <v>413369</v>
      </c>
      <c r="AB53" s="142">
        <v>1970038</v>
      </c>
      <c r="AC53" s="142">
        <v>2433281</v>
      </c>
      <c r="AD53" s="142">
        <v>41060</v>
      </c>
      <c r="AE53" s="144" t="s">
        <v>124</v>
      </c>
      <c r="AF53" s="64" t="s">
        <v>124</v>
      </c>
      <c r="AG53" s="148">
        <f t="shared" si="11"/>
        <v>16.399999999999999</v>
      </c>
      <c r="AH53" s="148">
        <f t="shared" si="12"/>
        <v>11.2</v>
      </c>
      <c r="AI53" s="148">
        <f t="shared" si="13"/>
        <v>6.8</v>
      </c>
      <c r="AJ53" s="148">
        <f t="shared" si="14"/>
        <v>16.899999999999999</v>
      </c>
      <c r="AK53" s="148">
        <f t="shared" si="15"/>
        <v>17.5</v>
      </c>
      <c r="AL53" s="134">
        <v>13369</v>
      </c>
      <c r="AM53" s="134">
        <v>400000</v>
      </c>
      <c r="AN53" s="139"/>
      <c r="AO53" s="139"/>
    </row>
    <row r="54" spans="1:41" ht="20.25" customHeight="1">
      <c r="A54" s="6"/>
      <c r="B54" s="33" t="s">
        <v>47</v>
      </c>
      <c r="C54" s="192">
        <f>SUM(C55:C59)</f>
        <v>122458238</v>
      </c>
      <c r="D54" s="192">
        <f>SUM(D55:D59)</f>
        <v>20438311</v>
      </c>
      <c r="E54" s="192">
        <f t="shared" ref="E54:J54" si="39">SUM(E55:E59)</f>
        <v>934425</v>
      </c>
      <c r="F54" s="192">
        <f t="shared" si="39"/>
        <v>50417494</v>
      </c>
      <c r="G54" s="192">
        <f t="shared" si="39"/>
        <v>1711830</v>
      </c>
      <c r="H54" s="192">
        <f t="shared" si="39"/>
        <v>361781</v>
      </c>
      <c r="I54" s="192">
        <f t="shared" si="39"/>
        <v>9510718</v>
      </c>
      <c r="J54" s="192">
        <f t="shared" si="39"/>
        <v>6576190</v>
      </c>
      <c r="K54" s="192">
        <f>SUM(K55:K59)</f>
        <v>2834992</v>
      </c>
      <c r="L54" s="192">
        <f t="shared" ref="L54:M54" si="40">SUM(L55:L59)</f>
        <v>781962</v>
      </c>
      <c r="M54" s="192">
        <f t="shared" si="40"/>
        <v>16347688</v>
      </c>
      <c r="N54" s="64">
        <f>SUM(N55:N59)</f>
        <v>12542847</v>
      </c>
      <c r="O54" s="69">
        <f t="shared" si="5"/>
        <v>16.7</v>
      </c>
      <c r="P54" s="69">
        <f t="shared" si="6"/>
        <v>41.2</v>
      </c>
      <c r="Q54" s="69">
        <f t="shared" si="7"/>
        <v>7.8</v>
      </c>
      <c r="R54" s="69">
        <f t="shared" si="8"/>
        <v>13.3</v>
      </c>
      <c r="S54" s="192">
        <f>SUM(S55:S59)</f>
        <v>118194466</v>
      </c>
      <c r="T54" s="193">
        <f>SUM(T55:T59)</f>
        <v>16736500</v>
      </c>
      <c r="U54" s="193">
        <f t="shared" ref="U54:X54" si="41">SUM(U55:U59)</f>
        <v>14178304</v>
      </c>
      <c r="V54" s="193">
        <f t="shared" si="41"/>
        <v>879835</v>
      </c>
      <c r="W54" s="193">
        <f t="shared" si="41"/>
        <v>11837598</v>
      </c>
      <c r="X54" s="193">
        <f t="shared" si="41"/>
        <v>17535451</v>
      </c>
      <c r="Y54" s="195">
        <f>SUM(Y55:Y59)</f>
        <v>21569810</v>
      </c>
      <c r="Z54" s="195">
        <f t="shared" ref="Z54:AA54" si="42">SUM(Z55:Z59)</f>
        <v>3789705</v>
      </c>
      <c r="AA54" s="195">
        <f t="shared" si="42"/>
        <v>1664163</v>
      </c>
      <c r="AB54" s="141">
        <f>SUM(AB55:AB59)</f>
        <v>9999710</v>
      </c>
      <c r="AC54" s="141">
        <f>SUM(AC55:AC59)</f>
        <v>19644438</v>
      </c>
      <c r="AD54" s="141">
        <f>SUM(AD55:AD59)</f>
        <v>358952</v>
      </c>
      <c r="AE54" s="144" t="s">
        <v>124</v>
      </c>
      <c r="AF54" s="149" t="s">
        <v>124</v>
      </c>
      <c r="AG54" s="148">
        <f t="shared" si="11"/>
        <v>14.2</v>
      </c>
      <c r="AH54" s="148">
        <f t="shared" si="12"/>
        <v>12</v>
      </c>
      <c r="AI54" s="148">
        <f t="shared" si="13"/>
        <v>10</v>
      </c>
      <c r="AJ54" s="148">
        <f t="shared" si="14"/>
        <v>18.2</v>
      </c>
      <c r="AK54" s="148">
        <f t="shared" si="15"/>
        <v>16.600000000000001</v>
      </c>
      <c r="AL54" s="134"/>
      <c r="AM54" s="134"/>
      <c r="AN54" s="138"/>
      <c r="AO54" s="138"/>
    </row>
    <row r="55" spans="1:41" ht="12.75" customHeight="1">
      <c r="A55" s="16">
        <v>209</v>
      </c>
      <c r="B55" s="42" t="s">
        <v>78</v>
      </c>
      <c r="C55" s="192">
        <v>51725818</v>
      </c>
      <c r="D55" s="192">
        <v>10138127</v>
      </c>
      <c r="E55" s="192">
        <v>358201</v>
      </c>
      <c r="F55" s="192">
        <v>19557370</v>
      </c>
      <c r="G55" s="192">
        <v>839571</v>
      </c>
      <c r="H55" s="192">
        <v>138602</v>
      </c>
      <c r="I55" s="192">
        <v>4002610</v>
      </c>
      <c r="J55" s="192">
        <v>2702575</v>
      </c>
      <c r="K55" s="192">
        <v>1016745</v>
      </c>
      <c r="L55" s="192">
        <v>390854</v>
      </c>
      <c r="M55" s="192">
        <v>7956900</v>
      </c>
      <c r="N55" s="64">
        <f>C55-D55-E55-F55-G55-H55-I55-J55-K55-L55-M55</f>
        <v>4624263</v>
      </c>
      <c r="O55" s="69">
        <f t="shared" si="5"/>
        <v>19.600000000000001</v>
      </c>
      <c r="P55" s="69">
        <f t="shared" si="6"/>
        <v>37.799999999999997</v>
      </c>
      <c r="Q55" s="69">
        <f t="shared" si="7"/>
        <v>7.7</v>
      </c>
      <c r="R55" s="69">
        <f t="shared" si="8"/>
        <v>15.4</v>
      </c>
      <c r="S55" s="192">
        <v>50584294</v>
      </c>
      <c r="T55" s="196">
        <v>7900690</v>
      </c>
      <c r="U55" s="196">
        <v>5613621</v>
      </c>
      <c r="V55" s="196">
        <v>334158</v>
      </c>
      <c r="W55" s="196">
        <v>5781395</v>
      </c>
      <c r="X55" s="196">
        <v>8119995</v>
      </c>
      <c r="Y55" s="197">
        <v>7477964</v>
      </c>
      <c r="Z55" s="197">
        <v>2220111</v>
      </c>
      <c r="AA55" s="64">
        <f t="shared" si="16"/>
        <v>720940</v>
      </c>
      <c r="AB55" s="142">
        <v>3052875</v>
      </c>
      <c r="AC55" s="142">
        <v>9341071</v>
      </c>
      <c r="AD55" s="142">
        <v>21474</v>
      </c>
      <c r="AE55" s="144" t="s">
        <v>124</v>
      </c>
      <c r="AF55" s="64" t="s">
        <v>124</v>
      </c>
      <c r="AG55" s="148">
        <f t="shared" si="11"/>
        <v>15.6</v>
      </c>
      <c r="AH55" s="148">
        <f t="shared" si="12"/>
        <v>11.1</v>
      </c>
      <c r="AI55" s="148">
        <f t="shared" si="13"/>
        <v>11.4</v>
      </c>
      <c r="AJ55" s="148">
        <f t="shared" si="14"/>
        <v>14.8</v>
      </c>
      <c r="AK55" s="148">
        <f t="shared" si="15"/>
        <v>18.5</v>
      </c>
      <c r="AL55" s="134">
        <v>42000</v>
      </c>
      <c r="AM55" s="134">
        <v>678940</v>
      </c>
      <c r="AN55" s="139"/>
      <c r="AO55" s="139"/>
    </row>
    <row r="56" spans="1:41" ht="12.75" customHeight="1">
      <c r="A56" s="16">
        <v>222</v>
      </c>
      <c r="B56" s="12" t="s">
        <v>67</v>
      </c>
      <c r="C56" s="192">
        <v>18690192</v>
      </c>
      <c r="D56" s="192">
        <v>2499087</v>
      </c>
      <c r="E56" s="192">
        <v>155800</v>
      </c>
      <c r="F56" s="192">
        <v>10366158</v>
      </c>
      <c r="G56" s="192">
        <v>237825</v>
      </c>
      <c r="H56" s="192">
        <v>60356</v>
      </c>
      <c r="I56" s="192">
        <v>1041390</v>
      </c>
      <c r="J56" s="192">
        <v>955074</v>
      </c>
      <c r="K56" s="192">
        <v>585026</v>
      </c>
      <c r="L56" s="192">
        <v>79648</v>
      </c>
      <c r="M56" s="192">
        <v>1496700</v>
      </c>
      <c r="N56" s="64">
        <f>C56-D56-E56-F56-G56-H56-I56-J56-K56-L56-M56</f>
        <v>1213128</v>
      </c>
      <c r="O56" s="69">
        <f t="shared" si="5"/>
        <v>13.4</v>
      </c>
      <c r="P56" s="69">
        <f t="shared" si="6"/>
        <v>55.5</v>
      </c>
      <c r="Q56" s="69">
        <f t="shared" si="7"/>
        <v>5.6</v>
      </c>
      <c r="R56" s="69">
        <f t="shared" si="8"/>
        <v>8</v>
      </c>
      <c r="S56" s="192">
        <v>17469968</v>
      </c>
      <c r="T56" s="196">
        <v>2426595</v>
      </c>
      <c r="U56" s="196">
        <v>2199240</v>
      </c>
      <c r="V56" s="196">
        <v>283287</v>
      </c>
      <c r="W56" s="196">
        <v>1883403</v>
      </c>
      <c r="X56" s="196">
        <v>2641614</v>
      </c>
      <c r="Y56" s="197">
        <v>3774115</v>
      </c>
      <c r="Z56" s="197">
        <v>443964</v>
      </c>
      <c r="AA56" s="64">
        <f t="shared" si="16"/>
        <v>6000</v>
      </c>
      <c r="AB56" s="142">
        <v>2665617</v>
      </c>
      <c r="AC56" s="142">
        <v>1058910</v>
      </c>
      <c r="AD56" s="142">
        <v>87223</v>
      </c>
      <c r="AE56" s="144" t="s">
        <v>124</v>
      </c>
      <c r="AF56" s="64" t="s">
        <v>124</v>
      </c>
      <c r="AG56" s="148">
        <f t="shared" si="11"/>
        <v>13.9</v>
      </c>
      <c r="AH56" s="148">
        <f t="shared" si="12"/>
        <v>12.6</v>
      </c>
      <c r="AI56" s="148">
        <f t="shared" si="13"/>
        <v>10.8</v>
      </c>
      <c r="AJ56" s="148">
        <f t="shared" si="14"/>
        <v>21.6</v>
      </c>
      <c r="AK56" s="148">
        <f t="shared" si="15"/>
        <v>6.1</v>
      </c>
      <c r="AL56" s="134">
        <v>6000</v>
      </c>
      <c r="AM56" s="134">
        <v>0</v>
      </c>
      <c r="AN56" s="139"/>
      <c r="AO56" s="138"/>
    </row>
    <row r="57" spans="1:41" ht="12.75" customHeight="1">
      <c r="A57" s="16">
        <v>225</v>
      </c>
      <c r="B57" s="12" t="s">
        <v>79</v>
      </c>
      <c r="C57" s="192">
        <v>26214456</v>
      </c>
      <c r="D57" s="192">
        <v>4528612</v>
      </c>
      <c r="E57" s="192">
        <v>200076</v>
      </c>
      <c r="F57" s="192">
        <v>8263857</v>
      </c>
      <c r="G57" s="192">
        <v>312338</v>
      </c>
      <c r="H57" s="192">
        <v>77460</v>
      </c>
      <c r="I57" s="192">
        <v>2143917</v>
      </c>
      <c r="J57" s="192">
        <v>1363015</v>
      </c>
      <c r="K57" s="192">
        <v>715934</v>
      </c>
      <c r="L57" s="192">
        <v>162552</v>
      </c>
      <c r="M57" s="192">
        <v>3116400</v>
      </c>
      <c r="N57" s="64">
        <f>C57-D57-E57-F57-G57-H57-I57-J57-K57-L57-M57</f>
        <v>5330295</v>
      </c>
      <c r="O57" s="69">
        <f t="shared" si="5"/>
        <v>17.3</v>
      </c>
      <c r="P57" s="69">
        <f t="shared" si="6"/>
        <v>31.5</v>
      </c>
      <c r="Q57" s="69">
        <f t="shared" si="7"/>
        <v>8.1999999999999993</v>
      </c>
      <c r="R57" s="69">
        <f t="shared" si="8"/>
        <v>11.9</v>
      </c>
      <c r="S57" s="192">
        <v>25311407</v>
      </c>
      <c r="T57" s="196">
        <v>2880761</v>
      </c>
      <c r="U57" s="196">
        <v>3224227</v>
      </c>
      <c r="V57" s="196">
        <v>60787</v>
      </c>
      <c r="W57" s="196">
        <v>2322037</v>
      </c>
      <c r="X57" s="196">
        <v>2847924</v>
      </c>
      <c r="Y57" s="197">
        <v>6592836</v>
      </c>
      <c r="Z57" s="197">
        <v>282048</v>
      </c>
      <c r="AA57" s="64">
        <f t="shared" si="16"/>
        <v>268167</v>
      </c>
      <c r="AB57" s="142">
        <v>2042271</v>
      </c>
      <c r="AC57" s="142">
        <v>4767910</v>
      </c>
      <c r="AD57" s="142">
        <v>22439</v>
      </c>
      <c r="AE57" s="144" t="s">
        <v>124</v>
      </c>
      <c r="AF57" s="64" t="s">
        <v>124</v>
      </c>
      <c r="AG57" s="148">
        <f t="shared" si="11"/>
        <v>11.4</v>
      </c>
      <c r="AH57" s="148">
        <f t="shared" si="12"/>
        <v>12.7</v>
      </c>
      <c r="AI57" s="148">
        <f t="shared" si="13"/>
        <v>9.1999999999999993</v>
      </c>
      <c r="AJ57" s="148">
        <f t="shared" si="14"/>
        <v>26</v>
      </c>
      <c r="AK57" s="148">
        <f t="shared" si="15"/>
        <v>18.8</v>
      </c>
      <c r="AL57" s="134">
        <v>6307</v>
      </c>
      <c r="AM57" s="134">
        <v>261860</v>
      </c>
      <c r="AN57" s="139"/>
      <c r="AO57" s="139"/>
    </row>
    <row r="58" spans="1:41" ht="12.75" customHeight="1">
      <c r="A58" s="16">
        <v>585</v>
      </c>
      <c r="B58" s="12" t="s">
        <v>81</v>
      </c>
      <c r="C58" s="192">
        <v>14493582</v>
      </c>
      <c r="D58" s="192">
        <v>1820633</v>
      </c>
      <c r="E58" s="192">
        <v>117364</v>
      </c>
      <c r="F58" s="192">
        <v>6979278</v>
      </c>
      <c r="G58" s="192">
        <v>177391</v>
      </c>
      <c r="H58" s="192">
        <v>45422</v>
      </c>
      <c r="I58" s="192">
        <v>1118383</v>
      </c>
      <c r="J58" s="192">
        <v>816032</v>
      </c>
      <c r="K58" s="192">
        <v>132950</v>
      </c>
      <c r="L58" s="192">
        <v>69032</v>
      </c>
      <c r="M58" s="192">
        <v>2420237</v>
      </c>
      <c r="N58" s="64">
        <f>C58-D58-E58-F58-G58-H58-I58-J58-K58-L58-M58</f>
        <v>796860</v>
      </c>
      <c r="O58" s="69">
        <f t="shared" si="5"/>
        <v>12.6</v>
      </c>
      <c r="P58" s="69">
        <f t="shared" si="6"/>
        <v>48.2</v>
      </c>
      <c r="Q58" s="69">
        <f t="shared" si="7"/>
        <v>7.7</v>
      </c>
      <c r="R58" s="69">
        <f t="shared" si="8"/>
        <v>16.7</v>
      </c>
      <c r="S58" s="192">
        <v>14120969</v>
      </c>
      <c r="T58" s="196">
        <v>1939970</v>
      </c>
      <c r="U58" s="196">
        <v>1697939</v>
      </c>
      <c r="V58" s="196">
        <v>132483</v>
      </c>
      <c r="W58" s="196">
        <v>1049433</v>
      </c>
      <c r="X58" s="196">
        <v>2497368</v>
      </c>
      <c r="Y58" s="197">
        <v>2032305</v>
      </c>
      <c r="Z58" s="197">
        <v>641570</v>
      </c>
      <c r="AA58" s="64">
        <f t="shared" si="16"/>
        <v>444698</v>
      </c>
      <c r="AB58" s="142">
        <v>958786</v>
      </c>
      <c r="AC58" s="142">
        <v>2633796</v>
      </c>
      <c r="AD58" s="142">
        <v>92621</v>
      </c>
      <c r="AE58" s="144" t="s">
        <v>124</v>
      </c>
      <c r="AF58" s="151" t="s">
        <v>124</v>
      </c>
      <c r="AG58" s="148">
        <f t="shared" si="11"/>
        <v>13.7</v>
      </c>
      <c r="AH58" s="148">
        <f t="shared" si="12"/>
        <v>12</v>
      </c>
      <c r="AI58" s="148">
        <f t="shared" si="13"/>
        <v>7.4</v>
      </c>
      <c r="AJ58" s="148">
        <f t="shared" si="14"/>
        <v>14.4</v>
      </c>
      <c r="AK58" s="148">
        <f t="shared" si="15"/>
        <v>18.7</v>
      </c>
      <c r="AL58" s="134">
        <v>409295</v>
      </c>
      <c r="AM58" s="134">
        <v>35403</v>
      </c>
      <c r="AN58" s="139"/>
      <c r="AO58" s="139"/>
    </row>
    <row r="59" spans="1:41" ht="12.75" customHeight="1">
      <c r="A59" s="16">
        <v>586</v>
      </c>
      <c r="B59" s="12" t="s">
        <v>89</v>
      </c>
      <c r="C59" s="192">
        <v>11334190</v>
      </c>
      <c r="D59" s="192">
        <v>1451852</v>
      </c>
      <c r="E59" s="192">
        <v>102984</v>
      </c>
      <c r="F59" s="192">
        <v>5250831</v>
      </c>
      <c r="G59" s="192">
        <v>144705</v>
      </c>
      <c r="H59" s="192">
        <v>39941</v>
      </c>
      <c r="I59" s="192">
        <v>1204418</v>
      </c>
      <c r="J59" s="192">
        <v>739494</v>
      </c>
      <c r="K59" s="192">
        <v>384337</v>
      </c>
      <c r="L59" s="192">
        <v>79876</v>
      </c>
      <c r="M59" s="192">
        <v>1357451</v>
      </c>
      <c r="N59" s="64">
        <f>C59-D59-E59-F59-G59-H59-I59-J59-K59-L59-M59</f>
        <v>578301</v>
      </c>
      <c r="O59" s="69">
        <f t="shared" si="5"/>
        <v>12.8</v>
      </c>
      <c r="P59" s="69">
        <f t="shared" si="6"/>
        <v>46.3</v>
      </c>
      <c r="Q59" s="69">
        <f t="shared" si="7"/>
        <v>10.6</v>
      </c>
      <c r="R59" s="69">
        <f t="shared" si="8"/>
        <v>12</v>
      </c>
      <c r="S59" s="192">
        <v>10707828</v>
      </c>
      <c r="T59" s="196">
        <v>1588484</v>
      </c>
      <c r="U59" s="196">
        <v>1443277</v>
      </c>
      <c r="V59" s="196">
        <v>69120</v>
      </c>
      <c r="W59" s="196">
        <v>801330</v>
      </c>
      <c r="X59" s="196">
        <v>1428550</v>
      </c>
      <c r="Y59" s="197">
        <v>1692590</v>
      </c>
      <c r="Z59" s="197">
        <v>202012</v>
      </c>
      <c r="AA59" s="64">
        <f t="shared" si="16"/>
        <v>224358</v>
      </c>
      <c r="AB59" s="142">
        <v>1280161</v>
      </c>
      <c r="AC59" s="142">
        <v>1842751</v>
      </c>
      <c r="AD59" s="142">
        <v>135195</v>
      </c>
      <c r="AE59" s="144" t="s">
        <v>124</v>
      </c>
      <c r="AF59" s="151" t="s">
        <v>124</v>
      </c>
      <c r="AG59" s="148">
        <f t="shared" si="11"/>
        <v>14.8</v>
      </c>
      <c r="AH59" s="148">
        <f t="shared" si="12"/>
        <v>13.5</v>
      </c>
      <c r="AI59" s="148">
        <f t="shared" si="13"/>
        <v>7.5</v>
      </c>
      <c r="AJ59" s="148">
        <f t="shared" si="14"/>
        <v>15.8</v>
      </c>
      <c r="AK59" s="148">
        <f t="shared" si="15"/>
        <v>17.2</v>
      </c>
      <c r="AL59" s="134">
        <v>51458</v>
      </c>
      <c r="AM59" s="134">
        <v>172900</v>
      </c>
      <c r="AN59" s="139"/>
      <c r="AO59" s="139"/>
    </row>
    <row r="60" spans="1:41" ht="20.25" customHeight="1">
      <c r="A60" s="6"/>
      <c r="B60" s="21" t="s">
        <v>48</v>
      </c>
      <c r="C60" s="192">
        <f>C61+C62</f>
        <v>62049677</v>
      </c>
      <c r="D60" s="192">
        <f>D61+D62</f>
        <v>13301612</v>
      </c>
      <c r="E60" s="192">
        <f t="shared" ref="E60:J60" si="43">E61+E62</f>
        <v>611372</v>
      </c>
      <c r="F60" s="192">
        <f t="shared" si="43"/>
        <v>22415863</v>
      </c>
      <c r="G60" s="192">
        <f t="shared" si="43"/>
        <v>991753</v>
      </c>
      <c r="H60" s="192">
        <f t="shared" si="43"/>
        <v>236945</v>
      </c>
      <c r="I60" s="192">
        <f t="shared" si="43"/>
        <v>4890711</v>
      </c>
      <c r="J60" s="192">
        <f t="shared" si="43"/>
        <v>3580497</v>
      </c>
      <c r="K60" s="192">
        <f>K61+K62</f>
        <v>882812</v>
      </c>
      <c r="L60" s="192">
        <f t="shared" ref="L60:M60" si="44">L61+L62</f>
        <v>558765</v>
      </c>
      <c r="M60" s="192">
        <f t="shared" si="44"/>
        <v>6327190</v>
      </c>
      <c r="N60" s="64">
        <f>SUM(N61:N62)</f>
        <v>8252157</v>
      </c>
      <c r="O60" s="69">
        <f t="shared" si="5"/>
        <v>21.4</v>
      </c>
      <c r="P60" s="69">
        <f t="shared" si="6"/>
        <v>36.1</v>
      </c>
      <c r="Q60" s="69">
        <f t="shared" si="7"/>
        <v>7.9</v>
      </c>
      <c r="R60" s="69">
        <f t="shared" si="8"/>
        <v>10.199999999999999</v>
      </c>
      <c r="S60" s="192">
        <f>S61+S62</f>
        <v>58971237</v>
      </c>
      <c r="T60" s="193">
        <f>T61+T62</f>
        <v>8129610</v>
      </c>
      <c r="U60" s="193">
        <f t="shared" ref="U60:X60" si="45">U61+U62</f>
        <v>7446529</v>
      </c>
      <c r="V60" s="193">
        <f t="shared" si="45"/>
        <v>636096</v>
      </c>
      <c r="W60" s="193">
        <f t="shared" si="45"/>
        <v>6901023</v>
      </c>
      <c r="X60" s="193">
        <f t="shared" si="45"/>
        <v>4931163</v>
      </c>
      <c r="Y60" s="195">
        <f>Y61+Y62</f>
        <v>11840567</v>
      </c>
      <c r="Z60" s="195">
        <f t="shared" ref="Z60:AA60" si="46">Z61+Z62</f>
        <v>3129766</v>
      </c>
      <c r="AA60" s="195">
        <f t="shared" si="46"/>
        <v>1012020</v>
      </c>
      <c r="AB60" s="143">
        <f>AB61+AB62</f>
        <v>8111904</v>
      </c>
      <c r="AC60" s="143">
        <f>AC61+AC62</f>
        <v>6643792</v>
      </c>
      <c r="AD60" s="143">
        <f>AD61+AD62</f>
        <v>188767</v>
      </c>
      <c r="AE60" s="144" t="s">
        <v>124</v>
      </c>
      <c r="AF60" s="149" t="s">
        <v>124</v>
      </c>
      <c r="AG60" s="148">
        <f t="shared" si="11"/>
        <v>13.8</v>
      </c>
      <c r="AH60" s="148">
        <f t="shared" si="12"/>
        <v>12.6</v>
      </c>
      <c r="AI60" s="148">
        <f t="shared" si="13"/>
        <v>11.7</v>
      </c>
      <c r="AJ60" s="148">
        <f t="shared" si="14"/>
        <v>20.100000000000001</v>
      </c>
      <c r="AK60" s="148">
        <f t="shared" si="15"/>
        <v>11.3</v>
      </c>
      <c r="AL60" s="134"/>
      <c r="AM60" s="134"/>
      <c r="AN60" s="138"/>
      <c r="AO60" s="138"/>
    </row>
    <row r="61" spans="1:41" ht="12.75" customHeight="1">
      <c r="A61" s="16">
        <v>221</v>
      </c>
      <c r="B61" s="12" t="s">
        <v>49</v>
      </c>
      <c r="C61" s="192">
        <v>23794206</v>
      </c>
      <c r="D61" s="192">
        <v>5650173</v>
      </c>
      <c r="E61" s="192">
        <v>255020</v>
      </c>
      <c r="F61" s="192">
        <v>8800241</v>
      </c>
      <c r="G61" s="192">
        <v>380770</v>
      </c>
      <c r="H61" s="192">
        <v>98824</v>
      </c>
      <c r="I61" s="192">
        <v>1691846</v>
      </c>
      <c r="J61" s="192">
        <v>1387795</v>
      </c>
      <c r="K61" s="192">
        <v>441735</v>
      </c>
      <c r="L61" s="192">
        <v>268969</v>
      </c>
      <c r="M61" s="192">
        <v>1437790</v>
      </c>
      <c r="N61" s="64">
        <f>C61-D61-E61-F61-G61-H61-I61-J61-K61-L61-M61</f>
        <v>3381043</v>
      </c>
      <c r="O61" s="69">
        <f t="shared" si="5"/>
        <v>23.7</v>
      </c>
      <c r="P61" s="69">
        <f t="shared" si="6"/>
        <v>37</v>
      </c>
      <c r="Q61" s="69">
        <f t="shared" si="7"/>
        <v>7.1</v>
      </c>
      <c r="R61" s="69">
        <f t="shared" si="8"/>
        <v>6</v>
      </c>
      <c r="S61" s="192">
        <v>23201765</v>
      </c>
      <c r="T61" s="196">
        <v>3299295</v>
      </c>
      <c r="U61" s="196">
        <v>3332573</v>
      </c>
      <c r="V61" s="196">
        <v>200071</v>
      </c>
      <c r="W61" s="196">
        <v>2517751</v>
      </c>
      <c r="X61" s="196">
        <v>1828692</v>
      </c>
      <c r="Y61" s="197">
        <v>5403303</v>
      </c>
      <c r="Z61" s="197">
        <v>1903689</v>
      </c>
      <c r="AA61" s="64">
        <f t="shared" si="16"/>
        <v>4920</v>
      </c>
      <c r="AB61" s="142">
        <v>3356959</v>
      </c>
      <c r="AC61" s="142">
        <v>1261929</v>
      </c>
      <c r="AD61" s="142">
        <v>92583</v>
      </c>
      <c r="AE61" s="144" t="s">
        <v>124</v>
      </c>
      <c r="AF61" s="149" t="s">
        <v>124</v>
      </c>
      <c r="AG61" s="148">
        <f t="shared" si="11"/>
        <v>14.2</v>
      </c>
      <c r="AH61" s="148">
        <f t="shared" si="12"/>
        <v>14.4</v>
      </c>
      <c r="AI61" s="148">
        <f t="shared" si="13"/>
        <v>10.9</v>
      </c>
      <c r="AJ61" s="148">
        <f t="shared" si="14"/>
        <v>23.3</v>
      </c>
      <c r="AK61" s="148">
        <f t="shared" si="15"/>
        <v>5.4</v>
      </c>
      <c r="AL61" s="134">
        <v>0</v>
      </c>
      <c r="AM61" s="134">
        <v>4920</v>
      </c>
      <c r="AN61" s="138"/>
      <c r="AO61" s="139"/>
    </row>
    <row r="62" spans="1:41" ht="12.75" customHeight="1">
      <c r="A62" s="16">
        <v>223</v>
      </c>
      <c r="B62" s="12" t="s">
        <v>75</v>
      </c>
      <c r="C62" s="192">
        <v>38255471</v>
      </c>
      <c r="D62" s="192">
        <v>7651439</v>
      </c>
      <c r="E62" s="192">
        <v>356352</v>
      </c>
      <c r="F62" s="192">
        <v>13615622</v>
      </c>
      <c r="G62" s="192">
        <v>610983</v>
      </c>
      <c r="H62" s="192">
        <v>138121</v>
      </c>
      <c r="I62" s="192">
        <v>3198865</v>
      </c>
      <c r="J62" s="192">
        <v>2192702</v>
      </c>
      <c r="K62" s="192">
        <v>441077</v>
      </c>
      <c r="L62" s="192">
        <v>289796</v>
      </c>
      <c r="M62" s="192">
        <v>4889400</v>
      </c>
      <c r="N62" s="64">
        <f>C62-D62-E62-F62-G62-H62-I62-J62-K62-L62-M62</f>
        <v>4871114</v>
      </c>
      <c r="O62" s="69">
        <f t="shared" si="5"/>
        <v>20</v>
      </c>
      <c r="P62" s="69">
        <f t="shared" si="6"/>
        <v>35.6</v>
      </c>
      <c r="Q62" s="69">
        <f t="shared" si="7"/>
        <v>8.4</v>
      </c>
      <c r="R62" s="69">
        <f t="shared" si="8"/>
        <v>12.8</v>
      </c>
      <c r="S62" s="192">
        <v>35769472</v>
      </c>
      <c r="T62" s="196">
        <v>4830315</v>
      </c>
      <c r="U62" s="196">
        <v>4113956</v>
      </c>
      <c r="V62" s="196">
        <v>436025</v>
      </c>
      <c r="W62" s="196">
        <v>4383272</v>
      </c>
      <c r="X62" s="196">
        <v>3102471</v>
      </c>
      <c r="Y62" s="197">
        <v>6437264</v>
      </c>
      <c r="Z62" s="197">
        <v>1226077</v>
      </c>
      <c r="AA62" s="64">
        <f t="shared" si="16"/>
        <v>1007100</v>
      </c>
      <c r="AB62" s="142">
        <v>4754945</v>
      </c>
      <c r="AC62" s="142">
        <v>5381863</v>
      </c>
      <c r="AD62" s="142">
        <v>96184</v>
      </c>
      <c r="AE62" s="144" t="s">
        <v>124</v>
      </c>
      <c r="AF62" s="64" t="s">
        <v>124</v>
      </c>
      <c r="AG62" s="148">
        <f t="shared" si="11"/>
        <v>13.5</v>
      </c>
      <c r="AH62" s="148">
        <f t="shared" si="12"/>
        <v>11.5</v>
      </c>
      <c r="AI62" s="148">
        <f t="shared" si="13"/>
        <v>12.3</v>
      </c>
      <c r="AJ62" s="148">
        <f t="shared" si="14"/>
        <v>18</v>
      </c>
      <c r="AK62" s="148">
        <f t="shared" si="15"/>
        <v>15</v>
      </c>
      <c r="AL62" s="134">
        <v>591100</v>
      </c>
      <c r="AM62" s="134">
        <v>416000</v>
      </c>
      <c r="AN62" s="139"/>
      <c r="AO62" s="139"/>
    </row>
    <row r="63" spans="1:41" ht="20.25" customHeight="1">
      <c r="A63" s="6"/>
      <c r="B63" s="22" t="s">
        <v>50</v>
      </c>
      <c r="C63" s="192">
        <f>SUM(C64:C66)</f>
        <v>86462609</v>
      </c>
      <c r="D63" s="192">
        <f>SUM(D64:D66)</f>
        <v>16598618</v>
      </c>
      <c r="E63" s="192">
        <f t="shared" ref="E63:J63" si="47">SUM(E64:E66)</f>
        <v>764274</v>
      </c>
      <c r="F63" s="192">
        <f t="shared" si="47"/>
        <v>30488022</v>
      </c>
      <c r="G63" s="192">
        <f t="shared" si="47"/>
        <v>1329999</v>
      </c>
      <c r="H63" s="192">
        <f t="shared" si="47"/>
        <v>296402</v>
      </c>
      <c r="I63" s="192">
        <f t="shared" si="47"/>
        <v>7657709</v>
      </c>
      <c r="J63" s="192">
        <f t="shared" si="47"/>
        <v>8001124</v>
      </c>
      <c r="K63" s="192">
        <f>SUM(K64:K66)</f>
        <v>2453482</v>
      </c>
      <c r="L63" s="192">
        <f t="shared" ref="L63:M63" si="48">SUM(L64:L66)</f>
        <v>647615</v>
      </c>
      <c r="M63" s="192">
        <f t="shared" si="48"/>
        <v>11032806</v>
      </c>
      <c r="N63" s="64">
        <f>SUM(N64:N66)</f>
        <v>7192558</v>
      </c>
      <c r="O63" s="69">
        <f t="shared" si="5"/>
        <v>19.2</v>
      </c>
      <c r="P63" s="69">
        <f t="shared" si="6"/>
        <v>35.299999999999997</v>
      </c>
      <c r="Q63" s="69">
        <f t="shared" si="7"/>
        <v>8.9</v>
      </c>
      <c r="R63" s="69">
        <f t="shared" si="8"/>
        <v>12.8</v>
      </c>
      <c r="S63" s="192">
        <f>SUM(S64:S66)</f>
        <v>83882081</v>
      </c>
      <c r="T63" s="198">
        <f>SUM(T64:T66)</f>
        <v>11409687</v>
      </c>
      <c r="U63" s="198">
        <f t="shared" ref="U63:X63" si="49">SUM(U64:U66)</f>
        <v>9856262</v>
      </c>
      <c r="V63" s="198">
        <f t="shared" si="49"/>
        <v>423389</v>
      </c>
      <c r="W63" s="198">
        <f t="shared" si="49"/>
        <v>9591457</v>
      </c>
      <c r="X63" s="198">
        <f t="shared" si="49"/>
        <v>10025905</v>
      </c>
      <c r="Y63" s="195">
        <f>SUM(Y64:Y66)</f>
        <v>14702221</v>
      </c>
      <c r="Z63" s="195">
        <f t="shared" ref="Z63:AA63" si="50">SUM(Z64:Z66)</f>
        <v>3577072</v>
      </c>
      <c r="AA63" s="195">
        <f t="shared" si="50"/>
        <v>1216740</v>
      </c>
      <c r="AB63" s="141">
        <f>SUM(AB64:AB66)</f>
        <v>8849762</v>
      </c>
      <c r="AC63" s="141">
        <f>SUM(AC64:AC66)</f>
        <v>10130345</v>
      </c>
      <c r="AD63" s="141">
        <f>SUM(AD64:AD66)</f>
        <v>4099241</v>
      </c>
      <c r="AE63" s="144" t="s">
        <v>124</v>
      </c>
      <c r="AF63" s="149" t="s">
        <v>124</v>
      </c>
      <c r="AG63" s="148">
        <f t="shared" si="11"/>
        <v>13.6</v>
      </c>
      <c r="AH63" s="148">
        <f t="shared" si="12"/>
        <v>11.8</v>
      </c>
      <c r="AI63" s="148">
        <f t="shared" si="13"/>
        <v>11.4</v>
      </c>
      <c r="AJ63" s="148">
        <f t="shared" si="14"/>
        <v>17.5</v>
      </c>
      <c r="AK63" s="148">
        <f t="shared" si="15"/>
        <v>12.1</v>
      </c>
      <c r="AL63" s="134"/>
      <c r="AM63" s="134"/>
      <c r="AN63" s="138"/>
      <c r="AO63" s="138"/>
    </row>
    <row r="64" spans="1:41" s="38" customFormat="1" ht="12.75" customHeight="1">
      <c r="A64" s="37">
        <v>205</v>
      </c>
      <c r="B64" s="51" t="s">
        <v>131</v>
      </c>
      <c r="C64" s="192">
        <v>25503872</v>
      </c>
      <c r="D64" s="192">
        <v>5916699</v>
      </c>
      <c r="E64" s="192">
        <v>180968</v>
      </c>
      <c r="F64" s="192">
        <v>7349104</v>
      </c>
      <c r="G64" s="192">
        <v>448051</v>
      </c>
      <c r="H64" s="192">
        <v>70055</v>
      </c>
      <c r="I64" s="192">
        <v>2919193</v>
      </c>
      <c r="J64" s="192">
        <v>2059948</v>
      </c>
      <c r="K64" s="192">
        <v>912110</v>
      </c>
      <c r="L64" s="192">
        <v>162323</v>
      </c>
      <c r="M64" s="192">
        <v>3077306</v>
      </c>
      <c r="N64" s="64">
        <f>C64-D64-E64-F64-G64-H64-I64-J64-K64-L64-M64</f>
        <v>2408115</v>
      </c>
      <c r="O64" s="69">
        <f t="shared" si="5"/>
        <v>23.2</v>
      </c>
      <c r="P64" s="69">
        <f t="shared" si="6"/>
        <v>28.8</v>
      </c>
      <c r="Q64" s="69">
        <f t="shared" si="7"/>
        <v>11.4</v>
      </c>
      <c r="R64" s="69">
        <f t="shared" si="8"/>
        <v>12.1</v>
      </c>
      <c r="S64" s="192">
        <v>24559445</v>
      </c>
      <c r="T64" s="196">
        <v>3788154</v>
      </c>
      <c r="U64" s="196">
        <v>2895414</v>
      </c>
      <c r="V64" s="196">
        <v>56911</v>
      </c>
      <c r="W64" s="196">
        <v>3317815</v>
      </c>
      <c r="X64" s="196">
        <v>2074819</v>
      </c>
      <c r="Y64" s="197">
        <v>4272432</v>
      </c>
      <c r="Z64" s="197">
        <v>604494</v>
      </c>
      <c r="AA64" s="64">
        <f t="shared" si="16"/>
        <v>122794</v>
      </c>
      <c r="AB64" s="142">
        <v>2823426</v>
      </c>
      <c r="AC64" s="142">
        <v>3693718</v>
      </c>
      <c r="AD64" s="142">
        <v>909468</v>
      </c>
      <c r="AE64" s="144" t="s">
        <v>124</v>
      </c>
      <c r="AF64" s="150" t="s">
        <v>124</v>
      </c>
      <c r="AG64" s="148">
        <f t="shared" si="11"/>
        <v>15.4</v>
      </c>
      <c r="AH64" s="148">
        <f t="shared" si="12"/>
        <v>11.8</v>
      </c>
      <c r="AI64" s="148">
        <f t="shared" si="13"/>
        <v>13.5</v>
      </c>
      <c r="AJ64" s="148">
        <f t="shared" si="14"/>
        <v>17.399999999999999</v>
      </c>
      <c r="AK64" s="148">
        <f t="shared" si="15"/>
        <v>15</v>
      </c>
      <c r="AL64" s="134">
        <v>2194</v>
      </c>
      <c r="AM64" s="134">
        <v>120600</v>
      </c>
      <c r="AN64" s="139"/>
      <c r="AO64" s="139"/>
    </row>
    <row r="65" spans="1:41" ht="12.75" customHeight="1">
      <c r="A65" s="16">
        <v>224</v>
      </c>
      <c r="B65" s="12" t="s">
        <v>76</v>
      </c>
      <c r="C65" s="192">
        <v>28244935</v>
      </c>
      <c r="D65" s="192">
        <v>5777674</v>
      </c>
      <c r="E65" s="192">
        <v>294679</v>
      </c>
      <c r="F65" s="192">
        <v>10325850</v>
      </c>
      <c r="G65" s="192">
        <v>465912</v>
      </c>
      <c r="H65" s="192">
        <v>114329</v>
      </c>
      <c r="I65" s="192">
        <v>2209700</v>
      </c>
      <c r="J65" s="192">
        <v>1811504</v>
      </c>
      <c r="K65" s="192">
        <v>795058</v>
      </c>
      <c r="L65" s="192">
        <v>296794</v>
      </c>
      <c r="M65" s="192">
        <v>3545100</v>
      </c>
      <c r="N65" s="64">
        <f>C65-D65-E65-F65-G65-H65-I65-J65-K65-L65-M65</f>
        <v>2608335</v>
      </c>
      <c r="O65" s="69">
        <f t="shared" si="5"/>
        <v>20.5</v>
      </c>
      <c r="P65" s="69">
        <f t="shared" si="6"/>
        <v>36.6</v>
      </c>
      <c r="Q65" s="69">
        <f t="shared" si="7"/>
        <v>7.8</v>
      </c>
      <c r="R65" s="69">
        <f t="shared" si="8"/>
        <v>12.6</v>
      </c>
      <c r="S65" s="192">
        <v>26975644</v>
      </c>
      <c r="T65" s="196">
        <v>3894829</v>
      </c>
      <c r="U65" s="196">
        <v>3319551</v>
      </c>
      <c r="V65" s="196">
        <v>203154</v>
      </c>
      <c r="W65" s="196">
        <v>3205555</v>
      </c>
      <c r="X65" s="196">
        <v>5309661</v>
      </c>
      <c r="Y65" s="197">
        <v>4835612</v>
      </c>
      <c r="Z65" s="197">
        <v>946633</v>
      </c>
      <c r="AA65" s="64" t="s">
        <v>167</v>
      </c>
      <c r="AB65" s="142">
        <v>1841674</v>
      </c>
      <c r="AC65" s="142">
        <v>3242799</v>
      </c>
      <c r="AD65" s="142">
        <v>176176</v>
      </c>
      <c r="AE65" s="144" t="s">
        <v>124</v>
      </c>
      <c r="AF65" s="64" t="s">
        <v>124</v>
      </c>
      <c r="AG65" s="148">
        <f t="shared" si="11"/>
        <v>14.4</v>
      </c>
      <c r="AH65" s="148">
        <f t="shared" si="12"/>
        <v>12.3</v>
      </c>
      <c r="AI65" s="148">
        <f t="shared" si="13"/>
        <v>11.9</v>
      </c>
      <c r="AJ65" s="148">
        <f t="shared" si="14"/>
        <v>17.899999999999999</v>
      </c>
      <c r="AK65" s="148">
        <f t="shared" si="15"/>
        <v>12</v>
      </c>
      <c r="AL65" s="134">
        <v>0</v>
      </c>
      <c r="AM65" s="134">
        <v>0</v>
      </c>
      <c r="AN65" s="138"/>
      <c r="AO65" s="138"/>
    </row>
    <row r="66" spans="1:41" ht="12.75" customHeight="1">
      <c r="A66" s="16">
        <v>226</v>
      </c>
      <c r="B66" s="12" t="s">
        <v>77</v>
      </c>
      <c r="C66" s="192">
        <v>32713802</v>
      </c>
      <c r="D66" s="192">
        <v>4904245</v>
      </c>
      <c r="E66" s="192">
        <v>288627</v>
      </c>
      <c r="F66" s="192">
        <v>12813068</v>
      </c>
      <c r="G66" s="192">
        <v>416036</v>
      </c>
      <c r="H66" s="192">
        <v>112018</v>
      </c>
      <c r="I66" s="192">
        <v>2528816</v>
      </c>
      <c r="J66" s="192">
        <v>4129672</v>
      </c>
      <c r="K66" s="192">
        <v>746314</v>
      </c>
      <c r="L66" s="192">
        <v>188498</v>
      </c>
      <c r="M66" s="192">
        <v>4410400</v>
      </c>
      <c r="N66" s="64">
        <f>C66-D66-E66-F66-G66-H66-I66-J66-K66-L66-M66</f>
        <v>2176108</v>
      </c>
      <c r="O66" s="69">
        <f t="shared" si="5"/>
        <v>15</v>
      </c>
      <c r="P66" s="69">
        <f t="shared" si="6"/>
        <v>39.200000000000003</v>
      </c>
      <c r="Q66" s="69">
        <f t="shared" si="7"/>
        <v>7.7</v>
      </c>
      <c r="R66" s="69">
        <f t="shared" si="8"/>
        <v>13.5</v>
      </c>
      <c r="S66" s="192">
        <v>32346992</v>
      </c>
      <c r="T66" s="196">
        <v>3726704</v>
      </c>
      <c r="U66" s="196">
        <v>3641297</v>
      </c>
      <c r="V66" s="196">
        <v>163324</v>
      </c>
      <c r="W66" s="196">
        <v>3068087</v>
      </c>
      <c r="X66" s="196">
        <v>2641425</v>
      </c>
      <c r="Y66" s="197">
        <v>5594177</v>
      </c>
      <c r="Z66" s="197">
        <v>2025945</v>
      </c>
      <c r="AA66" s="64">
        <f t="shared" si="16"/>
        <v>1093946</v>
      </c>
      <c r="AB66" s="142">
        <v>4184662</v>
      </c>
      <c r="AC66" s="142">
        <v>3193828</v>
      </c>
      <c r="AD66" s="142">
        <v>3013597</v>
      </c>
      <c r="AE66" s="144" t="s">
        <v>124</v>
      </c>
      <c r="AF66" s="64" t="s">
        <v>124</v>
      </c>
      <c r="AG66" s="148">
        <f t="shared" si="11"/>
        <v>11.5</v>
      </c>
      <c r="AH66" s="148">
        <f t="shared" si="12"/>
        <v>11.3</v>
      </c>
      <c r="AI66" s="148">
        <f t="shared" si="13"/>
        <v>9.5</v>
      </c>
      <c r="AJ66" s="148">
        <f t="shared" si="14"/>
        <v>17.3</v>
      </c>
      <c r="AK66" s="148">
        <f t="shared" si="15"/>
        <v>9.9</v>
      </c>
      <c r="AL66" s="134">
        <v>94946</v>
      </c>
      <c r="AM66" s="134">
        <v>999000</v>
      </c>
      <c r="AN66" s="139"/>
      <c r="AO66" s="139"/>
    </row>
    <row r="67" spans="1:41" ht="12" customHeight="1">
      <c r="A67" s="23"/>
      <c r="B67" s="24"/>
      <c r="C67" s="3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35"/>
      <c r="P67" s="26"/>
      <c r="Q67" s="26"/>
      <c r="R67" s="26"/>
      <c r="S67" s="34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52"/>
      <c r="AH67" s="153"/>
      <c r="AI67" s="154"/>
      <c r="AJ67" s="155"/>
      <c r="AK67" s="156"/>
    </row>
    <row r="68" spans="1:41" s="46" customFormat="1" ht="15" customHeight="1">
      <c r="A68" s="43"/>
      <c r="B68" s="43" t="s">
        <v>7</v>
      </c>
      <c r="C68" s="39" t="s">
        <v>146</v>
      </c>
      <c r="D68" s="44"/>
      <c r="E68" s="44"/>
      <c r="F68" s="44"/>
      <c r="G68" s="44"/>
      <c r="H68" s="44"/>
      <c r="I68" s="45"/>
      <c r="K68" s="39" t="s">
        <v>146</v>
      </c>
      <c r="M68" s="45"/>
      <c r="N68" s="45"/>
      <c r="O68" s="47"/>
      <c r="P68" s="45"/>
      <c r="Q68" s="45"/>
      <c r="R68" s="45"/>
      <c r="S68" s="39" t="s">
        <v>146</v>
      </c>
      <c r="T68" s="136"/>
      <c r="U68" s="136"/>
      <c r="V68" s="136"/>
      <c r="W68" s="136"/>
      <c r="X68" s="136"/>
      <c r="Y68" s="136"/>
      <c r="Z68" s="39"/>
      <c r="AA68" s="39"/>
      <c r="AB68" s="136" t="s">
        <v>146</v>
      </c>
      <c r="AC68" s="136"/>
      <c r="AD68" s="136"/>
      <c r="AE68" s="136"/>
      <c r="AF68" s="136"/>
      <c r="AG68" s="157"/>
      <c r="AH68" s="43"/>
      <c r="AI68" s="148"/>
      <c r="AJ68" s="48"/>
      <c r="AK68" s="48"/>
    </row>
    <row r="69" spans="1:41" ht="18" customHeight="1">
      <c r="A69" s="1"/>
      <c r="B69" s="1"/>
      <c r="C69" s="27"/>
      <c r="D69" s="36"/>
      <c r="E69" s="36"/>
      <c r="F69" s="36"/>
      <c r="G69" s="36"/>
      <c r="H69" s="36"/>
      <c r="I69" s="37"/>
      <c r="J69" s="37"/>
      <c r="K69" s="38"/>
      <c r="L69" s="38"/>
      <c r="M69" s="37"/>
      <c r="N69" s="37"/>
      <c r="O69" s="83"/>
      <c r="P69" s="37"/>
      <c r="Q69" s="37"/>
      <c r="R69" s="37"/>
      <c r="S69" s="2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58"/>
      <c r="AH69" s="1"/>
      <c r="AI69" s="148"/>
      <c r="AJ69" s="38"/>
      <c r="AK69" s="38"/>
    </row>
    <row r="70" spans="1:41" ht="12" customHeight="1">
      <c r="A70" s="1"/>
      <c r="B70" s="1"/>
      <c r="C70" s="37"/>
      <c r="D70" s="37"/>
      <c r="E70" s="37"/>
      <c r="F70" s="37"/>
      <c r="G70" s="37"/>
      <c r="H70" s="37"/>
      <c r="I70" s="36"/>
      <c r="J70" s="36"/>
      <c r="K70" s="37"/>
      <c r="L70" s="39"/>
      <c r="M70" s="36"/>
      <c r="N70" s="36"/>
      <c r="O70" s="40"/>
      <c r="P70" s="36"/>
      <c r="Q70" s="36"/>
      <c r="R70" s="36"/>
      <c r="S70" s="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37"/>
      <c r="AH70" s="1"/>
      <c r="AI70" s="148"/>
      <c r="AJ70" s="37"/>
      <c r="AK70" s="37"/>
    </row>
    <row r="71" spans="1:41" ht="12" customHeight="1">
      <c r="A71" s="1"/>
      <c r="B71" s="1"/>
      <c r="C71" s="37"/>
      <c r="D71" s="37"/>
      <c r="E71" s="37"/>
      <c r="F71" s="37"/>
      <c r="G71" s="37"/>
      <c r="H71" s="37"/>
      <c r="I71" s="36"/>
      <c r="J71" s="36"/>
      <c r="K71" s="37"/>
      <c r="L71" s="39"/>
      <c r="M71" s="36"/>
      <c r="N71" s="36"/>
      <c r="O71" s="40"/>
      <c r="P71" s="36"/>
      <c r="Q71" s="36"/>
      <c r="R71" s="36"/>
      <c r="S71" s="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37"/>
      <c r="AH71" s="1"/>
      <c r="AI71" s="148"/>
      <c r="AJ71" s="37"/>
      <c r="AK71" s="37"/>
    </row>
    <row r="72" spans="1:41" ht="12" customHeight="1">
      <c r="A72" s="1"/>
      <c r="B72" s="1"/>
      <c r="C72" s="37"/>
      <c r="D72" s="37"/>
      <c r="E72" s="37"/>
      <c r="F72" s="37"/>
      <c r="G72" s="37"/>
      <c r="H72" s="37"/>
      <c r="I72" s="36"/>
      <c r="J72" s="36"/>
      <c r="K72" s="37"/>
      <c r="L72" s="39"/>
      <c r="M72" s="36"/>
      <c r="N72" s="36"/>
      <c r="O72" s="40"/>
      <c r="P72" s="36"/>
      <c r="Q72" s="36"/>
      <c r="R72" s="36"/>
      <c r="S72" s="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37"/>
      <c r="AH72" s="1"/>
      <c r="AI72" s="148"/>
      <c r="AJ72" s="37"/>
      <c r="AK72" s="37"/>
    </row>
    <row r="73" spans="1:41">
      <c r="AI73" s="148"/>
    </row>
    <row r="74" spans="1:41">
      <c r="AI74" s="148"/>
    </row>
    <row r="75" spans="1:41">
      <c r="AI75" s="148"/>
    </row>
    <row r="76" spans="1:41">
      <c r="AI76" s="148"/>
    </row>
    <row r="77" spans="1:41">
      <c r="AI77" s="148"/>
    </row>
    <row r="78" spans="1:41">
      <c r="AI78" s="148"/>
    </row>
    <row r="79" spans="1:41">
      <c r="AI79" s="148"/>
    </row>
    <row r="80" spans="1:41">
      <c r="AI80" s="148"/>
    </row>
    <row r="81" spans="35:35">
      <c r="AI81" s="148"/>
    </row>
    <row r="82" spans="35:35">
      <c r="AI82" s="148"/>
    </row>
    <row r="83" spans="35:35">
      <c r="AI83" s="148"/>
    </row>
    <row r="84" spans="35:35">
      <c r="AI84" s="148"/>
    </row>
    <row r="85" spans="35:35">
      <c r="AI85" s="148"/>
    </row>
    <row r="86" spans="35:35">
      <c r="AI86" s="148"/>
    </row>
    <row r="87" spans="35:35">
      <c r="AI87" s="148"/>
    </row>
    <row r="88" spans="35:35">
      <c r="AI88" s="148"/>
    </row>
    <row r="89" spans="35:35">
      <c r="AI89" s="148"/>
    </row>
    <row r="90" spans="35:35">
      <c r="AI90" s="148"/>
    </row>
    <row r="91" spans="35:35">
      <c r="AI91" s="148"/>
    </row>
    <row r="92" spans="35:35">
      <c r="AI92" s="148"/>
    </row>
    <row r="93" spans="35:35">
      <c r="AI93" s="148"/>
    </row>
    <row r="94" spans="35:35">
      <c r="AI94" s="148"/>
    </row>
    <row r="95" spans="35:35">
      <c r="AI95" s="148"/>
    </row>
    <row r="96" spans="35:35">
      <c r="AI96" s="148"/>
    </row>
    <row r="97" spans="35:35">
      <c r="AI97" s="148"/>
    </row>
    <row r="98" spans="35:35">
      <c r="AI98" s="148"/>
    </row>
    <row r="99" spans="35:35">
      <c r="AI99" s="148"/>
    </row>
    <row r="100" spans="35:35">
      <c r="AI100" s="148"/>
    </row>
    <row r="101" spans="35:35">
      <c r="AI101" s="148"/>
    </row>
    <row r="102" spans="35:35">
      <c r="AI102" s="148"/>
    </row>
    <row r="103" spans="35:35">
      <c r="AI103" s="148"/>
    </row>
    <row r="104" spans="35:35">
      <c r="AI104" s="148"/>
    </row>
    <row r="105" spans="35:35">
      <c r="AI105" s="148"/>
    </row>
    <row r="106" spans="35:35">
      <c r="AI106" s="148"/>
    </row>
    <row r="107" spans="35:35">
      <c r="AI107" s="148"/>
    </row>
    <row r="108" spans="35:35">
      <c r="AI108" s="148"/>
    </row>
    <row r="109" spans="35:35">
      <c r="AI109" s="148"/>
    </row>
    <row r="110" spans="35:35">
      <c r="AI110" s="148"/>
    </row>
    <row r="111" spans="35:35">
      <c r="AI111" s="148"/>
    </row>
    <row r="112" spans="35:35">
      <c r="AI112" s="148"/>
    </row>
    <row r="113" spans="35:35">
      <c r="AI113" s="148"/>
    </row>
    <row r="114" spans="35:35">
      <c r="AI114" s="148"/>
    </row>
    <row r="115" spans="35:35">
      <c r="AI115" s="148"/>
    </row>
    <row r="116" spans="35:35">
      <c r="AI116" s="148"/>
    </row>
    <row r="117" spans="35:35">
      <c r="AI117" s="148"/>
    </row>
    <row r="118" spans="35:35">
      <c r="AI118" s="148"/>
    </row>
    <row r="119" spans="35:35">
      <c r="AI119" s="148"/>
    </row>
    <row r="120" spans="35:35">
      <c r="AI120" s="148"/>
    </row>
    <row r="121" spans="35:35">
      <c r="AI121" s="148"/>
    </row>
    <row r="122" spans="35:35">
      <c r="AI122" s="148"/>
    </row>
    <row r="123" spans="35:35">
      <c r="AI123" s="148"/>
    </row>
    <row r="124" spans="35:35">
      <c r="AI124" s="148"/>
    </row>
    <row r="125" spans="35:35">
      <c r="AI125" s="148"/>
    </row>
    <row r="126" spans="35:35">
      <c r="AI126" s="148"/>
    </row>
    <row r="127" spans="35:35">
      <c r="AI127" s="148"/>
    </row>
    <row r="128" spans="35:35">
      <c r="AI128" s="148"/>
    </row>
    <row r="129" spans="35:35">
      <c r="AI129" s="148"/>
    </row>
    <row r="130" spans="35:35">
      <c r="AI130" s="148"/>
    </row>
    <row r="131" spans="35:35">
      <c r="AI131" s="148"/>
    </row>
    <row r="132" spans="35:35">
      <c r="AI132" s="148"/>
    </row>
    <row r="133" spans="35:35">
      <c r="AI133" s="148"/>
    </row>
    <row r="134" spans="35:35">
      <c r="AI134" s="148"/>
    </row>
    <row r="135" spans="35:35">
      <c r="AI135" s="148"/>
    </row>
    <row r="136" spans="35:35">
      <c r="AI136" s="148"/>
    </row>
    <row r="137" spans="35:35">
      <c r="AI137" s="148"/>
    </row>
    <row r="138" spans="35:35">
      <c r="AI138" s="148"/>
    </row>
    <row r="139" spans="35:35">
      <c r="AI139" s="148"/>
    </row>
    <row r="140" spans="35:35">
      <c r="AI140" s="148"/>
    </row>
    <row r="141" spans="35:35">
      <c r="AI141" s="148"/>
    </row>
    <row r="142" spans="35:35">
      <c r="AI142" s="148"/>
    </row>
    <row r="143" spans="35:35">
      <c r="AI143" s="148"/>
    </row>
    <row r="144" spans="35:35">
      <c r="AI144" s="148"/>
    </row>
    <row r="145" spans="35:35">
      <c r="AI145" s="148"/>
    </row>
    <row r="146" spans="35:35">
      <c r="AI146" s="148"/>
    </row>
    <row r="147" spans="35:35">
      <c r="AI147" s="148"/>
    </row>
    <row r="148" spans="35:35">
      <c r="AI148" s="148"/>
    </row>
    <row r="149" spans="35:35">
      <c r="AI149" s="148"/>
    </row>
    <row r="150" spans="35:35">
      <c r="AI150" s="148"/>
    </row>
    <row r="151" spans="35:35">
      <c r="AI151" s="148"/>
    </row>
    <row r="152" spans="35:35">
      <c r="AI152" s="148"/>
    </row>
    <row r="153" spans="35:35">
      <c r="AI153" s="148"/>
    </row>
    <row r="154" spans="35:35">
      <c r="AI154" s="148"/>
    </row>
    <row r="155" spans="35:35">
      <c r="AI155" s="148"/>
    </row>
    <row r="156" spans="35:35">
      <c r="AI156" s="148"/>
    </row>
    <row r="157" spans="35:35">
      <c r="AI157" s="148"/>
    </row>
    <row r="158" spans="35:35">
      <c r="AI158" s="148"/>
    </row>
    <row r="159" spans="35:35">
      <c r="AI159" s="148"/>
    </row>
    <row r="160" spans="35:35">
      <c r="AI160" s="148"/>
    </row>
    <row r="161" spans="35:35">
      <c r="AI161" s="148"/>
    </row>
    <row r="162" spans="35:35">
      <c r="AI162" s="148"/>
    </row>
    <row r="163" spans="35:35">
      <c r="AI163" s="148"/>
    </row>
    <row r="164" spans="35:35">
      <c r="AI164" s="148"/>
    </row>
    <row r="165" spans="35:35">
      <c r="AI165" s="148"/>
    </row>
    <row r="166" spans="35:35">
      <c r="AI166" s="148"/>
    </row>
    <row r="167" spans="35:35">
      <c r="AI167" s="148"/>
    </row>
    <row r="168" spans="35:35">
      <c r="AI168" s="148"/>
    </row>
    <row r="169" spans="35:35">
      <c r="AI169" s="148"/>
    </row>
    <row r="170" spans="35:35">
      <c r="AI170" s="148"/>
    </row>
    <row r="171" spans="35:35">
      <c r="AI171" s="148"/>
    </row>
    <row r="172" spans="35:35">
      <c r="AI172" s="148"/>
    </row>
    <row r="173" spans="35:35">
      <c r="AI173" s="148"/>
    </row>
    <row r="174" spans="35:35">
      <c r="AI174" s="148"/>
    </row>
    <row r="175" spans="35:35">
      <c r="AI175" s="148"/>
    </row>
    <row r="176" spans="35:35">
      <c r="AI176" s="148"/>
    </row>
    <row r="177" spans="35:35">
      <c r="AI177" s="148"/>
    </row>
    <row r="178" spans="35:35">
      <c r="AI178" s="148"/>
    </row>
    <row r="179" spans="35:35">
      <c r="AI179" s="148"/>
    </row>
    <row r="180" spans="35:35">
      <c r="AI180" s="148"/>
    </row>
    <row r="181" spans="35:35">
      <c r="AI181" s="148"/>
    </row>
    <row r="182" spans="35:35">
      <c r="AI182" s="148"/>
    </row>
    <row r="183" spans="35:35">
      <c r="AI183" s="148"/>
    </row>
    <row r="184" spans="35:35">
      <c r="AI184" s="148"/>
    </row>
    <row r="185" spans="35:35">
      <c r="AI185" s="148"/>
    </row>
    <row r="186" spans="35:35">
      <c r="AI186" s="148"/>
    </row>
    <row r="187" spans="35:35">
      <c r="AI187" s="148"/>
    </row>
    <row r="188" spans="35:35">
      <c r="AI188" s="148"/>
    </row>
    <row r="189" spans="35:35">
      <c r="AI189" s="148"/>
    </row>
    <row r="190" spans="35:35">
      <c r="AI190" s="148"/>
    </row>
    <row r="191" spans="35:35">
      <c r="AI191" s="148"/>
    </row>
    <row r="192" spans="35:35">
      <c r="AI192" s="148"/>
    </row>
    <row r="193" spans="35:35">
      <c r="AI193" s="148"/>
    </row>
    <row r="194" spans="35:35">
      <c r="AI194" s="148"/>
    </row>
    <row r="195" spans="35:35">
      <c r="AI195" s="148"/>
    </row>
    <row r="196" spans="35:35">
      <c r="AI196" s="148"/>
    </row>
    <row r="197" spans="35:35">
      <c r="AI197" s="148"/>
    </row>
    <row r="198" spans="35:35">
      <c r="AI198" s="148"/>
    </row>
    <row r="199" spans="35:35">
      <c r="AI199" s="148"/>
    </row>
    <row r="200" spans="35:35">
      <c r="AI200" s="148"/>
    </row>
    <row r="201" spans="35:35">
      <c r="AI201" s="148"/>
    </row>
    <row r="202" spans="35:35">
      <c r="AI202" s="148"/>
    </row>
    <row r="203" spans="35:35">
      <c r="AI203" s="148"/>
    </row>
    <row r="204" spans="35:35">
      <c r="AI204" s="148"/>
    </row>
    <row r="205" spans="35:35">
      <c r="AI205" s="148"/>
    </row>
    <row r="206" spans="35:35">
      <c r="AI206" s="148"/>
    </row>
    <row r="207" spans="35:35">
      <c r="AI207" s="148"/>
    </row>
    <row r="208" spans="35:35">
      <c r="AI208" s="148"/>
    </row>
    <row r="209" spans="35:35">
      <c r="AI209" s="148"/>
    </row>
    <row r="210" spans="35:35">
      <c r="AI210" s="148"/>
    </row>
    <row r="211" spans="35:35">
      <c r="AI211" s="148"/>
    </row>
    <row r="212" spans="35:35">
      <c r="AI212" s="148"/>
    </row>
    <row r="213" spans="35:35">
      <c r="AI213" s="148"/>
    </row>
    <row r="214" spans="35:35">
      <c r="AI214" s="148"/>
    </row>
    <row r="215" spans="35:35">
      <c r="AI215" s="148"/>
    </row>
    <row r="216" spans="35:35">
      <c r="AI216" s="148"/>
    </row>
    <row r="217" spans="35:35">
      <c r="AI217" s="148"/>
    </row>
    <row r="218" spans="35:35">
      <c r="AI218" s="148"/>
    </row>
    <row r="219" spans="35:35">
      <c r="AI219" s="148"/>
    </row>
    <row r="220" spans="35:35">
      <c r="AI220" s="148"/>
    </row>
    <row r="221" spans="35:35">
      <c r="AI221" s="148"/>
    </row>
    <row r="222" spans="35:35">
      <c r="AI222" s="148"/>
    </row>
    <row r="223" spans="35:35">
      <c r="AI223" s="148"/>
    </row>
    <row r="224" spans="35:35">
      <c r="AI224" s="148"/>
    </row>
    <row r="225" spans="35:35">
      <c r="AI225" s="148"/>
    </row>
    <row r="226" spans="35:35">
      <c r="AI226" s="148"/>
    </row>
    <row r="227" spans="35:35">
      <c r="AI227" s="148"/>
    </row>
    <row r="228" spans="35:35">
      <c r="AI228" s="148"/>
    </row>
    <row r="229" spans="35:35">
      <c r="AI229" s="148"/>
    </row>
    <row r="230" spans="35:35">
      <c r="AI230" s="148"/>
    </row>
    <row r="231" spans="35:35">
      <c r="AI231" s="148"/>
    </row>
    <row r="232" spans="35:35">
      <c r="AI232" s="148"/>
    </row>
    <row r="233" spans="35:35">
      <c r="AI233" s="148"/>
    </row>
    <row r="234" spans="35:35">
      <c r="AI234" s="148"/>
    </row>
    <row r="235" spans="35:35">
      <c r="AI235" s="148"/>
    </row>
    <row r="236" spans="35:35">
      <c r="AI236" s="148"/>
    </row>
    <row r="237" spans="35:35">
      <c r="AI237" s="148"/>
    </row>
    <row r="238" spans="35:35">
      <c r="AI238" s="148"/>
    </row>
    <row r="239" spans="35:35">
      <c r="AI239" s="148"/>
    </row>
    <row r="240" spans="35:35">
      <c r="AI240" s="148"/>
    </row>
    <row r="241" spans="35:35">
      <c r="AI241" s="148"/>
    </row>
    <row r="242" spans="35:35">
      <c r="AI242" s="148"/>
    </row>
    <row r="243" spans="35:35">
      <c r="AI243" s="148"/>
    </row>
    <row r="244" spans="35:35">
      <c r="AI244" s="148"/>
    </row>
    <row r="245" spans="35:35">
      <c r="AI245" s="148"/>
    </row>
    <row r="246" spans="35:35">
      <c r="AI246" s="148"/>
    </row>
    <row r="247" spans="35:35">
      <c r="AI247" s="148"/>
    </row>
    <row r="248" spans="35:35">
      <c r="AI248" s="148"/>
    </row>
    <row r="249" spans="35:35">
      <c r="AI249" s="148"/>
    </row>
    <row r="250" spans="35:35">
      <c r="AI250" s="148"/>
    </row>
    <row r="251" spans="35:35">
      <c r="AI251" s="148"/>
    </row>
    <row r="252" spans="35:35">
      <c r="AI252" s="148"/>
    </row>
    <row r="253" spans="35:35">
      <c r="AI253" s="148"/>
    </row>
    <row r="254" spans="35:35">
      <c r="AI254" s="148"/>
    </row>
    <row r="255" spans="35:35">
      <c r="AI255" s="148"/>
    </row>
    <row r="256" spans="35:35">
      <c r="AI256" s="148"/>
    </row>
    <row r="257" spans="35:35">
      <c r="AI257" s="148"/>
    </row>
    <row r="258" spans="35:35">
      <c r="AI258" s="148"/>
    </row>
    <row r="259" spans="35:35">
      <c r="AI259" s="148"/>
    </row>
    <row r="260" spans="35:35">
      <c r="AI260" s="148"/>
    </row>
    <row r="261" spans="35:35">
      <c r="AI261" s="148"/>
    </row>
    <row r="262" spans="35:35">
      <c r="AI262" s="148"/>
    </row>
    <row r="263" spans="35:35">
      <c r="AI263" s="148"/>
    </row>
    <row r="264" spans="35:35">
      <c r="AI264" s="148"/>
    </row>
    <row r="265" spans="35:35">
      <c r="AI265" s="148"/>
    </row>
    <row r="266" spans="35:35">
      <c r="AI266" s="148"/>
    </row>
    <row r="267" spans="35:35">
      <c r="AI267" s="148"/>
    </row>
    <row r="268" spans="35:35">
      <c r="AI268" s="148"/>
    </row>
    <row r="269" spans="35:35">
      <c r="AI269" s="148"/>
    </row>
    <row r="270" spans="35:35">
      <c r="AI270" s="148"/>
    </row>
    <row r="271" spans="35:35">
      <c r="AI271" s="148"/>
    </row>
    <row r="272" spans="35:35">
      <c r="AI272" s="148"/>
    </row>
    <row r="273" spans="35:35">
      <c r="AI273" s="148"/>
    </row>
    <row r="274" spans="35:35">
      <c r="AI274" s="148"/>
    </row>
    <row r="275" spans="35:35">
      <c r="AI275" s="148"/>
    </row>
  </sheetData>
  <mergeCells count="3">
    <mergeCell ref="A3:B3"/>
    <mergeCell ref="A4:B4"/>
    <mergeCell ref="A5:B5"/>
  </mergeCells>
  <phoneticPr fontId="10"/>
  <pageMargins left="0.25" right="0.25" top="0.75" bottom="0.75" header="0.3" footer="0.3"/>
  <pageSetup paperSize="9" scale="98" firstPageNumber="66" orientation="portrait" useFirstPageNumber="1" r:id="rId1"/>
  <headerFooter alignWithMargins="0">
    <oddHeader>&amp;L&amp;"ＭＳ Ｐゴシック,太字"市区町ﾃﾞｰﾀ　普通会計決算</oddHeader>
    <oddFooter>&amp;C&amp;"ＭＳ Ｐ明朝,標準"&amp;9－&amp;P－</oddFooter>
  </headerFooter>
  <rowBreaks count="1" manualBreakCount="1">
    <brk id="56" max="16383" man="1"/>
  </rowBreaks>
  <colBreaks count="3" manualBreakCount="3">
    <brk id="10" max="1048575" man="1"/>
    <brk id="18" max="67" man="1"/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34"/>
  <sheetViews>
    <sheetView tabSelected="1" view="pageBreakPreview" zoomScaleNormal="100" zoomScaleSheetLayoutView="100" workbookViewId="0">
      <pane xSplit="2" ySplit="5" topLeftCell="C6" activePane="bottomRight" state="frozenSplit"/>
      <selection activeCell="C6" sqref="C6"/>
      <selection pane="topRight" activeCell="C6" sqref="C6"/>
      <selection pane="bottomLeft" activeCell="C6" sqref="C6"/>
      <selection pane="bottomRight" activeCell="F7" sqref="F7"/>
    </sheetView>
  </sheetViews>
  <sheetFormatPr defaultRowHeight="17.25"/>
  <cols>
    <col min="1" max="1" width="3.09765625" style="61" customWidth="1"/>
    <col min="2" max="2" width="7.69921875" style="61" customWidth="1"/>
    <col min="3" max="3" width="8" style="61" customWidth="1"/>
    <col min="4" max="9" width="8" style="190" customWidth="1"/>
    <col min="10" max="17" width="6.796875" style="119" customWidth="1"/>
    <col min="18" max="18" width="6.69921875" style="119" customWidth="1"/>
    <col min="19" max="19" width="8.796875" style="61"/>
    <col min="20" max="20" width="12.3984375" style="61" bestFit="1" customWidth="1"/>
    <col min="21" max="16384" width="8.796875" style="61"/>
  </cols>
  <sheetData>
    <row r="1" spans="1:20" ht="12" customHeight="1">
      <c r="A1" s="2"/>
      <c r="B1" s="2"/>
      <c r="C1" s="29" t="s">
        <v>68</v>
      </c>
      <c r="D1" s="29"/>
      <c r="E1" s="187"/>
      <c r="F1" s="187"/>
      <c r="G1" s="187"/>
      <c r="H1" s="187"/>
      <c r="I1" s="187"/>
      <c r="J1" s="123" t="s">
        <v>66</v>
      </c>
      <c r="K1" s="94"/>
      <c r="L1" s="124"/>
      <c r="M1" s="94" t="s">
        <v>69</v>
      </c>
      <c r="N1" s="94"/>
      <c r="O1" s="94"/>
      <c r="P1" s="94" t="s">
        <v>70</v>
      </c>
      <c r="Q1" s="95"/>
      <c r="R1" s="94"/>
    </row>
    <row r="2" spans="1:20" ht="12" customHeight="1">
      <c r="A2" s="13"/>
      <c r="B2" s="13"/>
      <c r="C2" s="32">
        <v>321</v>
      </c>
      <c r="D2" s="32">
        <v>322</v>
      </c>
      <c r="E2" s="32">
        <v>323</v>
      </c>
      <c r="F2" s="32">
        <v>324</v>
      </c>
      <c r="G2" s="32">
        <v>325</v>
      </c>
      <c r="H2" s="32">
        <v>326</v>
      </c>
      <c r="I2" s="32">
        <v>327</v>
      </c>
      <c r="J2" s="96">
        <v>328</v>
      </c>
      <c r="K2" s="96">
        <v>329</v>
      </c>
      <c r="L2" s="96">
        <v>330</v>
      </c>
      <c r="M2" s="96">
        <v>331</v>
      </c>
      <c r="N2" s="96">
        <v>332</v>
      </c>
      <c r="O2" s="96">
        <v>333</v>
      </c>
      <c r="P2" s="96">
        <v>334</v>
      </c>
      <c r="Q2" s="96">
        <v>335</v>
      </c>
      <c r="R2" s="96">
        <v>336</v>
      </c>
    </row>
    <row r="3" spans="1:20" ht="45" customHeight="1">
      <c r="A3" s="202" t="s">
        <v>1</v>
      </c>
      <c r="B3" s="203"/>
      <c r="C3" s="84" t="s">
        <v>126</v>
      </c>
      <c r="D3" s="84" t="s">
        <v>117</v>
      </c>
      <c r="E3" s="84" t="s">
        <v>118</v>
      </c>
      <c r="F3" s="84" t="s">
        <v>153</v>
      </c>
      <c r="G3" s="84" t="s">
        <v>119</v>
      </c>
      <c r="H3" s="188" t="s">
        <v>154</v>
      </c>
      <c r="I3" s="85" t="s">
        <v>120</v>
      </c>
      <c r="J3" s="125" t="s">
        <v>90</v>
      </c>
      <c r="K3" s="97" t="s">
        <v>91</v>
      </c>
      <c r="L3" s="97" t="s">
        <v>92</v>
      </c>
      <c r="M3" s="97" t="s">
        <v>137</v>
      </c>
      <c r="N3" s="97" t="s">
        <v>138</v>
      </c>
      <c r="O3" s="97" t="s">
        <v>139</v>
      </c>
      <c r="P3" s="98" t="s">
        <v>140</v>
      </c>
      <c r="Q3" s="98" t="s">
        <v>141</v>
      </c>
      <c r="R3" s="99" t="s">
        <v>142</v>
      </c>
    </row>
    <row r="4" spans="1:20" ht="21" customHeight="1">
      <c r="A4" s="204" t="s">
        <v>2</v>
      </c>
      <c r="B4" s="205"/>
      <c r="C4" s="71">
        <v>42005</v>
      </c>
      <c r="D4" s="71">
        <v>41730</v>
      </c>
      <c r="E4" s="71">
        <v>41730</v>
      </c>
      <c r="F4" s="71">
        <v>41730</v>
      </c>
      <c r="G4" s="71">
        <v>41730</v>
      </c>
      <c r="H4" s="71">
        <v>41730</v>
      </c>
      <c r="I4" s="191">
        <v>41730</v>
      </c>
      <c r="J4" s="126">
        <v>41987</v>
      </c>
      <c r="K4" s="126">
        <v>41987</v>
      </c>
      <c r="L4" s="126">
        <v>41987</v>
      </c>
      <c r="M4" s="100">
        <v>41476</v>
      </c>
      <c r="N4" s="100">
        <v>41476</v>
      </c>
      <c r="O4" s="100">
        <v>41476</v>
      </c>
      <c r="P4" s="100">
        <v>41476</v>
      </c>
      <c r="Q4" s="100">
        <v>41476</v>
      </c>
      <c r="R4" s="101">
        <v>41476</v>
      </c>
    </row>
    <row r="5" spans="1:20" ht="12" customHeight="1">
      <c r="A5" s="202" t="s">
        <v>3</v>
      </c>
      <c r="B5" s="203"/>
      <c r="C5" s="53" t="s">
        <v>5</v>
      </c>
      <c r="D5" s="53" t="s">
        <v>5</v>
      </c>
      <c r="E5" s="53" t="s">
        <v>5</v>
      </c>
      <c r="F5" s="53" t="s">
        <v>5</v>
      </c>
      <c r="G5" s="53" t="s">
        <v>5</v>
      </c>
      <c r="H5" s="53" t="s">
        <v>5</v>
      </c>
      <c r="I5" s="189" t="s">
        <v>5</v>
      </c>
      <c r="J5" s="127" t="s">
        <v>5</v>
      </c>
      <c r="K5" s="102" t="s">
        <v>5</v>
      </c>
      <c r="L5" s="103" t="s">
        <v>65</v>
      </c>
      <c r="M5" s="102" t="s">
        <v>5</v>
      </c>
      <c r="N5" s="102" t="s">
        <v>5</v>
      </c>
      <c r="O5" s="103" t="s">
        <v>143</v>
      </c>
      <c r="P5" s="104" t="s">
        <v>5</v>
      </c>
      <c r="Q5" s="104" t="s">
        <v>5</v>
      </c>
      <c r="R5" s="105" t="s">
        <v>143</v>
      </c>
    </row>
    <row r="6" spans="1:20" ht="9" customHeight="1">
      <c r="A6" s="4"/>
      <c r="B6" s="9"/>
      <c r="C6" s="5"/>
      <c r="D6" s="8"/>
      <c r="E6" s="5"/>
      <c r="F6" s="5"/>
      <c r="G6" s="5"/>
      <c r="H6" s="5"/>
      <c r="I6" s="5"/>
      <c r="J6" s="107"/>
      <c r="K6" s="107"/>
      <c r="L6" s="106"/>
      <c r="M6" s="106"/>
      <c r="N6" s="106"/>
      <c r="O6" s="107"/>
      <c r="P6" s="106"/>
      <c r="Q6" s="106"/>
      <c r="R6" s="107"/>
    </row>
    <row r="7" spans="1:20" ht="12" customHeight="1">
      <c r="A7" s="6" t="s">
        <v>6</v>
      </c>
      <c r="B7" s="7" t="s">
        <v>0</v>
      </c>
      <c r="C7" s="91" t="s">
        <v>164</v>
      </c>
      <c r="D7" s="184">
        <f t="shared" ref="D7:H7" si="0">D8+D18+D22+D28+D34+D41+D46+D54+D60+D63</f>
        <v>49122</v>
      </c>
      <c r="E7" s="184">
        <f t="shared" si="0"/>
        <v>46150</v>
      </c>
      <c r="F7" s="184">
        <f t="shared" si="0"/>
        <v>21092</v>
      </c>
      <c r="G7" s="184">
        <f t="shared" si="0"/>
        <v>2945</v>
      </c>
      <c r="H7" s="184">
        <f t="shared" si="0"/>
        <v>1403</v>
      </c>
      <c r="I7" s="184">
        <v>27</v>
      </c>
      <c r="J7" s="108">
        <f>J8+J18+J22+J28+J34+J41+J46+J54+J60+J63</f>
        <v>4535145</v>
      </c>
      <c r="K7" s="108">
        <f>K8+K18+K22+K28+K34+K41+K46+K54+K60+K63</f>
        <v>2306550</v>
      </c>
      <c r="L7" s="109">
        <f>K7/J7*100</f>
        <v>50.859454328362162</v>
      </c>
      <c r="M7" s="108">
        <v>4545807</v>
      </c>
      <c r="N7" s="108">
        <v>2410364</v>
      </c>
      <c r="O7" s="109">
        <v>53.024842453716097</v>
      </c>
      <c r="P7" s="108">
        <v>4500130</v>
      </c>
      <c r="Q7" s="108">
        <v>2406196</v>
      </c>
      <c r="R7" s="109">
        <v>53.47</v>
      </c>
    </row>
    <row r="8" spans="1:20" ht="20.25" customHeight="1">
      <c r="A8" s="15">
        <v>100</v>
      </c>
      <c r="B8" s="7" t="s">
        <v>8</v>
      </c>
      <c r="C8" s="91" t="s">
        <v>156</v>
      </c>
      <c r="D8" s="184">
        <v>14700</v>
      </c>
      <c r="E8" s="184">
        <v>13761</v>
      </c>
      <c r="F8" s="184">
        <v>5768</v>
      </c>
      <c r="G8" s="184">
        <v>939</v>
      </c>
      <c r="H8" s="184">
        <v>171</v>
      </c>
      <c r="I8" s="184" t="s">
        <v>171</v>
      </c>
      <c r="J8" s="199">
        <f>SUM(J9:J17)</f>
        <v>1247006</v>
      </c>
      <c r="K8" s="200">
        <f>SUM(K9:K17)</f>
        <v>613650</v>
      </c>
      <c r="L8" s="109">
        <f>K8/J8*100</f>
        <v>49.209867474575105</v>
      </c>
      <c r="M8" s="108">
        <v>1250947</v>
      </c>
      <c r="N8" s="108">
        <v>649332</v>
      </c>
      <c r="O8" s="109">
        <v>51.91</v>
      </c>
      <c r="P8" s="108">
        <v>1235329</v>
      </c>
      <c r="Q8" s="108">
        <v>648315</v>
      </c>
      <c r="R8" s="109">
        <v>52.48</v>
      </c>
      <c r="S8" s="120"/>
    </row>
    <row r="9" spans="1:20" ht="12.75" customHeight="1">
      <c r="A9" s="16">
        <v>101</v>
      </c>
      <c r="B9" s="17" t="s">
        <v>9</v>
      </c>
      <c r="C9" s="91" t="s">
        <v>123</v>
      </c>
      <c r="D9" s="184" t="s">
        <v>123</v>
      </c>
      <c r="E9" s="184" t="s">
        <v>123</v>
      </c>
      <c r="F9" s="184" t="s">
        <v>172</v>
      </c>
      <c r="G9" s="184" t="s">
        <v>172</v>
      </c>
      <c r="H9" s="184" t="s">
        <v>172</v>
      </c>
      <c r="I9" s="184" t="s">
        <v>172</v>
      </c>
      <c r="J9" s="199">
        <v>169149</v>
      </c>
      <c r="K9" s="200">
        <v>88251</v>
      </c>
      <c r="L9" s="109">
        <f>K9/J9*100</f>
        <v>52.173527481687742</v>
      </c>
      <c r="M9" s="108">
        <v>169109</v>
      </c>
      <c r="N9" s="108">
        <v>91868</v>
      </c>
      <c r="O9" s="109">
        <v>54.32</v>
      </c>
      <c r="P9" s="108">
        <v>166127</v>
      </c>
      <c r="Q9" s="108">
        <v>91656</v>
      </c>
      <c r="R9" s="109">
        <v>55.17</v>
      </c>
      <c r="S9" s="121">
        <f t="shared" ref="S9:S17" si="1">SUM(T9:U9)</f>
        <v>0</v>
      </c>
      <c r="T9" s="72"/>
    </row>
    <row r="10" spans="1:20" ht="12.75" customHeight="1">
      <c r="A10" s="16">
        <v>102</v>
      </c>
      <c r="B10" s="17" t="s">
        <v>10</v>
      </c>
      <c r="C10" s="91" t="s">
        <v>123</v>
      </c>
      <c r="D10" s="184" t="s">
        <v>123</v>
      </c>
      <c r="E10" s="184" t="s">
        <v>123</v>
      </c>
      <c r="F10" s="184" t="s">
        <v>172</v>
      </c>
      <c r="G10" s="184" t="s">
        <v>172</v>
      </c>
      <c r="H10" s="184" t="s">
        <v>172</v>
      </c>
      <c r="I10" s="184" t="s">
        <v>172</v>
      </c>
      <c r="J10" s="199">
        <v>105910</v>
      </c>
      <c r="K10" s="200">
        <v>54573</v>
      </c>
      <c r="L10" s="109">
        <f t="shared" ref="L10:L66" si="2">K10/J10*100</f>
        <v>51.527712208478896</v>
      </c>
      <c r="M10" s="108">
        <v>105497</v>
      </c>
      <c r="N10" s="108">
        <v>56186</v>
      </c>
      <c r="O10" s="109">
        <v>53.26</v>
      </c>
      <c r="P10" s="108">
        <v>103674</v>
      </c>
      <c r="Q10" s="108">
        <v>56065</v>
      </c>
      <c r="R10" s="109">
        <v>54.08</v>
      </c>
      <c r="S10" s="121">
        <f t="shared" si="1"/>
        <v>0</v>
      </c>
      <c r="T10" s="72"/>
    </row>
    <row r="11" spans="1:20" ht="12.75" customHeight="1">
      <c r="A11" s="18">
        <v>110</v>
      </c>
      <c r="B11" s="17" t="s">
        <v>11</v>
      </c>
      <c r="C11" s="91" t="s">
        <v>123</v>
      </c>
      <c r="D11" s="184" t="s">
        <v>123</v>
      </c>
      <c r="E11" s="184" t="s">
        <v>123</v>
      </c>
      <c r="F11" s="184" t="s">
        <v>172</v>
      </c>
      <c r="G11" s="184" t="s">
        <v>172</v>
      </c>
      <c r="H11" s="184" t="s">
        <v>172</v>
      </c>
      <c r="I11" s="184" t="s">
        <v>172</v>
      </c>
      <c r="J11" s="199">
        <v>101642</v>
      </c>
      <c r="K11" s="200">
        <v>45715</v>
      </c>
      <c r="L11" s="109">
        <f t="shared" si="2"/>
        <v>44.976486098266463</v>
      </c>
      <c r="M11" s="108">
        <v>100545</v>
      </c>
      <c r="N11" s="108">
        <v>48221</v>
      </c>
      <c r="O11" s="109">
        <v>47.96</v>
      </c>
      <c r="P11" s="108">
        <v>98826</v>
      </c>
      <c r="Q11" s="108">
        <v>48070</v>
      </c>
      <c r="R11" s="109">
        <v>48.64</v>
      </c>
      <c r="S11" s="121">
        <f t="shared" si="1"/>
        <v>0</v>
      </c>
    </row>
    <row r="12" spans="1:20" ht="12.75" customHeight="1">
      <c r="A12" s="18">
        <v>105</v>
      </c>
      <c r="B12" s="17" t="s">
        <v>12</v>
      </c>
      <c r="C12" s="91" t="s">
        <v>123</v>
      </c>
      <c r="D12" s="184" t="s">
        <v>123</v>
      </c>
      <c r="E12" s="184" t="s">
        <v>123</v>
      </c>
      <c r="F12" s="184" t="s">
        <v>172</v>
      </c>
      <c r="G12" s="184" t="s">
        <v>172</v>
      </c>
      <c r="H12" s="184" t="s">
        <v>172</v>
      </c>
      <c r="I12" s="184" t="s">
        <v>172</v>
      </c>
      <c r="J12" s="199">
        <v>89848</v>
      </c>
      <c r="K12" s="200">
        <v>41035</v>
      </c>
      <c r="L12" s="109">
        <f t="shared" si="2"/>
        <v>45.671578666191792</v>
      </c>
      <c r="M12" s="108">
        <v>90340</v>
      </c>
      <c r="N12" s="108">
        <v>44207</v>
      </c>
      <c r="O12" s="109">
        <v>48.93</v>
      </c>
      <c r="P12" s="108">
        <v>89216</v>
      </c>
      <c r="Q12" s="108">
        <v>44164</v>
      </c>
      <c r="R12" s="109">
        <v>49.5</v>
      </c>
      <c r="S12" s="121">
        <f t="shared" si="1"/>
        <v>0</v>
      </c>
    </row>
    <row r="13" spans="1:20" ht="12.75" customHeight="1">
      <c r="A13" s="18">
        <v>109</v>
      </c>
      <c r="B13" s="17" t="s">
        <v>13</v>
      </c>
      <c r="C13" s="91" t="s">
        <v>123</v>
      </c>
      <c r="D13" s="184" t="s">
        <v>123</v>
      </c>
      <c r="E13" s="184" t="s">
        <v>123</v>
      </c>
      <c r="F13" s="184" t="s">
        <v>172</v>
      </c>
      <c r="G13" s="184" t="s">
        <v>172</v>
      </c>
      <c r="H13" s="184" t="s">
        <v>172</v>
      </c>
      <c r="I13" s="184" t="s">
        <v>172</v>
      </c>
      <c r="J13" s="199">
        <v>182751</v>
      </c>
      <c r="K13" s="200">
        <v>91050</v>
      </c>
      <c r="L13" s="109">
        <f t="shared" si="2"/>
        <v>49.821888799514092</v>
      </c>
      <c r="M13" s="108">
        <v>184159</v>
      </c>
      <c r="N13" s="108">
        <v>97152</v>
      </c>
      <c r="O13" s="109">
        <v>52.75</v>
      </c>
      <c r="P13" s="108">
        <v>182279</v>
      </c>
      <c r="Q13" s="108">
        <v>97037</v>
      </c>
      <c r="R13" s="109">
        <v>53.24</v>
      </c>
      <c r="S13" s="121">
        <f t="shared" si="1"/>
        <v>0</v>
      </c>
    </row>
    <row r="14" spans="1:20" ht="12.75" customHeight="1">
      <c r="A14" s="18">
        <v>106</v>
      </c>
      <c r="B14" s="17" t="s">
        <v>14</v>
      </c>
      <c r="C14" s="91" t="s">
        <v>123</v>
      </c>
      <c r="D14" s="184" t="s">
        <v>123</v>
      </c>
      <c r="E14" s="184" t="s">
        <v>123</v>
      </c>
      <c r="F14" s="184" t="s">
        <v>172</v>
      </c>
      <c r="G14" s="184" t="s">
        <v>172</v>
      </c>
      <c r="H14" s="184" t="s">
        <v>172</v>
      </c>
      <c r="I14" s="184" t="s">
        <v>172</v>
      </c>
      <c r="J14" s="199">
        <v>80779</v>
      </c>
      <c r="K14" s="200">
        <v>37564</v>
      </c>
      <c r="L14" s="109">
        <f t="shared" si="2"/>
        <v>46.50218497381745</v>
      </c>
      <c r="M14" s="108">
        <v>81543</v>
      </c>
      <c r="N14" s="108">
        <v>40104</v>
      </c>
      <c r="O14" s="109">
        <v>49.18</v>
      </c>
      <c r="P14" s="108">
        <v>80897</v>
      </c>
      <c r="Q14" s="108">
        <v>40065</v>
      </c>
      <c r="R14" s="109">
        <v>49.53</v>
      </c>
      <c r="S14" s="121">
        <f t="shared" si="1"/>
        <v>0</v>
      </c>
    </row>
    <row r="15" spans="1:20" ht="12.75" customHeight="1">
      <c r="A15" s="18">
        <v>107</v>
      </c>
      <c r="B15" s="17" t="s">
        <v>15</v>
      </c>
      <c r="C15" s="91" t="s">
        <v>123</v>
      </c>
      <c r="D15" s="184" t="s">
        <v>123</v>
      </c>
      <c r="E15" s="184" t="s">
        <v>123</v>
      </c>
      <c r="F15" s="184" t="s">
        <v>172</v>
      </c>
      <c r="G15" s="184" t="s">
        <v>172</v>
      </c>
      <c r="H15" s="184" t="s">
        <v>172</v>
      </c>
      <c r="I15" s="184" t="s">
        <v>172</v>
      </c>
      <c r="J15" s="199">
        <v>136274</v>
      </c>
      <c r="K15" s="200">
        <v>69896</v>
      </c>
      <c r="L15" s="109">
        <f t="shared" si="2"/>
        <v>51.290781807241295</v>
      </c>
      <c r="M15" s="108">
        <v>136620</v>
      </c>
      <c r="N15" s="108">
        <v>73699</v>
      </c>
      <c r="O15" s="109">
        <v>53.94</v>
      </c>
      <c r="P15" s="108">
        <v>135594</v>
      </c>
      <c r="Q15" s="108">
        <v>73596</v>
      </c>
      <c r="R15" s="109">
        <v>54.28</v>
      </c>
      <c r="S15" s="121">
        <f t="shared" si="1"/>
        <v>0</v>
      </c>
    </row>
    <row r="16" spans="1:20" ht="12.75" customHeight="1">
      <c r="A16" s="18">
        <v>108</v>
      </c>
      <c r="B16" s="17" t="s">
        <v>16</v>
      </c>
      <c r="C16" s="91" t="s">
        <v>123</v>
      </c>
      <c r="D16" s="184" t="s">
        <v>123</v>
      </c>
      <c r="E16" s="184" t="s">
        <v>123</v>
      </c>
      <c r="F16" s="184" t="s">
        <v>172</v>
      </c>
      <c r="G16" s="184" t="s">
        <v>172</v>
      </c>
      <c r="H16" s="184" t="s">
        <v>172</v>
      </c>
      <c r="I16" s="184" t="s">
        <v>172</v>
      </c>
      <c r="J16" s="199">
        <v>182519</v>
      </c>
      <c r="K16" s="200">
        <v>91394</v>
      </c>
      <c r="L16" s="109">
        <f t="shared" si="2"/>
        <v>50.07369095820161</v>
      </c>
      <c r="M16" s="108">
        <v>183862</v>
      </c>
      <c r="N16" s="108">
        <v>96465</v>
      </c>
      <c r="O16" s="109">
        <v>52.47</v>
      </c>
      <c r="P16" s="108">
        <v>181851</v>
      </c>
      <c r="Q16" s="108">
        <v>96354</v>
      </c>
      <c r="R16" s="109">
        <v>52.99</v>
      </c>
      <c r="S16" s="121">
        <f t="shared" si="1"/>
        <v>0</v>
      </c>
    </row>
    <row r="17" spans="1:19" ht="12.75" customHeight="1">
      <c r="A17" s="18">
        <v>111</v>
      </c>
      <c r="B17" s="17" t="s">
        <v>17</v>
      </c>
      <c r="C17" s="91" t="s">
        <v>123</v>
      </c>
      <c r="D17" s="184" t="s">
        <v>123</v>
      </c>
      <c r="E17" s="184" t="s">
        <v>123</v>
      </c>
      <c r="F17" s="184" t="s">
        <v>172</v>
      </c>
      <c r="G17" s="184" t="s">
        <v>172</v>
      </c>
      <c r="H17" s="184" t="s">
        <v>172</v>
      </c>
      <c r="I17" s="184" t="s">
        <v>172</v>
      </c>
      <c r="J17" s="199">
        <v>198134</v>
      </c>
      <c r="K17" s="200">
        <v>94172</v>
      </c>
      <c r="L17" s="109">
        <f t="shared" si="2"/>
        <v>47.529449766319765</v>
      </c>
      <c r="M17" s="108">
        <v>199272</v>
      </c>
      <c r="N17" s="108">
        <v>101430</v>
      </c>
      <c r="O17" s="109">
        <v>50.9</v>
      </c>
      <c r="P17" s="108">
        <v>196865</v>
      </c>
      <c r="Q17" s="108">
        <v>101308</v>
      </c>
      <c r="R17" s="109">
        <v>51.46</v>
      </c>
      <c r="S17" s="121">
        <f t="shared" si="1"/>
        <v>0</v>
      </c>
    </row>
    <row r="18" spans="1:19" ht="20.25" customHeight="1">
      <c r="A18" s="6"/>
      <c r="B18" s="19" t="s">
        <v>18</v>
      </c>
      <c r="C18" s="92">
        <v>106</v>
      </c>
      <c r="D18" s="184">
        <f t="shared" ref="D18:H18" si="3">SUM(D19:D21)</f>
        <v>7777</v>
      </c>
      <c r="E18" s="184">
        <f t="shared" si="3"/>
        <v>7263</v>
      </c>
      <c r="F18" s="184">
        <f t="shared" si="3"/>
        <v>3168</v>
      </c>
      <c r="G18" s="184">
        <f t="shared" si="3"/>
        <v>514</v>
      </c>
      <c r="H18" s="184">
        <f t="shared" si="3"/>
        <v>201</v>
      </c>
      <c r="I18" s="184" t="s">
        <v>171</v>
      </c>
      <c r="J18" s="199">
        <f>SUM(J19:J21)</f>
        <v>840297</v>
      </c>
      <c r="K18" s="200">
        <f>SUM(K19:K21)</f>
        <v>423011</v>
      </c>
      <c r="L18" s="109">
        <f t="shared" si="2"/>
        <v>50.340653364227173</v>
      </c>
      <c r="M18" s="108">
        <f>SUM(M19:M21)</f>
        <v>838778</v>
      </c>
      <c r="N18" s="108">
        <f>SUM(N19:N21)</f>
        <v>438793</v>
      </c>
      <c r="O18" s="109">
        <f>N18/M18*100</f>
        <v>52.313365395849672</v>
      </c>
      <c r="P18" s="108">
        <f>SUM(P19:P21)</f>
        <v>830785</v>
      </c>
      <c r="Q18" s="108">
        <f>SUM(Q19:Q21)</f>
        <v>437540</v>
      </c>
      <c r="R18" s="109">
        <f>Q18/P18*100</f>
        <v>52.665852175954065</v>
      </c>
      <c r="S18" s="121"/>
    </row>
    <row r="19" spans="1:19" ht="12.75" customHeight="1">
      <c r="A19" s="16">
        <v>202</v>
      </c>
      <c r="B19" s="12" t="s">
        <v>19</v>
      </c>
      <c r="C19" s="91">
        <v>42</v>
      </c>
      <c r="D19" s="185">
        <v>3197</v>
      </c>
      <c r="E19" s="185">
        <v>2945</v>
      </c>
      <c r="F19" s="185">
        <v>1433</v>
      </c>
      <c r="G19" s="185">
        <v>252</v>
      </c>
      <c r="H19" s="185">
        <v>94</v>
      </c>
      <c r="I19" s="184" t="s">
        <v>171</v>
      </c>
      <c r="J19" s="199">
        <v>378523</v>
      </c>
      <c r="K19" s="200">
        <v>173617</v>
      </c>
      <c r="L19" s="109">
        <f t="shared" si="2"/>
        <v>45.866961849081825</v>
      </c>
      <c r="M19" s="108">
        <v>378554</v>
      </c>
      <c r="N19" s="108">
        <v>184267</v>
      </c>
      <c r="O19" s="109">
        <v>48.68</v>
      </c>
      <c r="P19" s="108">
        <v>377469</v>
      </c>
      <c r="Q19" s="108">
        <v>183886</v>
      </c>
      <c r="R19" s="109">
        <v>48.72</v>
      </c>
      <c r="S19" s="121">
        <f>SUM(T19:U19)</f>
        <v>0</v>
      </c>
    </row>
    <row r="20" spans="1:19" ht="12.75" customHeight="1">
      <c r="A20" s="16">
        <v>204</v>
      </c>
      <c r="B20" s="12" t="s">
        <v>20</v>
      </c>
      <c r="C20" s="91" t="s">
        <v>157</v>
      </c>
      <c r="D20" s="185">
        <v>3601</v>
      </c>
      <c r="E20" s="185">
        <v>3399</v>
      </c>
      <c r="F20" s="185">
        <v>1409</v>
      </c>
      <c r="G20" s="185">
        <v>202</v>
      </c>
      <c r="H20" s="185">
        <v>64</v>
      </c>
      <c r="I20" s="184" t="s">
        <v>171</v>
      </c>
      <c r="J20" s="199">
        <v>382897</v>
      </c>
      <c r="K20" s="200">
        <v>204011</v>
      </c>
      <c r="L20" s="109">
        <f t="shared" si="2"/>
        <v>53.280908442740468</v>
      </c>
      <c r="M20" s="108">
        <v>381417</v>
      </c>
      <c r="N20" s="108">
        <v>208417</v>
      </c>
      <c r="O20" s="109">
        <v>54.64</v>
      </c>
      <c r="P20" s="108">
        <v>376265</v>
      </c>
      <c r="Q20" s="108">
        <v>207677</v>
      </c>
      <c r="R20" s="109">
        <v>55.19</v>
      </c>
      <c r="S20" s="121">
        <f>SUM(T20:U20)</f>
        <v>0</v>
      </c>
    </row>
    <row r="21" spans="1:19" ht="12.75" customHeight="1">
      <c r="A21" s="16">
        <v>206</v>
      </c>
      <c r="B21" s="12" t="s">
        <v>21</v>
      </c>
      <c r="C21" s="91">
        <v>22</v>
      </c>
      <c r="D21" s="185">
        <v>979</v>
      </c>
      <c r="E21" s="185">
        <v>919</v>
      </c>
      <c r="F21" s="185">
        <v>326</v>
      </c>
      <c r="G21" s="185">
        <v>60</v>
      </c>
      <c r="H21" s="185">
        <v>43</v>
      </c>
      <c r="I21" s="184" t="s">
        <v>171</v>
      </c>
      <c r="J21" s="199">
        <v>78877</v>
      </c>
      <c r="K21" s="200">
        <v>45383</v>
      </c>
      <c r="L21" s="109">
        <f t="shared" si="2"/>
        <v>57.536417460096104</v>
      </c>
      <c r="M21" s="108">
        <v>78807</v>
      </c>
      <c r="N21" s="108">
        <v>46109</v>
      </c>
      <c r="O21" s="109">
        <v>58.51</v>
      </c>
      <c r="P21" s="108">
        <v>77051</v>
      </c>
      <c r="Q21" s="108">
        <v>45977</v>
      </c>
      <c r="R21" s="109">
        <v>59.67</v>
      </c>
      <c r="S21" s="121">
        <f>SUM(T21:U21)</f>
        <v>0</v>
      </c>
    </row>
    <row r="22" spans="1:19" ht="20.25" customHeight="1">
      <c r="A22" s="6"/>
      <c r="B22" s="19" t="s">
        <v>22</v>
      </c>
      <c r="C22" s="92">
        <f>SUM(C23:C27)</f>
        <v>118</v>
      </c>
      <c r="D22" s="184">
        <f t="shared" ref="D22:I22" si="4">SUM(D23:D27)</f>
        <v>6529</v>
      </c>
      <c r="E22" s="184">
        <f t="shared" si="4"/>
        <v>6178</v>
      </c>
      <c r="F22" s="184">
        <f t="shared" si="4"/>
        <v>2155</v>
      </c>
      <c r="G22" s="184">
        <f t="shared" si="4"/>
        <v>349</v>
      </c>
      <c r="H22" s="184">
        <f t="shared" si="4"/>
        <v>195</v>
      </c>
      <c r="I22" s="184">
        <f t="shared" si="4"/>
        <v>2</v>
      </c>
      <c r="J22" s="199">
        <f>SUM(J23:J27)</f>
        <v>595134</v>
      </c>
      <c r="K22" s="200">
        <f>SUM(K23:K27)</f>
        <v>309167</v>
      </c>
      <c r="L22" s="109">
        <f t="shared" si="2"/>
        <v>51.949140865754607</v>
      </c>
      <c r="M22" s="108">
        <f>SUM(M23:M27)</f>
        <v>594957</v>
      </c>
      <c r="N22" s="108">
        <f>SUM(N23:N27)</f>
        <v>320792</v>
      </c>
      <c r="O22" s="109">
        <f>N22/M22*100</f>
        <v>53.918518481167546</v>
      </c>
      <c r="P22" s="108">
        <f>SUM(P23:P27)</f>
        <v>586821</v>
      </c>
      <c r="Q22" s="108">
        <f>SUM(Q23:Q27)</f>
        <v>320059</v>
      </c>
      <c r="R22" s="109">
        <f>Q22/P22*100</f>
        <v>54.54116331896779</v>
      </c>
      <c r="S22" s="121"/>
    </row>
    <row r="23" spans="1:19" ht="12.75" customHeight="1">
      <c r="A23" s="16">
        <v>207</v>
      </c>
      <c r="B23" s="12" t="s">
        <v>23</v>
      </c>
      <c r="C23" s="91">
        <v>28</v>
      </c>
      <c r="D23" s="185">
        <v>1911</v>
      </c>
      <c r="E23" s="185">
        <v>1781</v>
      </c>
      <c r="F23" s="185">
        <v>591</v>
      </c>
      <c r="G23" s="185">
        <v>130</v>
      </c>
      <c r="H23" s="185">
        <v>56</v>
      </c>
      <c r="I23" s="184" t="s">
        <v>171</v>
      </c>
      <c r="J23" s="199">
        <v>159810</v>
      </c>
      <c r="K23" s="200">
        <v>79897</v>
      </c>
      <c r="L23" s="109">
        <f t="shared" si="2"/>
        <v>49.994994055440834</v>
      </c>
      <c r="M23" s="108">
        <v>159201</v>
      </c>
      <c r="N23" s="108">
        <v>81474</v>
      </c>
      <c r="O23" s="109">
        <v>51.18</v>
      </c>
      <c r="P23" s="108">
        <v>157392</v>
      </c>
      <c r="Q23" s="108">
        <v>81286</v>
      </c>
      <c r="R23" s="109">
        <v>51.65</v>
      </c>
      <c r="S23" s="121">
        <f>SUM(T23:U23)</f>
        <v>0</v>
      </c>
    </row>
    <row r="24" spans="1:19" ht="12.75" customHeight="1">
      <c r="A24" s="16">
        <v>214</v>
      </c>
      <c r="B24" s="12" t="s">
        <v>24</v>
      </c>
      <c r="C24" s="91">
        <v>26</v>
      </c>
      <c r="D24" s="185">
        <v>1990</v>
      </c>
      <c r="E24" s="185">
        <v>1886</v>
      </c>
      <c r="F24" s="185">
        <v>601</v>
      </c>
      <c r="G24" s="185">
        <v>102</v>
      </c>
      <c r="H24" s="185">
        <v>64</v>
      </c>
      <c r="I24" s="185">
        <v>2</v>
      </c>
      <c r="J24" s="199">
        <v>187529</v>
      </c>
      <c r="K24" s="200">
        <v>98392</v>
      </c>
      <c r="L24" s="109">
        <f t="shared" si="2"/>
        <v>52.467618341696486</v>
      </c>
      <c r="M24" s="108">
        <v>187960</v>
      </c>
      <c r="N24" s="108">
        <v>100688</v>
      </c>
      <c r="O24" s="109">
        <v>53.57</v>
      </c>
      <c r="P24" s="108">
        <v>184883</v>
      </c>
      <c r="Q24" s="108">
        <v>100455</v>
      </c>
      <c r="R24" s="109">
        <v>54.33</v>
      </c>
      <c r="S24" s="121">
        <f>SUM(T24:U24)</f>
        <v>0</v>
      </c>
    </row>
    <row r="25" spans="1:19" ht="12.75" customHeight="1">
      <c r="A25" s="16">
        <v>217</v>
      </c>
      <c r="B25" s="12" t="s">
        <v>25</v>
      </c>
      <c r="C25" s="91">
        <v>26</v>
      </c>
      <c r="D25" s="185">
        <v>1226</v>
      </c>
      <c r="E25" s="185">
        <v>1171</v>
      </c>
      <c r="F25" s="185">
        <v>394</v>
      </c>
      <c r="G25" s="185">
        <v>55</v>
      </c>
      <c r="H25" s="185">
        <v>35</v>
      </c>
      <c r="I25" s="184" t="s">
        <v>171</v>
      </c>
      <c r="J25" s="199">
        <v>130728</v>
      </c>
      <c r="K25" s="200">
        <v>68674</v>
      </c>
      <c r="L25" s="109">
        <f t="shared" si="2"/>
        <v>52.531974787344716</v>
      </c>
      <c r="M25" s="108">
        <v>131284</v>
      </c>
      <c r="N25" s="108">
        <v>74842</v>
      </c>
      <c r="O25" s="109">
        <v>57.01</v>
      </c>
      <c r="P25" s="108">
        <v>129407</v>
      </c>
      <c r="Q25" s="108">
        <v>74689</v>
      </c>
      <c r="R25" s="109">
        <v>57.72</v>
      </c>
      <c r="S25" s="121">
        <f>SUM(T25:U25)</f>
        <v>0</v>
      </c>
    </row>
    <row r="26" spans="1:19" ht="12.75" customHeight="1">
      <c r="A26" s="16">
        <v>219</v>
      </c>
      <c r="B26" s="12" t="s">
        <v>26</v>
      </c>
      <c r="C26" s="91">
        <v>22</v>
      </c>
      <c r="D26" s="185">
        <v>1145</v>
      </c>
      <c r="E26" s="185">
        <v>1099</v>
      </c>
      <c r="F26" s="185">
        <v>424</v>
      </c>
      <c r="G26" s="185">
        <v>46</v>
      </c>
      <c r="H26" s="185">
        <v>28</v>
      </c>
      <c r="I26" s="184" t="s">
        <v>171</v>
      </c>
      <c r="J26" s="199">
        <v>91751</v>
      </c>
      <c r="K26" s="200">
        <v>48754</v>
      </c>
      <c r="L26" s="109">
        <f t="shared" si="2"/>
        <v>53.137295506316008</v>
      </c>
      <c r="M26" s="108">
        <v>91163</v>
      </c>
      <c r="N26" s="108">
        <v>49568</v>
      </c>
      <c r="O26" s="109">
        <v>54.37</v>
      </c>
      <c r="P26" s="108">
        <v>90052</v>
      </c>
      <c r="Q26" s="108">
        <v>49435</v>
      </c>
      <c r="R26" s="109">
        <v>54.9</v>
      </c>
      <c r="S26" s="121">
        <f>SUM(T26:U26)</f>
        <v>0</v>
      </c>
    </row>
    <row r="27" spans="1:19" ht="12.75" customHeight="1">
      <c r="A27" s="16">
        <v>301</v>
      </c>
      <c r="B27" s="12" t="s">
        <v>27</v>
      </c>
      <c r="C27" s="91">
        <v>16</v>
      </c>
      <c r="D27" s="185">
        <v>257</v>
      </c>
      <c r="E27" s="185">
        <v>241</v>
      </c>
      <c r="F27" s="185">
        <v>145</v>
      </c>
      <c r="G27" s="185">
        <v>16</v>
      </c>
      <c r="H27" s="185">
        <v>12</v>
      </c>
      <c r="I27" s="184" t="s">
        <v>171</v>
      </c>
      <c r="J27" s="199">
        <v>25316</v>
      </c>
      <c r="K27" s="200">
        <v>13450</v>
      </c>
      <c r="L27" s="109">
        <f t="shared" si="2"/>
        <v>53.128456312213622</v>
      </c>
      <c r="M27" s="108">
        <v>25349</v>
      </c>
      <c r="N27" s="108">
        <v>14220</v>
      </c>
      <c r="O27" s="109">
        <v>56.1</v>
      </c>
      <c r="P27" s="108">
        <v>25087</v>
      </c>
      <c r="Q27" s="108">
        <v>14194</v>
      </c>
      <c r="R27" s="109">
        <v>56.58</v>
      </c>
      <c r="S27" s="121">
        <f>SUM(T27:U27)</f>
        <v>0</v>
      </c>
    </row>
    <row r="28" spans="1:19" ht="20.25" customHeight="1">
      <c r="A28" s="6"/>
      <c r="B28" s="19" t="s">
        <v>28</v>
      </c>
      <c r="C28" s="92">
        <v>113</v>
      </c>
      <c r="D28" s="184">
        <f t="shared" ref="D28:H28" si="5">SUM(D29:D33)</f>
        <v>5005</v>
      </c>
      <c r="E28" s="184">
        <f t="shared" si="5"/>
        <v>4634</v>
      </c>
      <c r="F28" s="184">
        <f t="shared" si="5"/>
        <v>2404</v>
      </c>
      <c r="G28" s="184">
        <f t="shared" si="5"/>
        <v>371</v>
      </c>
      <c r="H28" s="184">
        <f t="shared" si="5"/>
        <v>264</v>
      </c>
      <c r="I28" s="184" t="s">
        <v>171</v>
      </c>
      <c r="J28" s="199">
        <f>SUM(J29:J33)</f>
        <v>584499</v>
      </c>
      <c r="K28" s="200">
        <f>SUM(K29:K33)</f>
        <v>284242</v>
      </c>
      <c r="L28" s="109">
        <f t="shared" si="2"/>
        <v>48.630023319116027</v>
      </c>
      <c r="M28" s="108">
        <f>SUM(M29:M33)</f>
        <v>584574</v>
      </c>
      <c r="N28" s="108">
        <f>SUM(N29:N33)</f>
        <v>301644</v>
      </c>
      <c r="O28" s="109">
        <f>N28/M28*100</f>
        <v>51.600652783052269</v>
      </c>
      <c r="P28" s="108">
        <f>SUM(P29:P33)</f>
        <v>579079</v>
      </c>
      <c r="Q28" s="108">
        <f>SUM(Q29:Q33)</f>
        <v>301120</v>
      </c>
      <c r="R28" s="109">
        <f>Q28/P28*100</f>
        <v>51.999813496949464</v>
      </c>
      <c r="S28" s="121"/>
    </row>
    <row r="29" spans="1:19" ht="12.75" customHeight="1">
      <c r="A29" s="16">
        <v>203</v>
      </c>
      <c r="B29" s="12" t="s">
        <v>29</v>
      </c>
      <c r="C29" s="91">
        <v>31</v>
      </c>
      <c r="D29" s="185">
        <v>1976</v>
      </c>
      <c r="E29" s="185">
        <v>1765</v>
      </c>
      <c r="F29" s="185">
        <v>998</v>
      </c>
      <c r="G29" s="185">
        <v>211</v>
      </c>
      <c r="H29" s="185">
        <v>156</v>
      </c>
      <c r="I29" s="184" t="s">
        <v>171</v>
      </c>
      <c r="J29" s="199">
        <v>239170</v>
      </c>
      <c r="K29" s="200">
        <v>113783</v>
      </c>
      <c r="L29" s="109">
        <f t="shared" si="2"/>
        <v>47.574110465359368</v>
      </c>
      <c r="M29" s="108">
        <v>238456</v>
      </c>
      <c r="N29" s="108">
        <v>121908</v>
      </c>
      <c r="O29" s="109">
        <v>51.12</v>
      </c>
      <c r="P29" s="108">
        <v>236130</v>
      </c>
      <c r="Q29" s="108">
        <v>121657</v>
      </c>
      <c r="R29" s="109">
        <v>51.52</v>
      </c>
      <c r="S29" s="121">
        <f>SUM(T29:U29)</f>
        <v>0</v>
      </c>
    </row>
    <row r="30" spans="1:19" ht="12.75" customHeight="1">
      <c r="A30" s="16">
        <v>210</v>
      </c>
      <c r="B30" s="12" t="s">
        <v>30</v>
      </c>
      <c r="C30" s="91">
        <v>31</v>
      </c>
      <c r="D30" s="185">
        <v>1647</v>
      </c>
      <c r="E30" s="185">
        <v>1555</v>
      </c>
      <c r="F30" s="185">
        <v>803</v>
      </c>
      <c r="G30" s="185">
        <v>92</v>
      </c>
      <c r="H30" s="185">
        <v>61</v>
      </c>
      <c r="I30" s="184" t="s">
        <v>171</v>
      </c>
      <c r="J30" s="199">
        <v>216426</v>
      </c>
      <c r="K30" s="200">
        <v>105550</v>
      </c>
      <c r="L30" s="109">
        <f t="shared" si="2"/>
        <v>48.769556337963095</v>
      </c>
      <c r="M30" s="108">
        <v>216668</v>
      </c>
      <c r="N30" s="108">
        <v>112085</v>
      </c>
      <c r="O30" s="109">
        <v>51.73</v>
      </c>
      <c r="P30" s="108">
        <v>214889</v>
      </c>
      <c r="Q30" s="108">
        <v>111898</v>
      </c>
      <c r="R30" s="109">
        <v>52.07</v>
      </c>
      <c r="S30" s="121">
        <f>SUM(T30:U30)</f>
        <v>0</v>
      </c>
    </row>
    <row r="31" spans="1:19" ht="12.75" customHeight="1">
      <c r="A31" s="16">
        <v>216</v>
      </c>
      <c r="B31" s="12" t="s">
        <v>31</v>
      </c>
      <c r="C31" s="91" t="s">
        <v>158</v>
      </c>
      <c r="D31" s="185">
        <v>1051</v>
      </c>
      <c r="E31" s="185">
        <v>1015</v>
      </c>
      <c r="F31" s="185">
        <v>383</v>
      </c>
      <c r="G31" s="185">
        <v>36</v>
      </c>
      <c r="H31" s="185">
        <v>24</v>
      </c>
      <c r="I31" s="184" t="s">
        <v>171</v>
      </c>
      <c r="J31" s="199">
        <v>75544</v>
      </c>
      <c r="K31" s="200">
        <v>38142</v>
      </c>
      <c r="L31" s="109">
        <f t="shared" si="2"/>
        <v>50.489780790003181</v>
      </c>
      <c r="M31" s="108">
        <v>75843</v>
      </c>
      <c r="N31" s="108">
        <v>39305</v>
      </c>
      <c r="O31" s="109">
        <v>51.82</v>
      </c>
      <c r="P31" s="108">
        <v>75144</v>
      </c>
      <c r="Q31" s="108">
        <v>39254</v>
      </c>
      <c r="R31" s="109">
        <v>52.24</v>
      </c>
      <c r="S31" s="121">
        <f>SUM(T31:U31)</f>
        <v>0</v>
      </c>
    </row>
    <row r="32" spans="1:19" ht="12.75" customHeight="1">
      <c r="A32" s="16">
        <v>381</v>
      </c>
      <c r="B32" s="12" t="s">
        <v>32</v>
      </c>
      <c r="C32" s="91">
        <v>16</v>
      </c>
      <c r="D32" s="185">
        <v>163</v>
      </c>
      <c r="E32" s="185">
        <v>148</v>
      </c>
      <c r="F32" s="185">
        <v>112</v>
      </c>
      <c r="G32" s="185">
        <v>15</v>
      </c>
      <c r="H32" s="185">
        <v>11</v>
      </c>
      <c r="I32" s="184" t="s">
        <v>171</v>
      </c>
      <c r="J32" s="199">
        <v>25713</v>
      </c>
      <c r="K32" s="200">
        <v>13216</v>
      </c>
      <c r="L32" s="109">
        <f t="shared" si="2"/>
        <v>51.398125461828648</v>
      </c>
      <c r="M32" s="108">
        <v>25863</v>
      </c>
      <c r="N32" s="108">
        <v>13812</v>
      </c>
      <c r="O32" s="109">
        <v>53.4</v>
      </c>
      <c r="P32" s="108">
        <v>25668</v>
      </c>
      <c r="Q32" s="108">
        <v>13789</v>
      </c>
      <c r="R32" s="109">
        <v>53.72</v>
      </c>
      <c r="S32" s="121">
        <f>SUM(T32:U32)</f>
        <v>0</v>
      </c>
    </row>
    <row r="33" spans="1:19" ht="12.75" customHeight="1">
      <c r="A33" s="16">
        <v>382</v>
      </c>
      <c r="B33" s="12" t="s">
        <v>33</v>
      </c>
      <c r="C33" s="91">
        <v>14</v>
      </c>
      <c r="D33" s="185">
        <v>168</v>
      </c>
      <c r="E33" s="185">
        <v>151</v>
      </c>
      <c r="F33" s="185">
        <v>108</v>
      </c>
      <c r="G33" s="185">
        <v>17</v>
      </c>
      <c r="H33" s="185">
        <v>12</v>
      </c>
      <c r="I33" s="184" t="s">
        <v>171</v>
      </c>
      <c r="J33" s="199">
        <v>27646</v>
      </c>
      <c r="K33" s="200">
        <v>13551</v>
      </c>
      <c r="L33" s="109">
        <f t="shared" si="2"/>
        <v>49.016132532735298</v>
      </c>
      <c r="M33" s="108">
        <v>27744</v>
      </c>
      <c r="N33" s="108">
        <v>14534</v>
      </c>
      <c r="O33" s="109">
        <v>52.39</v>
      </c>
      <c r="P33" s="108">
        <v>27248</v>
      </c>
      <c r="Q33" s="108">
        <v>14522</v>
      </c>
      <c r="R33" s="109">
        <v>53.3</v>
      </c>
      <c r="S33" s="121">
        <f>SUM(T33:U33)</f>
        <v>0</v>
      </c>
    </row>
    <row r="34" spans="1:19" ht="20.25" customHeight="1">
      <c r="A34" s="6"/>
      <c r="B34" s="20" t="s">
        <v>34</v>
      </c>
      <c r="C34" s="92">
        <v>95</v>
      </c>
      <c r="D34" s="184">
        <f t="shared" ref="D34:H34" si="6">SUM(D35:D40)</f>
        <v>2890</v>
      </c>
      <c r="E34" s="184">
        <f t="shared" si="6"/>
        <v>2777</v>
      </c>
      <c r="F34" s="184">
        <f t="shared" si="6"/>
        <v>1317</v>
      </c>
      <c r="G34" s="184">
        <f t="shared" si="6"/>
        <v>113</v>
      </c>
      <c r="H34" s="184">
        <f t="shared" si="6"/>
        <v>79</v>
      </c>
      <c r="I34" s="184" t="s">
        <v>171</v>
      </c>
      <c r="J34" s="199">
        <f>SUM(J35:J40)</f>
        <v>227182</v>
      </c>
      <c r="K34" s="200">
        <f>SUM(K35:K40)</f>
        <v>117650</v>
      </c>
      <c r="L34" s="109">
        <f t="shared" si="2"/>
        <v>51.786673239957395</v>
      </c>
      <c r="M34" s="108">
        <f>SUM(M35:M40)</f>
        <v>229193</v>
      </c>
      <c r="N34" s="108">
        <f>SUM(N35:N40)</f>
        <v>123416</v>
      </c>
      <c r="O34" s="109">
        <f>N34/M34*100</f>
        <v>53.848066913038359</v>
      </c>
      <c r="P34" s="108">
        <f>SUM(P35:P40)</f>
        <v>227264</v>
      </c>
      <c r="Q34" s="108">
        <f>SUM(Q35:Q40)</f>
        <v>123246</v>
      </c>
      <c r="R34" s="109">
        <f>Q34/P34*100</f>
        <v>54.230322444381862</v>
      </c>
      <c r="S34" s="121"/>
    </row>
    <row r="35" spans="1:19" ht="12.75" customHeight="1">
      <c r="A35" s="16">
        <v>213</v>
      </c>
      <c r="B35" s="12" t="s">
        <v>35</v>
      </c>
      <c r="C35" s="91">
        <v>16</v>
      </c>
      <c r="D35" s="185">
        <v>679</v>
      </c>
      <c r="E35" s="185">
        <v>658</v>
      </c>
      <c r="F35" s="185">
        <v>220</v>
      </c>
      <c r="G35" s="185">
        <v>21</v>
      </c>
      <c r="H35" s="185">
        <v>15</v>
      </c>
      <c r="I35" s="184" t="s">
        <v>171</v>
      </c>
      <c r="J35" s="199">
        <v>34505</v>
      </c>
      <c r="K35" s="200">
        <v>18664</v>
      </c>
      <c r="L35" s="109">
        <f t="shared" si="2"/>
        <v>54.09071149108825</v>
      </c>
      <c r="M35" s="110">
        <v>34899</v>
      </c>
      <c r="N35" s="110">
        <v>19557</v>
      </c>
      <c r="O35" s="109">
        <v>56.04</v>
      </c>
      <c r="P35" s="110">
        <v>34667</v>
      </c>
      <c r="Q35" s="110">
        <v>19539</v>
      </c>
      <c r="R35" s="109">
        <v>56.36</v>
      </c>
      <c r="S35" s="121">
        <f t="shared" ref="S35:S40" si="7">SUM(T35:U35)</f>
        <v>0</v>
      </c>
    </row>
    <row r="36" spans="1:19" ht="12.75" customHeight="1">
      <c r="A36" s="16">
        <v>215</v>
      </c>
      <c r="B36" s="12" t="s">
        <v>36</v>
      </c>
      <c r="C36" s="91">
        <v>18</v>
      </c>
      <c r="D36" s="185">
        <v>539</v>
      </c>
      <c r="E36" s="185">
        <v>512</v>
      </c>
      <c r="F36" s="185">
        <v>303</v>
      </c>
      <c r="G36" s="185">
        <v>27</v>
      </c>
      <c r="H36" s="185">
        <v>19</v>
      </c>
      <c r="I36" s="184" t="s">
        <v>171</v>
      </c>
      <c r="J36" s="199">
        <v>65781</v>
      </c>
      <c r="K36" s="200">
        <v>33081</v>
      </c>
      <c r="L36" s="109">
        <f t="shared" si="2"/>
        <v>50.289597300132257</v>
      </c>
      <c r="M36" s="110">
        <v>66348</v>
      </c>
      <c r="N36" s="110">
        <v>35099</v>
      </c>
      <c r="O36" s="109">
        <v>52.9</v>
      </c>
      <c r="P36" s="110">
        <v>65783</v>
      </c>
      <c r="Q36" s="110">
        <v>35041</v>
      </c>
      <c r="R36" s="109">
        <v>53.27</v>
      </c>
      <c r="S36" s="121">
        <f t="shared" si="7"/>
        <v>0</v>
      </c>
    </row>
    <row r="37" spans="1:19" ht="12.75" customHeight="1">
      <c r="A37" s="16">
        <v>218</v>
      </c>
      <c r="B37" s="12" t="s">
        <v>37</v>
      </c>
      <c r="C37" s="91">
        <v>16</v>
      </c>
      <c r="D37" s="185">
        <v>339</v>
      </c>
      <c r="E37" s="185">
        <v>326</v>
      </c>
      <c r="F37" s="185">
        <v>202</v>
      </c>
      <c r="G37" s="185">
        <v>13</v>
      </c>
      <c r="H37" s="185">
        <v>6</v>
      </c>
      <c r="I37" s="184" t="s">
        <v>171</v>
      </c>
      <c r="J37" s="199">
        <v>39273</v>
      </c>
      <c r="K37" s="200">
        <v>19550</v>
      </c>
      <c r="L37" s="109">
        <f t="shared" si="2"/>
        <v>49.779746899905788</v>
      </c>
      <c r="M37" s="108">
        <v>39484</v>
      </c>
      <c r="N37" s="108">
        <v>20548</v>
      </c>
      <c r="O37" s="109">
        <v>52.04</v>
      </c>
      <c r="P37" s="108">
        <v>39098</v>
      </c>
      <c r="Q37" s="108">
        <v>20499</v>
      </c>
      <c r="R37" s="109">
        <v>52.43</v>
      </c>
      <c r="S37" s="121">
        <f t="shared" si="7"/>
        <v>0</v>
      </c>
    </row>
    <row r="38" spans="1:19" ht="12.75" customHeight="1">
      <c r="A38" s="16">
        <v>220</v>
      </c>
      <c r="B38" s="12" t="s">
        <v>38</v>
      </c>
      <c r="C38" s="91">
        <v>15</v>
      </c>
      <c r="D38" s="185">
        <v>655</v>
      </c>
      <c r="E38" s="185">
        <v>624</v>
      </c>
      <c r="F38" s="185">
        <v>190</v>
      </c>
      <c r="G38" s="185">
        <v>31</v>
      </c>
      <c r="H38" s="185">
        <v>24</v>
      </c>
      <c r="I38" s="184" t="s">
        <v>171</v>
      </c>
      <c r="J38" s="199">
        <v>37584</v>
      </c>
      <c r="K38" s="200">
        <v>20106</v>
      </c>
      <c r="L38" s="109">
        <f t="shared" si="2"/>
        <v>53.496168582375482</v>
      </c>
      <c r="M38" s="108">
        <v>38012</v>
      </c>
      <c r="N38" s="108">
        <v>20702</v>
      </c>
      <c r="O38" s="109">
        <v>54.46</v>
      </c>
      <c r="P38" s="108">
        <v>37696</v>
      </c>
      <c r="Q38" s="108">
        <v>20687</v>
      </c>
      <c r="R38" s="109">
        <v>54.88</v>
      </c>
      <c r="S38" s="121">
        <f t="shared" si="7"/>
        <v>0</v>
      </c>
    </row>
    <row r="39" spans="1:19" ht="12.75" customHeight="1">
      <c r="A39" s="16">
        <v>228</v>
      </c>
      <c r="B39" s="12" t="s">
        <v>88</v>
      </c>
      <c r="C39" s="91" t="s">
        <v>159</v>
      </c>
      <c r="D39" s="185">
        <v>448</v>
      </c>
      <c r="E39" s="185">
        <v>439</v>
      </c>
      <c r="F39" s="185">
        <v>231</v>
      </c>
      <c r="G39" s="185">
        <v>9</v>
      </c>
      <c r="H39" s="185">
        <v>5</v>
      </c>
      <c r="I39" s="184" t="s">
        <v>171</v>
      </c>
      <c r="J39" s="199">
        <v>31721</v>
      </c>
      <c r="K39" s="200">
        <v>15867</v>
      </c>
      <c r="L39" s="109">
        <f t="shared" si="2"/>
        <v>50.020491157277512</v>
      </c>
      <c r="M39" s="110">
        <v>31868</v>
      </c>
      <c r="N39" s="110">
        <v>16797</v>
      </c>
      <c r="O39" s="109">
        <v>52.71</v>
      </c>
      <c r="P39" s="110">
        <v>31551</v>
      </c>
      <c r="Q39" s="110">
        <v>16768</v>
      </c>
      <c r="R39" s="109">
        <v>53.15</v>
      </c>
      <c r="S39" s="121">
        <f t="shared" si="7"/>
        <v>0</v>
      </c>
    </row>
    <row r="40" spans="1:19" ht="12.75" customHeight="1">
      <c r="A40" s="16">
        <v>365</v>
      </c>
      <c r="B40" s="12" t="s">
        <v>83</v>
      </c>
      <c r="C40" s="91">
        <v>14</v>
      </c>
      <c r="D40" s="185">
        <v>230</v>
      </c>
      <c r="E40" s="185">
        <v>218</v>
      </c>
      <c r="F40" s="185">
        <v>171</v>
      </c>
      <c r="G40" s="185">
        <v>12</v>
      </c>
      <c r="H40" s="185">
        <v>10</v>
      </c>
      <c r="I40" s="184" t="s">
        <v>171</v>
      </c>
      <c r="J40" s="199">
        <v>18318</v>
      </c>
      <c r="K40" s="200">
        <v>10382</v>
      </c>
      <c r="L40" s="109">
        <f t="shared" si="2"/>
        <v>56.6764930669287</v>
      </c>
      <c r="M40" s="110">
        <v>18582</v>
      </c>
      <c r="N40" s="110">
        <v>10713</v>
      </c>
      <c r="O40" s="109">
        <v>57.65</v>
      </c>
      <c r="P40" s="110">
        <v>18469</v>
      </c>
      <c r="Q40" s="110">
        <v>10712</v>
      </c>
      <c r="R40" s="109">
        <v>58</v>
      </c>
      <c r="S40" s="121">
        <f t="shared" si="7"/>
        <v>0</v>
      </c>
    </row>
    <row r="41" spans="1:19" ht="20.25" customHeight="1">
      <c r="A41" s="6"/>
      <c r="B41" s="20" t="s">
        <v>39</v>
      </c>
      <c r="C41" s="91" t="s">
        <v>162</v>
      </c>
      <c r="D41" s="184">
        <f t="shared" ref="D41:I41" si="8">SUM(D42:D45)</f>
        <v>4439</v>
      </c>
      <c r="E41" s="184">
        <f t="shared" si="8"/>
        <v>4110</v>
      </c>
      <c r="F41" s="184">
        <f t="shared" si="8"/>
        <v>1982</v>
      </c>
      <c r="G41" s="184">
        <f t="shared" si="8"/>
        <v>314</v>
      </c>
      <c r="H41" s="184">
        <f t="shared" si="8"/>
        <v>184</v>
      </c>
      <c r="I41" s="184">
        <f t="shared" si="8"/>
        <v>15</v>
      </c>
      <c r="J41" s="199">
        <f>SUM(J42:J45)</f>
        <v>464074</v>
      </c>
      <c r="K41" s="200">
        <f>SUM(K42:K45)</f>
        <v>231093</v>
      </c>
      <c r="L41" s="109">
        <f t="shared" si="2"/>
        <v>49.796584165456373</v>
      </c>
      <c r="M41" s="108">
        <f>SUM(M42:M45)</f>
        <v>463329</v>
      </c>
      <c r="N41" s="108">
        <f>SUM(N42:N45)</f>
        <v>231613</v>
      </c>
      <c r="O41" s="109">
        <f>N41/M41*100</f>
        <v>49.988884788131109</v>
      </c>
      <c r="P41" s="108">
        <f>SUM(P42:P45)</f>
        <v>460847</v>
      </c>
      <c r="Q41" s="108">
        <f>SUM(Q42:Q45)</f>
        <v>231386</v>
      </c>
      <c r="R41" s="109">
        <f>Q41/P41*100</f>
        <v>50.208854565615056</v>
      </c>
      <c r="S41" s="121"/>
    </row>
    <row r="42" spans="1:19" s="38" customFormat="1" ht="12.75" customHeight="1">
      <c r="A42" s="37">
        <v>201</v>
      </c>
      <c r="B42" s="51" t="s">
        <v>129</v>
      </c>
      <c r="C42" s="91">
        <v>47</v>
      </c>
      <c r="D42" s="185">
        <v>3789</v>
      </c>
      <c r="E42" s="185">
        <v>3498</v>
      </c>
      <c r="F42" s="185">
        <v>1689</v>
      </c>
      <c r="G42" s="185">
        <v>291</v>
      </c>
      <c r="H42" s="185">
        <v>161</v>
      </c>
      <c r="I42" s="184" t="s">
        <v>171</v>
      </c>
      <c r="J42" s="199">
        <v>427497</v>
      </c>
      <c r="K42" s="200">
        <v>208677</v>
      </c>
      <c r="L42" s="109">
        <f t="shared" si="2"/>
        <v>48.813675885444816</v>
      </c>
      <c r="M42" s="111">
        <v>426584</v>
      </c>
      <c r="N42" s="111">
        <v>208584</v>
      </c>
      <c r="O42" s="109">
        <v>48.8963486675543</v>
      </c>
      <c r="P42" s="111">
        <v>424358</v>
      </c>
      <c r="Q42" s="111">
        <v>208366</v>
      </c>
      <c r="R42" s="109">
        <v>49.1</v>
      </c>
      <c r="S42" s="121">
        <v>427497</v>
      </c>
    </row>
    <row r="43" spans="1:19" ht="12.75" customHeight="1">
      <c r="A43" s="16">
        <v>442</v>
      </c>
      <c r="B43" s="12" t="s">
        <v>40</v>
      </c>
      <c r="C43" s="91">
        <v>12</v>
      </c>
      <c r="D43" s="185">
        <v>130</v>
      </c>
      <c r="E43" s="185">
        <v>127</v>
      </c>
      <c r="F43" s="185">
        <v>79</v>
      </c>
      <c r="G43" s="185">
        <v>3</v>
      </c>
      <c r="H43" s="185">
        <v>3</v>
      </c>
      <c r="I43" s="184" t="s">
        <v>171</v>
      </c>
      <c r="J43" s="199">
        <v>11010</v>
      </c>
      <c r="K43" s="200">
        <v>6407</v>
      </c>
      <c r="L43" s="109">
        <f t="shared" si="2"/>
        <v>58.19255222524977</v>
      </c>
      <c r="M43" s="108">
        <v>11113</v>
      </c>
      <c r="N43" s="108">
        <v>6680</v>
      </c>
      <c r="O43" s="109">
        <v>60.11</v>
      </c>
      <c r="P43" s="108">
        <v>11047</v>
      </c>
      <c r="Q43" s="108">
        <v>6673</v>
      </c>
      <c r="R43" s="109">
        <v>60.41</v>
      </c>
      <c r="S43" s="121">
        <f>SUM(T43:U43)</f>
        <v>0</v>
      </c>
    </row>
    <row r="44" spans="1:19" ht="12.75" customHeight="1">
      <c r="A44" s="16">
        <v>443</v>
      </c>
      <c r="B44" s="12" t="s">
        <v>41</v>
      </c>
      <c r="C44" s="91">
        <v>14</v>
      </c>
      <c r="D44" s="185">
        <v>179</v>
      </c>
      <c r="E44" s="185">
        <v>157</v>
      </c>
      <c r="F44" s="185">
        <v>105</v>
      </c>
      <c r="G44" s="185">
        <v>7</v>
      </c>
      <c r="H44" s="185">
        <v>7</v>
      </c>
      <c r="I44" s="185">
        <v>15</v>
      </c>
      <c r="J44" s="199">
        <v>15512</v>
      </c>
      <c r="K44" s="200">
        <v>8885</v>
      </c>
      <c r="L44" s="109">
        <f t="shared" si="2"/>
        <v>57.278236204228982</v>
      </c>
      <c r="M44" s="108">
        <v>15425</v>
      </c>
      <c r="N44" s="108">
        <v>8875</v>
      </c>
      <c r="O44" s="109">
        <v>57.54</v>
      </c>
      <c r="P44" s="108">
        <v>15291</v>
      </c>
      <c r="Q44" s="108">
        <v>8873</v>
      </c>
      <c r="R44" s="109">
        <v>58.03</v>
      </c>
      <c r="S44" s="121">
        <f>SUM(T44:U44)</f>
        <v>0</v>
      </c>
    </row>
    <row r="45" spans="1:19" ht="12.75" customHeight="1">
      <c r="A45" s="16">
        <v>446</v>
      </c>
      <c r="B45" s="12" t="s">
        <v>84</v>
      </c>
      <c r="C45" s="91" t="s">
        <v>160</v>
      </c>
      <c r="D45" s="185">
        <v>341</v>
      </c>
      <c r="E45" s="185">
        <v>328</v>
      </c>
      <c r="F45" s="185">
        <v>109</v>
      </c>
      <c r="G45" s="185">
        <v>13</v>
      </c>
      <c r="H45" s="185">
        <v>13</v>
      </c>
      <c r="I45" s="184" t="s">
        <v>171</v>
      </c>
      <c r="J45" s="199">
        <v>10055</v>
      </c>
      <c r="K45" s="200">
        <v>7124</v>
      </c>
      <c r="L45" s="109">
        <f t="shared" si="2"/>
        <v>70.850323222277481</v>
      </c>
      <c r="M45" s="110">
        <v>10207</v>
      </c>
      <c r="N45" s="110">
        <v>7474</v>
      </c>
      <c r="O45" s="109">
        <v>73.22</v>
      </c>
      <c r="P45" s="110">
        <v>10151</v>
      </c>
      <c r="Q45" s="110">
        <v>7474</v>
      </c>
      <c r="R45" s="109">
        <v>73.63</v>
      </c>
      <c r="S45" s="121">
        <f>SUM(T45:U45)</f>
        <v>0</v>
      </c>
    </row>
    <row r="46" spans="1:19" ht="20.25" customHeight="1">
      <c r="A46" s="6"/>
      <c r="B46" s="20" t="s">
        <v>42</v>
      </c>
      <c r="C46" s="91" t="s">
        <v>163</v>
      </c>
      <c r="D46" s="184">
        <f t="shared" ref="D46:H46" si="9">SUM(D47:D53)</f>
        <v>3162</v>
      </c>
      <c r="E46" s="184">
        <f t="shared" si="9"/>
        <v>2971</v>
      </c>
      <c r="F46" s="184">
        <f t="shared" si="9"/>
        <v>1430</v>
      </c>
      <c r="G46" s="184">
        <f t="shared" si="9"/>
        <v>191</v>
      </c>
      <c r="H46" s="184">
        <f t="shared" si="9"/>
        <v>170</v>
      </c>
      <c r="I46" s="184" t="s">
        <v>171</v>
      </c>
      <c r="J46" s="199">
        <f>SUM(J47:J53)</f>
        <v>220215</v>
      </c>
      <c r="K46" s="200">
        <f>SUM(K47:K53)</f>
        <v>125284</v>
      </c>
      <c r="L46" s="109">
        <f t="shared" si="2"/>
        <v>56.89167404581886</v>
      </c>
      <c r="M46" s="108">
        <f>SUM(M47:M53)</f>
        <v>222638</v>
      </c>
      <c r="N46" s="108">
        <f>SUM(N47:N53)</f>
        <v>129295</v>
      </c>
      <c r="O46" s="109">
        <f>N46/M46*100</f>
        <v>58.074093371302297</v>
      </c>
      <c r="P46" s="108">
        <f>SUM(P47:P53)</f>
        <v>221101</v>
      </c>
      <c r="Q46" s="108">
        <f>SUM(Q47:Q53)</f>
        <v>129185</v>
      </c>
      <c r="R46" s="109">
        <f>Q46/P46*100</f>
        <v>58.428048719815827</v>
      </c>
      <c r="S46" s="121"/>
    </row>
    <row r="47" spans="1:19" ht="12.75" customHeight="1">
      <c r="A47" s="16">
        <v>208</v>
      </c>
      <c r="B47" s="12" t="s">
        <v>43</v>
      </c>
      <c r="C47" s="91">
        <v>16</v>
      </c>
      <c r="D47" s="185">
        <v>266</v>
      </c>
      <c r="E47" s="185">
        <v>242</v>
      </c>
      <c r="F47" s="185">
        <v>150</v>
      </c>
      <c r="G47" s="185">
        <v>24</v>
      </c>
      <c r="H47" s="185">
        <v>19</v>
      </c>
      <c r="I47" s="184" t="s">
        <v>171</v>
      </c>
      <c r="J47" s="199">
        <v>25549</v>
      </c>
      <c r="K47" s="200">
        <v>14914</v>
      </c>
      <c r="L47" s="109">
        <f t="shared" si="2"/>
        <v>58.374104661630589</v>
      </c>
      <c r="M47" s="108">
        <v>25720</v>
      </c>
      <c r="N47" s="108">
        <v>15048</v>
      </c>
      <c r="O47" s="109">
        <v>58.51</v>
      </c>
      <c r="P47" s="108">
        <v>25530</v>
      </c>
      <c r="Q47" s="108">
        <v>15025</v>
      </c>
      <c r="R47" s="109">
        <v>58.85</v>
      </c>
      <c r="S47" s="121">
        <f t="shared" ref="S47:S53" si="10">SUM(T47:U47)</f>
        <v>0</v>
      </c>
    </row>
    <row r="48" spans="1:19" ht="12.75" customHeight="1">
      <c r="A48" s="16">
        <v>212</v>
      </c>
      <c r="B48" s="12" t="s">
        <v>44</v>
      </c>
      <c r="C48" s="91">
        <v>18</v>
      </c>
      <c r="D48" s="185">
        <v>928</v>
      </c>
      <c r="E48" s="185">
        <v>886</v>
      </c>
      <c r="F48" s="185">
        <v>205</v>
      </c>
      <c r="G48" s="185">
        <v>42</v>
      </c>
      <c r="H48" s="185">
        <v>42</v>
      </c>
      <c r="I48" s="184" t="s">
        <v>171</v>
      </c>
      <c r="J48" s="199">
        <v>40766</v>
      </c>
      <c r="K48" s="200">
        <v>22092</v>
      </c>
      <c r="L48" s="109">
        <f t="shared" si="2"/>
        <v>54.192219006034435</v>
      </c>
      <c r="M48" s="108">
        <v>41147</v>
      </c>
      <c r="N48" s="108">
        <v>21524</v>
      </c>
      <c r="O48" s="109">
        <v>52.31</v>
      </c>
      <c r="P48" s="108">
        <v>40897</v>
      </c>
      <c r="Q48" s="108">
        <v>21505</v>
      </c>
      <c r="R48" s="109">
        <v>52.58</v>
      </c>
      <c r="S48" s="121">
        <f t="shared" si="10"/>
        <v>0</v>
      </c>
    </row>
    <row r="49" spans="1:19" ht="12.75" customHeight="1">
      <c r="A49" s="16">
        <v>227</v>
      </c>
      <c r="B49" s="12" t="s">
        <v>80</v>
      </c>
      <c r="C49" s="91">
        <v>18</v>
      </c>
      <c r="D49" s="185">
        <v>657</v>
      </c>
      <c r="E49" s="185">
        <v>619</v>
      </c>
      <c r="F49" s="185">
        <v>301</v>
      </c>
      <c r="G49" s="185">
        <v>38</v>
      </c>
      <c r="H49" s="185">
        <v>34</v>
      </c>
      <c r="I49" s="184" t="s">
        <v>171</v>
      </c>
      <c r="J49" s="199">
        <v>33462</v>
      </c>
      <c r="K49" s="200">
        <v>20284</v>
      </c>
      <c r="L49" s="109">
        <f t="shared" si="2"/>
        <v>60.618014464168311</v>
      </c>
      <c r="M49" s="110">
        <v>34070</v>
      </c>
      <c r="N49" s="110">
        <v>20229</v>
      </c>
      <c r="O49" s="109">
        <v>59.37</v>
      </c>
      <c r="P49" s="110">
        <v>33854</v>
      </c>
      <c r="Q49" s="110">
        <v>20221</v>
      </c>
      <c r="R49" s="109">
        <v>59.73</v>
      </c>
      <c r="S49" s="121">
        <f t="shared" si="10"/>
        <v>0</v>
      </c>
    </row>
    <row r="50" spans="1:19" ht="12.75" customHeight="1">
      <c r="A50" s="16">
        <v>229</v>
      </c>
      <c r="B50" s="12" t="s">
        <v>85</v>
      </c>
      <c r="C50" s="91">
        <v>22</v>
      </c>
      <c r="D50" s="185">
        <v>681</v>
      </c>
      <c r="E50" s="185">
        <v>629</v>
      </c>
      <c r="F50" s="185">
        <v>352</v>
      </c>
      <c r="G50" s="185">
        <v>52</v>
      </c>
      <c r="H50" s="185">
        <v>42</v>
      </c>
      <c r="I50" s="184" t="s">
        <v>171</v>
      </c>
      <c r="J50" s="199">
        <v>64290</v>
      </c>
      <c r="K50" s="200">
        <v>35492</v>
      </c>
      <c r="L50" s="109">
        <f t="shared" si="2"/>
        <v>55.206097371286354</v>
      </c>
      <c r="M50" s="110">
        <v>64826</v>
      </c>
      <c r="N50" s="110">
        <v>36502</v>
      </c>
      <c r="O50" s="109">
        <v>56.31</v>
      </c>
      <c r="P50" s="110">
        <v>64410</v>
      </c>
      <c r="Q50" s="110">
        <v>36475</v>
      </c>
      <c r="R50" s="109">
        <v>56.63</v>
      </c>
      <c r="S50" s="121">
        <f t="shared" si="10"/>
        <v>0</v>
      </c>
    </row>
    <row r="51" spans="1:19" ht="12.75" customHeight="1">
      <c r="A51" s="16">
        <v>464</v>
      </c>
      <c r="B51" s="12" t="s">
        <v>45</v>
      </c>
      <c r="C51" s="91">
        <v>16</v>
      </c>
      <c r="D51" s="185">
        <v>189</v>
      </c>
      <c r="E51" s="185">
        <v>167</v>
      </c>
      <c r="F51" s="185">
        <v>126</v>
      </c>
      <c r="G51" s="185">
        <v>22</v>
      </c>
      <c r="H51" s="185">
        <v>22</v>
      </c>
      <c r="I51" s="184" t="s">
        <v>171</v>
      </c>
      <c r="J51" s="199">
        <v>26870</v>
      </c>
      <c r="K51" s="200">
        <v>14053</v>
      </c>
      <c r="L51" s="109">
        <f t="shared" si="2"/>
        <v>52.299962783773722</v>
      </c>
      <c r="M51" s="108">
        <v>26936</v>
      </c>
      <c r="N51" s="108">
        <v>15072</v>
      </c>
      <c r="O51" s="109">
        <v>55.95</v>
      </c>
      <c r="P51" s="108">
        <v>26671</v>
      </c>
      <c r="Q51" s="108">
        <v>15055</v>
      </c>
      <c r="R51" s="109">
        <v>56.45</v>
      </c>
      <c r="S51" s="121">
        <f t="shared" si="10"/>
        <v>0</v>
      </c>
    </row>
    <row r="52" spans="1:19" ht="12.75" customHeight="1">
      <c r="A52" s="16">
        <v>481</v>
      </c>
      <c r="B52" s="12" t="s">
        <v>46</v>
      </c>
      <c r="C52" s="91">
        <v>12</v>
      </c>
      <c r="D52" s="185">
        <v>170</v>
      </c>
      <c r="E52" s="185">
        <v>157</v>
      </c>
      <c r="F52" s="185">
        <v>118</v>
      </c>
      <c r="G52" s="185">
        <v>13</v>
      </c>
      <c r="H52" s="185">
        <v>11</v>
      </c>
      <c r="I52" s="184" t="s">
        <v>171</v>
      </c>
      <c r="J52" s="199">
        <v>13526</v>
      </c>
      <c r="K52" s="200">
        <v>8107</v>
      </c>
      <c r="L52" s="109">
        <f t="shared" si="2"/>
        <v>59.936418749075862</v>
      </c>
      <c r="M52" s="108">
        <v>13836</v>
      </c>
      <c r="N52" s="108">
        <v>10284</v>
      </c>
      <c r="O52" s="109">
        <v>74.33</v>
      </c>
      <c r="P52" s="108">
        <v>13726</v>
      </c>
      <c r="Q52" s="108">
        <v>10274</v>
      </c>
      <c r="R52" s="109">
        <v>74.849999999999994</v>
      </c>
      <c r="S52" s="121">
        <f t="shared" si="10"/>
        <v>0</v>
      </c>
    </row>
    <row r="53" spans="1:19" ht="12.75" customHeight="1">
      <c r="A53" s="16">
        <v>501</v>
      </c>
      <c r="B53" s="12" t="s">
        <v>86</v>
      </c>
      <c r="C53" s="91" t="s">
        <v>161</v>
      </c>
      <c r="D53" s="185">
        <v>271</v>
      </c>
      <c r="E53" s="185">
        <v>271</v>
      </c>
      <c r="F53" s="185">
        <v>178</v>
      </c>
      <c r="G53" s="186" t="s">
        <v>171</v>
      </c>
      <c r="H53" s="186" t="s">
        <v>171</v>
      </c>
      <c r="I53" s="184" t="s">
        <v>171</v>
      </c>
      <c r="J53" s="199">
        <v>15752</v>
      </c>
      <c r="K53" s="200">
        <v>10342</v>
      </c>
      <c r="L53" s="109">
        <f t="shared" si="2"/>
        <v>65.655154900964945</v>
      </c>
      <c r="M53" s="110">
        <v>16103</v>
      </c>
      <c r="N53" s="110">
        <v>10636</v>
      </c>
      <c r="O53" s="109">
        <v>66.0498043842762</v>
      </c>
      <c r="P53" s="110">
        <v>16013</v>
      </c>
      <c r="Q53" s="110">
        <v>10630</v>
      </c>
      <c r="R53" s="109">
        <v>66.38</v>
      </c>
      <c r="S53" s="121">
        <f t="shared" si="10"/>
        <v>0</v>
      </c>
    </row>
    <row r="54" spans="1:19" ht="20.25" customHeight="1">
      <c r="A54" s="6"/>
      <c r="B54" s="33" t="s">
        <v>47</v>
      </c>
      <c r="C54" s="70">
        <v>90</v>
      </c>
      <c r="D54" s="184">
        <f t="shared" ref="D54:H54" si="11">SUM(D55:D59)</f>
        <v>2090</v>
      </c>
      <c r="E54" s="184">
        <f t="shared" si="11"/>
        <v>2016</v>
      </c>
      <c r="F54" s="184">
        <f t="shared" si="11"/>
        <v>1243</v>
      </c>
      <c r="G54" s="184">
        <f t="shared" si="11"/>
        <v>74</v>
      </c>
      <c r="H54" s="184">
        <f t="shared" si="11"/>
        <v>69</v>
      </c>
      <c r="I54" s="184" t="s">
        <v>171</v>
      </c>
      <c r="J54" s="199">
        <f>SUM(J55:J59)</f>
        <v>147211</v>
      </c>
      <c r="K54" s="200">
        <f>SUM(K55:K59)</f>
        <v>86821</v>
      </c>
      <c r="L54" s="109">
        <f t="shared" si="2"/>
        <v>58.977250341346775</v>
      </c>
      <c r="M54" s="108">
        <f>SUM(M55:M59)</f>
        <v>149276</v>
      </c>
      <c r="N54" s="108">
        <f>SUM(N55:N59)</f>
        <v>91084</v>
      </c>
      <c r="O54" s="109">
        <f>N54/M54*100</f>
        <v>61.017176237305392</v>
      </c>
      <c r="P54" s="108">
        <f>SUM(P55:P59)</f>
        <v>148315</v>
      </c>
      <c r="Q54" s="108">
        <f>SUM(Q55:Q59)</f>
        <v>91042</v>
      </c>
      <c r="R54" s="109">
        <f>Q54/P54*100</f>
        <v>61.384216026699931</v>
      </c>
      <c r="S54" s="121"/>
    </row>
    <row r="55" spans="1:19" ht="12.75" customHeight="1">
      <c r="A55" s="16">
        <v>209</v>
      </c>
      <c r="B55" s="42" t="s">
        <v>78</v>
      </c>
      <c r="C55" s="18">
        <v>24</v>
      </c>
      <c r="D55" s="185">
        <v>881</v>
      </c>
      <c r="E55" s="185">
        <v>843</v>
      </c>
      <c r="F55" s="185">
        <v>487</v>
      </c>
      <c r="G55" s="185">
        <v>38</v>
      </c>
      <c r="H55" s="185">
        <v>38</v>
      </c>
      <c r="I55" s="184" t="s">
        <v>171</v>
      </c>
      <c r="J55" s="199">
        <v>69826</v>
      </c>
      <c r="K55" s="200">
        <v>38034</v>
      </c>
      <c r="L55" s="109">
        <f t="shared" si="2"/>
        <v>54.469681780425624</v>
      </c>
      <c r="M55" s="110">
        <v>70464</v>
      </c>
      <c r="N55" s="110">
        <v>39484</v>
      </c>
      <c r="O55" s="109">
        <v>56.03</v>
      </c>
      <c r="P55" s="110">
        <v>70054</v>
      </c>
      <c r="Q55" s="110">
        <v>39470</v>
      </c>
      <c r="R55" s="109">
        <v>56.34</v>
      </c>
      <c r="S55" s="121">
        <f>SUM(T55:U55)</f>
        <v>0</v>
      </c>
    </row>
    <row r="56" spans="1:19" ht="12.75" customHeight="1">
      <c r="A56" s="16">
        <v>222</v>
      </c>
      <c r="B56" s="12" t="s">
        <v>67</v>
      </c>
      <c r="C56" s="91">
        <v>16</v>
      </c>
      <c r="D56" s="185">
        <v>300</v>
      </c>
      <c r="E56" s="185">
        <v>293</v>
      </c>
      <c r="F56" s="185">
        <v>217</v>
      </c>
      <c r="G56" s="185">
        <v>7</v>
      </c>
      <c r="H56" s="185">
        <v>5</v>
      </c>
      <c r="I56" s="184" t="s">
        <v>171</v>
      </c>
      <c r="J56" s="199">
        <v>21349</v>
      </c>
      <c r="K56" s="200">
        <v>13791</v>
      </c>
      <c r="L56" s="109">
        <f t="shared" si="2"/>
        <v>64.597873436694925</v>
      </c>
      <c r="M56" s="112">
        <v>21709</v>
      </c>
      <c r="N56" s="112">
        <v>14619</v>
      </c>
      <c r="O56" s="109">
        <v>67.34</v>
      </c>
      <c r="P56" s="112">
        <v>21557</v>
      </c>
      <c r="Q56" s="112">
        <v>14616</v>
      </c>
      <c r="R56" s="109">
        <v>67.8</v>
      </c>
      <c r="S56" s="121">
        <f>SUM(T56:U56)</f>
        <v>0</v>
      </c>
    </row>
    <row r="57" spans="1:19" ht="12.75" customHeight="1">
      <c r="A57" s="16">
        <v>225</v>
      </c>
      <c r="B57" s="12" t="s">
        <v>79</v>
      </c>
      <c r="C57" s="91">
        <v>18</v>
      </c>
      <c r="D57" s="185">
        <v>330</v>
      </c>
      <c r="E57" s="185">
        <v>324</v>
      </c>
      <c r="F57" s="185">
        <v>230</v>
      </c>
      <c r="G57" s="185">
        <v>6</v>
      </c>
      <c r="H57" s="185">
        <v>6</v>
      </c>
      <c r="I57" s="184" t="s">
        <v>171</v>
      </c>
      <c r="J57" s="199">
        <v>26605</v>
      </c>
      <c r="K57" s="200">
        <v>16454</v>
      </c>
      <c r="L57" s="109">
        <f t="shared" si="2"/>
        <v>61.845517759819579</v>
      </c>
      <c r="M57" s="110">
        <v>27086</v>
      </c>
      <c r="N57" s="110">
        <v>17083</v>
      </c>
      <c r="O57" s="109">
        <v>63.07</v>
      </c>
      <c r="P57" s="110">
        <v>26885</v>
      </c>
      <c r="Q57" s="110">
        <v>17074</v>
      </c>
      <c r="R57" s="109">
        <v>63.51</v>
      </c>
      <c r="S57" s="121">
        <f>SUM(T57:U57)</f>
        <v>0</v>
      </c>
    </row>
    <row r="58" spans="1:19" ht="12.75" customHeight="1">
      <c r="A58" s="16">
        <v>585</v>
      </c>
      <c r="B58" s="12" t="s">
        <v>81</v>
      </c>
      <c r="C58" s="91">
        <v>16</v>
      </c>
      <c r="D58" s="185">
        <v>296</v>
      </c>
      <c r="E58" s="185">
        <v>282</v>
      </c>
      <c r="F58" s="185">
        <v>164</v>
      </c>
      <c r="G58" s="185">
        <v>14</v>
      </c>
      <c r="H58" s="185">
        <v>11</v>
      </c>
      <c r="I58" s="184" t="s">
        <v>171</v>
      </c>
      <c r="J58" s="199">
        <v>16242</v>
      </c>
      <c r="K58" s="200">
        <v>10454</v>
      </c>
      <c r="L58" s="109">
        <f t="shared" si="2"/>
        <v>64.363994581948035</v>
      </c>
      <c r="M58" s="110">
        <v>16594</v>
      </c>
      <c r="N58" s="110">
        <v>11109</v>
      </c>
      <c r="O58" s="109">
        <v>66.95</v>
      </c>
      <c r="P58" s="110">
        <v>16485</v>
      </c>
      <c r="Q58" s="110">
        <v>11101</v>
      </c>
      <c r="R58" s="109">
        <v>67.34</v>
      </c>
      <c r="S58" s="121">
        <f>SUM(T58:U58)</f>
        <v>0</v>
      </c>
    </row>
    <row r="59" spans="1:19" ht="12.75" customHeight="1">
      <c r="A59" s="16">
        <v>586</v>
      </c>
      <c r="B59" s="12" t="s">
        <v>87</v>
      </c>
      <c r="C59" s="91">
        <v>16</v>
      </c>
      <c r="D59" s="185">
        <v>283</v>
      </c>
      <c r="E59" s="185">
        <v>274</v>
      </c>
      <c r="F59" s="185">
        <v>145</v>
      </c>
      <c r="G59" s="185">
        <v>9</v>
      </c>
      <c r="H59" s="185">
        <v>9</v>
      </c>
      <c r="I59" s="184" t="s">
        <v>171</v>
      </c>
      <c r="J59" s="199">
        <v>13189</v>
      </c>
      <c r="K59" s="200">
        <v>8088</v>
      </c>
      <c r="L59" s="109">
        <f t="shared" si="2"/>
        <v>61.32383046478126</v>
      </c>
      <c r="M59" s="110">
        <v>13423</v>
      </c>
      <c r="N59" s="110">
        <v>8789</v>
      </c>
      <c r="O59" s="109">
        <v>65.48</v>
      </c>
      <c r="P59" s="110">
        <v>13334</v>
      </c>
      <c r="Q59" s="110">
        <v>8781</v>
      </c>
      <c r="R59" s="109">
        <v>65.849999999999994</v>
      </c>
      <c r="S59" s="121">
        <f>SUM(T59:U59)</f>
        <v>0</v>
      </c>
    </row>
    <row r="60" spans="1:19" ht="20.25" customHeight="1">
      <c r="A60" s="6"/>
      <c r="B60" s="21" t="s">
        <v>48</v>
      </c>
      <c r="C60" s="3">
        <v>38</v>
      </c>
      <c r="D60" s="184">
        <f t="shared" ref="D60:I60" si="12">SUM(D61:D62)</f>
        <v>1097</v>
      </c>
      <c r="E60" s="184">
        <f t="shared" si="12"/>
        <v>1042</v>
      </c>
      <c r="F60" s="184">
        <f t="shared" si="12"/>
        <v>671</v>
      </c>
      <c r="G60" s="184">
        <f t="shared" si="12"/>
        <v>54</v>
      </c>
      <c r="H60" s="184">
        <f t="shared" si="12"/>
        <v>46</v>
      </c>
      <c r="I60" s="184">
        <f t="shared" si="12"/>
        <v>1</v>
      </c>
      <c r="J60" s="199">
        <f>J61+J62</f>
        <v>90624</v>
      </c>
      <c r="K60" s="200">
        <f>K61+K62</f>
        <v>51882</v>
      </c>
      <c r="L60" s="109">
        <f t="shared" si="2"/>
        <v>57.249735169491522</v>
      </c>
      <c r="M60" s="108">
        <f>SUM(M61:M62)</f>
        <v>91608</v>
      </c>
      <c r="N60" s="108">
        <f>SUM(N61:N62)</f>
        <v>53441</v>
      </c>
      <c r="O60" s="109">
        <f>N60/M60*100</f>
        <v>58.336608156492886</v>
      </c>
      <c r="P60" s="108">
        <f>SUM(P61:P62)</f>
        <v>90951</v>
      </c>
      <c r="Q60" s="108">
        <f>SUM(Q61:Q62)</f>
        <v>53401</v>
      </c>
      <c r="R60" s="109">
        <f>Q60/P60*100</f>
        <v>58.714032830864973</v>
      </c>
      <c r="S60" s="121"/>
    </row>
    <row r="61" spans="1:19" ht="12.75" customHeight="1">
      <c r="A61" s="16">
        <v>221</v>
      </c>
      <c r="B61" s="12" t="s">
        <v>49</v>
      </c>
      <c r="C61" s="91">
        <v>18</v>
      </c>
      <c r="D61" s="185">
        <v>449</v>
      </c>
      <c r="E61" s="185">
        <v>425</v>
      </c>
      <c r="F61" s="185">
        <v>279</v>
      </c>
      <c r="G61" s="185">
        <v>23</v>
      </c>
      <c r="H61" s="185">
        <v>23</v>
      </c>
      <c r="I61" s="185">
        <v>1</v>
      </c>
      <c r="J61" s="199">
        <v>35797</v>
      </c>
      <c r="K61" s="200">
        <v>20491</v>
      </c>
      <c r="L61" s="109">
        <f t="shared" si="2"/>
        <v>57.242227002262759</v>
      </c>
      <c r="M61" s="108">
        <v>36114</v>
      </c>
      <c r="N61" s="108">
        <v>21561</v>
      </c>
      <c r="O61" s="109">
        <v>59.7</v>
      </c>
      <c r="P61" s="108">
        <v>35832</v>
      </c>
      <c r="Q61" s="108">
        <v>21543</v>
      </c>
      <c r="R61" s="109">
        <v>60.12</v>
      </c>
      <c r="S61" s="121">
        <f>SUM(T61:U61)</f>
        <v>0</v>
      </c>
    </row>
    <row r="62" spans="1:19" ht="12.75" customHeight="1">
      <c r="A62" s="16">
        <v>223</v>
      </c>
      <c r="B62" s="12" t="s">
        <v>75</v>
      </c>
      <c r="C62" s="91">
        <v>20</v>
      </c>
      <c r="D62" s="185">
        <v>648</v>
      </c>
      <c r="E62" s="185">
        <v>617</v>
      </c>
      <c r="F62" s="185">
        <v>392</v>
      </c>
      <c r="G62" s="185">
        <v>31</v>
      </c>
      <c r="H62" s="185">
        <v>23</v>
      </c>
      <c r="I62" s="184" t="s">
        <v>171</v>
      </c>
      <c r="J62" s="199">
        <v>54827</v>
      </c>
      <c r="K62" s="200">
        <v>31391</v>
      </c>
      <c r="L62" s="109">
        <f t="shared" si="2"/>
        <v>57.254637313732282</v>
      </c>
      <c r="M62" s="110">
        <v>55494</v>
      </c>
      <c r="N62" s="110">
        <v>31880</v>
      </c>
      <c r="O62" s="109">
        <v>57.45</v>
      </c>
      <c r="P62" s="110">
        <v>55119</v>
      </c>
      <c r="Q62" s="110">
        <v>31858</v>
      </c>
      <c r="R62" s="109">
        <v>57.8</v>
      </c>
      <c r="S62" s="121">
        <f>SUM(T62:U62)</f>
        <v>0</v>
      </c>
    </row>
    <row r="63" spans="1:19" ht="20.25" customHeight="1">
      <c r="A63" s="6"/>
      <c r="B63" s="22" t="s">
        <v>50</v>
      </c>
      <c r="C63" s="70">
        <v>54</v>
      </c>
      <c r="D63" s="184">
        <f t="shared" ref="D63:I63" si="13">SUM(D64:D66)</f>
        <v>1433</v>
      </c>
      <c r="E63" s="184">
        <f t="shared" si="13"/>
        <v>1398</v>
      </c>
      <c r="F63" s="184">
        <f t="shared" si="13"/>
        <v>954</v>
      </c>
      <c r="G63" s="184">
        <f t="shared" si="13"/>
        <v>26</v>
      </c>
      <c r="H63" s="184">
        <f t="shared" si="13"/>
        <v>24</v>
      </c>
      <c r="I63" s="184">
        <f t="shared" si="13"/>
        <v>9</v>
      </c>
      <c r="J63" s="200">
        <f>SUM(J64:J66)</f>
        <v>118903</v>
      </c>
      <c r="K63" s="201">
        <f>SUM(K64:K66)</f>
        <v>63750</v>
      </c>
      <c r="L63" s="109">
        <f t="shared" si="2"/>
        <v>53.615131661942925</v>
      </c>
      <c r="M63" s="108">
        <f>SUM(M64:M66)</f>
        <v>120507</v>
      </c>
      <c r="N63" s="108">
        <f>SUM(N64:N66)</f>
        <v>70954</v>
      </c>
      <c r="O63" s="109">
        <f>N63/M63*100</f>
        <v>58.879567162073577</v>
      </c>
      <c r="P63" s="108">
        <f>SUM(P64:P66)</f>
        <v>119638</v>
      </c>
      <c r="Q63" s="108">
        <f>SUM(Q64:Q66)</f>
        <v>70902</v>
      </c>
      <c r="R63" s="109">
        <f>Q63/P63*100</f>
        <v>59.263779066851676</v>
      </c>
      <c r="S63" s="122"/>
    </row>
    <row r="64" spans="1:19" s="38" customFormat="1" ht="12.75" customHeight="1">
      <c r="A64" s="37">
        <v>205</v>
      </c>
      <c r="B64" s="51" t="s">
        <v>131</v>
      </c>
      <c r="C64" s="91">
        <v>18</v>
      </c>
      <c r="D64" s="185">
        <v>458</v>
      </c>
      <c r="E64" s="185">
        <v>444</v>
      </c>
      <c r="F64" s="185">
        <v>270</v>
      </c>
      <c r="G64" s="185">
        <v>14</v>
      </c>
      <c r="H64" s="185">
        <v>14</v>
      </c>
      <c r="I64" s="184" t="s">
        <v>171</v>
      </c>
      <c r="J64" s="199">
        <v>38603</v>
      </c>
      <c r="K64" s="200">
        <v>20114</v>
      </c>
      <c r="L64" s="109">
        <f t="shared" si="2"/>
        <v>52.104758697510555</v>
      </c>
      <c r="M64" s="111">
        <v>39185</v>
      </c>
      <c r="N64" s="111">
        <v>21136</v>
      </c>
      <c r="O64" s="109">
        <v>53.94</v>
      </c>
      <c r="P64" s="111">
        <v>38807</v>
      </c>
      <c r="Q64" s="111">
        <v>21117</v>
      </c>
      <c r="R64" s="109">
        <v>54.42</v>
      </c>
      <c r="S64" s="121">
        <f>SUM(T64:U64)</f>
        <v>0</v>
      </c>
    </row>
    <row r="65" spans="1:19" ht="12.75" customHeight="1">
      <c r="A65" s="16">
        <v>224</v>
      </c>
      <c r="B65" s="12" t="s">
        <v>76</v>
      </c>
      <c r="C65" s="91">
        <v>18</v>
      </c>
      <c r="D65" s="185">
        <v>509</v>
      </c>
      <c r="E65" s="185">
        <v>498</v>
      </c>
      <c r="F65" s="185">
        <v>371</v>
      </c>
      <c r="G65" s="185">
        <v>11</v>
      </c>
      <c r="H65" s="185">
        <v>9</v>
      </c>
      <c r="I65" s="184" t="s">
        <v>171</v>
      </c>
      <c r="J65" s="199">
        <v>41281</v>
      </c>
      <c r="K65" s="200">
        <v>22258</v>
      </c>
      <c r="L65" s="109">
        <f t="shared" si="2"/>
        <v>53.918267483830327</v>
      </c>
      <c r="M65" s="110">
        <v>41698</v>
      </c>
      <c r="N65" s="110">
        <v>23351</v>
      </c>
      <c r="O65" s="109">
        <v>56</v>
      </c>
      <c r="P65" s="110">
        <v>41451</v>
      </c>
      <c r="Q65" s="110">
        <v>23332</v>
      </c>
      <c r="R65" s="109">
        <v>56.29</v>
      </c>
      <c r="S65" s="121">
        <f>SUM(T65:U65)</f>
        <v>0</v>
      </c>
    </row>
    <row r="66" spans="1:19" ht="12.75" customHeight="1">
      <c r="A66" s="16">
        <v>226</v>
      </c>
      <c r="B66" s="12" t="s">
        <v>77</v>
      </c>
      <c r="C66" s="91">
        <v>18</v>
      </c>
      <c r="D66" s="185">
        <v>466</v>
      </c>
      <c r="E66" s="185">
        <v>456</v>
      </c>
      <c r="F66" s="185">
        <v>313</v>
      </c>
      <c r="G66" s="185">
        <v>1</v>
      </c>
      <c r="H66" s="185">
        <v>1</v>
      </c>
      <c r="I66" s="185">
        <v>9</v>
      </c>
      <c r="J66" s="199">
        <v>39019</v>
      </c>
      <c r="K66" s="200">
        <v>21378</v>
      </c>
      <c r="L66" s="109">
        <f t="shared" si="2"/>
        <v>54.788692688177555</v>
      </c>
      <c r="M66" s="110">
        <v>39624</v>
      </c>
      <c r="N66" s="110">
        <v>26467</v>
      </c>
      <c r="O66" s="109">
        <v>66.8</v>
      </c>
      <c r="P66" s="110">
        <v>39380</v>
      </c>
      <c r="Q66" s="110">
        <v>26453</v>
      </c>
      <c r="R66" s="109">
        <v>67.17</v>
      </c>
      <c r="S66" s="121">
        <f>SUM(T66:U66)</f>
        <v>0</v>
      </c>
    </row>
    <row r="67" spans="1:19" ht="12" customHeight="1">
      <c r="A67" s="23"/>
      <c r="B67" s="24"/>
      <c r="C67" s="41"/>
      <c r="D67" s="41"/>
      <c r="E67" s="41"/>
      <c r="F67" s="41"/>
      <c r="G67" s="41"/>
      <c r="H67" s="41"/>
      <c r="I67" s="41"/>
      <c r="J67" s="128"/>
      <c r="K67" s="113"/>
      <c r="L67" s="129"/>
      <c r="M67" s="113"/>
      <c r="N67" s="113"/>
      <c r="O67" s="113"/>
      <c r="P67" s="113"/>
      <c r="Q67" s="113"/>
      <c r="R67" s="114"/>
    </row>
    <row r="68" spans="1:19" s="68" customFormat="1" ht="15" customHeight="1">
      <c r="A68" s="43"/>
      <c r="B68" s="43" t="s">
        <v>7</v>
      </c>
      <c r="C68" s="48" t="s">
        <v>146</v>
      </c>
      <c r="D68" s="48"/>
      <c r="E68" s="48"/>
      <c r="F68" s="48"/>
      <c r="G68" s="48"/>
      <c r="H68" s="48"/>
      <c r="I68" s="48"/>
      <c r="J68" s="130" t="s">
        <v>147</v>
      </c>
      <c r="K68" s="115"/>
      <c r="L68" s="131"/>
      <c r="M68" s="115"/>
      <c r="N68" s="115"/>
      <c r="O68" s="115"/>
      <c r="P68" s="116"/>
      <c r="Q68" s="116"/>
      <c r="R68" s="115"/>
    </row>
    <row r="69" spans="1:19" ht="18" customHeight="1">
      <c r="A69" s="1"/>
      <c r="B69" s="1"/>
      <c r="C69" s="38" t="s">
        <v>144</v>
      </c>
      <c r="D69" s="27"/>
      <c r="E69" s="38"/>
      <c r="F69" s="38"/>
      <c r="G69" s="38"/>
      <c r="H69" s="38"/>
      <c r="I69" s="38"/>
      <c r="J69" s="132"/>
      <c r="K69" s="111"/>
      <c r="L69" s="131"/>
      <c r="M69" s="111"/>
      <c r="N69" s="111"/>
      <c r="O69" s="111"/>
      <c r="P69" s="117"/>
      <c r="Q69" s="117"/>
      <c r="R69" s="111"/>
    </row>
    <row r="70" spans="1:19" ht="12" customHeight="1">
      <c r="A70" s="1"/>
      <c r="B70" s="1"/>
      <c r="C70" s="73"/>
      <c r="D70" s="73"/>
      <c r="E70" s="73"/>
      <c r="F70" s="73"/>
      <c r="G70" s="37"/>
      <c r="H70" s="73"/>
      <c r="I70" s="73"/>
      <c r="J70" s="132"/>
      <c r="K70" s="118"/>
      <c r="L70" s="133"/>
      <c r="M70" s="118"/>
      <c r="N70" s="118"/>
      <c r="O70" s="118"/>
      <c r="P70" s="112"/>
      <c r="Q70" s="112"/>
      <c r="R70" s="118"/>
    </row>
    <row r="71" spans="1:19" ht="12" customHeight="1">
      <c r="A71" s="1"/>
      <c r="B71" s="1"/>
      <c r="C71" s="73"/>
      <c r="D71" s="73"/>
      <c r="E71" s="73"/>
      <c r="F71" s="73"/>
      <c r="G71" s="37"/>
      <c r="H71" s="73"/>
      <c r="I71" s="73"/>
      <c r="J71" s="132"/>
      <c r="K71" s="118"/>
      <c r="L71" s="133"/>
      <c r="M71" s="118"/>
      <c r="N71" s="118"/>
      <c r="O71" s="118"/>
      <c r="P71" s="112"/>
      <c r="Q71" s="112"/>
      <c r="R71" s="118"/>
    </row>
    <row r="72" spans="1:19" ht="12" customHeight="1">
      <c r="A72" s="1"/>
      <c r="B72" s="1"/>
      <c r="C72" s="73"/>
      <c r="D72" s="73"/>
      <c r="E72" s="73"/>
      <c r="F72" s="73"/>
      <c r="G72" s="37"/>
      <c r="H72" s="73"/>
      <c r="I72" s="73"/>
      <c r="J72" s="132"/>
      <c r="K72" s="118"/>
      <c r="L72" s="133"/>
      <c r="M72" s="118"/>
      <c r="N72" s="118"/>
      <c r="O72" s="118"/>
      <c r="P72" s="112"/>
      <c r="Q72" s="112"/>
      <c r="R72" s="118"/>
    </row>
    <row r="75" spans="1:19">
      <c r="B75" s="7"/>
    </row>
    <row r="76" spans="1:19">
      <c r="B76" s="7"/>
    </row>
    <row r="77" spans="1:19">
      <c r="B77" s="17"/>
    </row>
    <row r="78" spans="1:19">
      <c r="B78" s="17"/>
    </row>
    <row r="79" spans="1:19">
      <c r="B79" s="17"/>
    </row>
    <row r="80" spans="1:19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54"/>
    </row>
    <row r="87" spans="2:2">
      <c r="B87" s="12"/>
    </row>
    <row r="88" spans="2:2">
      <c r="B88" s="12"/>
    </row>
    <row r="89" spans="2:2">
      <c r="B89" s="12"/>
    </row>
    <row r="90" spans="2:2">
      <c r="B90" s="54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54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55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55"/>
    </row>
    <row r="110" spans="2:2">
      <c r="B110" s="56"/>
    </row>
    <row r="111" spans="2:2">
      <c r="B111" s="12"/>
    </row>
    <row r="112" spans="2:2">
      <c r="B112" s="12"/>
    </row>
    <row r="113" spans="2:2">
      <c r="B113" s="12"/>
    </row>
    <row r="114" spans="2:2">
      <c r="B114" s="55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33"/>
    </row>
    <row r="123" spans="2:2">
      <c r="B123" s="4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21"/>
    </row>
    <row r="129" spans="2:2">
      <c r="B129" s="12"/>
    </row>
    <row r="130" spans="2:2">
      <c r="B130" s="12"/>
    </row>
    <row r="131" spans="2:2">
      <c r="B131" s="22"/>
    </row>
    <row r="132" spans="2:2">
      <c r="B132" s="56"/>
    </row>
    <row r="133" spans="2:2">
      <c r="B133" s="12"/>
    </row>
    <row r="134" spans="2:2">
      <c r="B134" s="12"/>
    </row>
  </sheetData>
  <mergeCells count="3">
    <mergeCell ref="A3:B3"/>
    <mergeCell ref="A4:B4"/>
    <mergeCell ref="A5:B5"/>
  </mergeCells>
  <phoneticPr fontId="10"/>
  <pageMargins left="0.59055118110236227" right="0.59055118110236227" top="0.98425196850393704" bottom="0.78740157480314965" header="0.59055118110236227" footer="0.59055118110236227"/>
  <pageSetup paperSize="9" firstPageNumber="74" orientation="portrait" useFirstPageNumber="1" r:id="rId1"/>
  <headerFooter alignWithMargins="0">
    <oddHeader>&amp;L&amp;"ＭＳ Ｐゴシック,太字"市区町ﾃﾞｰﾀ　&amp;A</oddHeader>
    <oddFooter>&amp;C&amp;"ＭＳ Ｐ明朝,標準"&amp;9－&amp;P－</oddFooter>
  </headerFooter>
  <colBreaks count="1" manualBreakCount="1">
    <brk id="9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行財政</vt:lpstr>
      <vt:lpstr>普通会計決算</vt:lpstr>
      <vt:lpstr>公務員・選挙</vt:lpstr>
      <vt:lpstr>公務員・選挙!Print_Area</vt:lpstr>
      <vt:lpstr>行財政!Print_Area</vt:lpstr>
      <vt:lpstr>普通会計決算!Print_Area</vt:lpstr>
      <vt:lpstr>公務員・選挙!Print_Titles</vt:lpstr>
      <vt:lpstr>行財政!Print_Titles</vt:lpstr>
      <vt:lpstr>普通会計決算!Print_Titles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2015-03-02T05:44:14Z</cp:lastPrinted>
  <dcterms:created xsi:type="dcterms:W3CDTF">1997-03-07T05:33:22Z</dcterms:created>
  <dcterms:modified xsi:type="dcterms:W3CDTF">2015-10-28T00:17:14Z</dcterms:modified>
</cp:coreProperties>
</file>