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19140" windowHeight="9150" activeTab="3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人口・世帯!$A$1:$AX$73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</definedNames>
  <calcPr calcId="145621"/>
</workbook>
</file>

<file path=xl/calcChain.xml><?xml version="1.0" encoding="utf-8"?>
<calcChain xmlns="http://schemas.openxmlformats.org/spreadsheetml/2006/main">
  <c r="N66" i="78" l="1"/>
  <c r="N65" i="78"/>
  <c r="N64" i="78"/>
  <c r="N62" i="78"/>
  <c r="N61" i="78"/>
  <c r="N59" i="78"/>
  <c r="N58" i="78"/>
  <c r="N57" i="78"/>
  <c r="N56" i="78"/>
  <c r="N55" i="78"/>
  <c r="N53" i="78"/>
  <c r="N52" i="78"/>
  <c r="N51" i="78"/>
  <c r="N50" i="78"/>
  <c r="N49" i="78"/>
  <c r="N48" i="78"/>
  <c r="N47" i="78"/>
  <c r="N45" i="78"/>
  <c r="N44" i="78"/>
  <c r="N43" i="78"/>
  <c r="N42" i="78"/>
  <c r="N40" i="78"/>
  <c r="N39" i="78"/>
  <c r="N38" i="78"/>
  <c r="N37" i="78"/>
  <c r="N36" i="78"/>
  <c r="N35" i="78"/>
  <c r="N33" i="78"/>
  <c r="N32" i="78"/>
  <c r="N31" i="78"/>
  <c r="N30" i="78"/>
  <c r="N29" i="78"/>
  <c r="N27" i="78"/>
  <c r="N26" i="78"/>
  <c r="N25" i="78"/>
  <c r="N24" i="78"/>
  <c r="N23" i="78"/>
  <c r="N21" i="78"/>
  <c r="N20" i="78"/>
  <c r="N19" i="78"/>
  <c r="N17" i="78"/>
  <c r="N16" i="78"/>
  <c r="N15" i="78"/>
  <c r="N14" i="78"/>
  <c r="N13" i="78"/>
  <c r="N12" i="78"/>
  <c r="N11" i="78"/>
  <c r="N10" i="78"/>
  <c r="N9" i="78"/>
  <c r="N8" i="78"/>
  <c r="M63" i="78"/>
  <c r="N63" i="78" s="1"/>
  <c r="M60" i="78"/>
  <c r="N60" i="78" s="1"/>
  <c r="M54" i="78"/>
  <c r="N54" i="78" s="1"/>
  <c r="M46" i="78"/>
  <c r="N46" i="78" s="1"/>
  <c r="M41" i="78"/>
  <c r="N41" i="78" s="1"/>
  <c r="M34" i="78"/>
  <c r="N34" i="78" s="1"/>
  <c r="M28" i="78"/>
  <c r="N28" i="78" s="1"/>
  <c r="M22" i="78"/>
  <c r="N22" i="78" s="1"/>
  <c r="M18" i="78"/>
  <c r="N18" i="78" s="1"/>
  <c r="L63" i="78"/>
  <c r="L60" i="78"/>
  <c r="L54" i="78"/>
  <c r="L46" i="78"/>
  <c r="L41" i="78"/>
  <c r="L34" i="78"/>
  <c r="L28" i="78"/>
  <c r="L22" i="78"/>
  <c r="L18" i="78"/>
  <c r="L7" i="78" s="1"/>
  <c r="K63" i="78"/>
  <c r="K60" i="78"/>
  <c r="K54" i="78"/>
  <c r="K46" i="78"/>
  <c r="K41" i="78"/>
  <c r="K34" i="78"/>
  <c r="K28" i="78"/>
  <c r="K22" i="78"/>
  <c r="K18" i="78"/>
  <c r="K7" i="78" s="1"/>
  <c r="J66" i="78"/>
  <c r="J65" i="78"/>
  <c r="J64" i="78"/>
  <c r="J62" i="78"/>
  <c r="J61" i="78"/>
  <c r="J59" i="78"/>
  <c r="J58" i="78"/>
  <c r="J57" i="78"/>
  <c r="J56" i="78"/>
  <c r="J55" i="78"/>
  <c r="J53" i="78"/>
  <c r="J52" i="78"/>
  <c r="J51" i="78"/>
  <c r="J50" i="78"/>
  <c r="J49" i="78"/>
  <c r="J48" i="78"/>
  <c r="J47" i="78"/>
  <c r="J45" i="78"/>
  <c r="J44" i="78"/>
  <c r="J43" i="78"/>
  <c r="J42" i="78"/>
  <c r="J40" i="78"/>
  <c r="J39" i="78"/>
  <c r="J38" i="78"/>
  <c r="J37" i="78"/>
  <c r="J36" i="78"/>
  <c r="J35" i="78"/>
  <c r="J33" i="78"/>
  <c r="J32" i="78"/>
  <c r="J31" i="78"/>
  <c r="J30" i="78"/>
  <c r="J29" i="78"/>
  <c r="J27" i="78"/>
  <c r="J26" i="78"/>
  <c r="J25" i="78"/>
  <c r="J24" i="78"/>
  <c r="J23" i="78"/>
  <c r="J21" i="78"/>
  <c r="J20" i="78"/>
  <c r="J19" i="78"/>
  <c r="J18" i="78"/>
  <c r="J17" i="78"/>
  <c r="J16" i="78"/>
  <c r="J15" i="78"/>
  <c r="J14" i="78"/>
  <c r="J13" i="78"/>
  <c r="J12" i="78"/>
  <c r="J11" i="78"/>
  <c r="J10" i="78"/>
  <c r="J9" i="78"/>
  <c r="J8" i="78"/>
  <c r="I63" i="78"/>
  <c r="J63" i="78" s="1"/>
  <c r="I60" i="78"/>
  <c r="J60" i="78" s="1"/>
  <c r="I54" i="78"/>
  <c r="J54" i="78" s="1"/>
  <c r="I46" i="78"/>
  <c r="J46" i="78" s="1"/>
  <c r="I41" i="78"/>
  <c r="J41" i="78" s="1"/>
  <c r="I34" i="78"/>
  <c r="J34" i="78" s="1"/>
  <c r="I28" i="78"/>
  <c r="J28" i="78" s="1"/>
  <c r="I22" i="78"/>
  <c r="J22" i="78" s="1"/>
  <c r="H63" i="78"/>
  <c r="H60" i="78"/>
  <c r="H54" i="78"/>
  <c r="H46" i="78"/>
  <c r="H41" i="78"/>
  <c r="H34" i="78"/>
  <c r="H28" i="78"/>
  <c r="H22" i="78"/>
  <c r="H18" i="78"/>
  <c r="H7" i="78" s="1"/>
  <c r="G63" i="78"/>
  <c r="G60" i="78"/>
  <c r="G54" i="78"/>
  <c r="G46" i="78"/>
  <c r="G41" i="78"/>
  <c r="G34" i="78"/>
  <c r="G28" i="78"/>
  <c r="G22" i="78"/>
  <c r="G18" i="78"/>
  <c r="G7" i="78" s="1"/>
  <c r="I7" i="78" l="1"/>
  <c r="J7" i="78" s="1"/>
  <c r="M7" i="78"/>
  <c r="N7" i="78" s="1"/>
  <c r="D7" i="75"/>
  <c r="C7" i="75"/>
  <c r="E66" i="78"/>
  <c r="F66" i="78" s="1"/>
  <c r="E65" i="78"/>
  <c r="F65" i="78" s="1"/>
  <c r="E64" i="78"/>
  <c r="F64" i="78" s="1"/>
  <c r="E62" i="78"/>
  <c r="F62" i="78" s="1"/>
  <c r="E61" i="78"/>
  <c r="F61" i="78" s="1"/>
  <c r="E59" i="78"/>
  <c r="F59" i="78" s="1"/>
  <c r="E58" i="78"/>
  <c r="F58" i="78" s="1"/>
  <c r="E57" i="78"/>
  <c r="F57" i="78" s="1"/>
  <c r="E56" i="78"/>
  <c r="F56" i="78" s="1"/>
  <c r="E55" i="78"/>
  <c r="F55" i="78" s="1"/>
  <c r="E53" i="78"/>
  <c r="F53" i="78" s="1"/>
  <c r="E52" i="78"/>
  <c r="F52" i="78" s="1"/>
  <c r="E51" i="78"/>
  <c r="F51" i="78" s="1"/>
  <c r="E50" i="78"/>
  <c r="F50" i="78" s="1"/>
  <c r="E49" i="78"/>
  <c r="F49" i="78" s="1"/>
  <c r="E48" i="78"/>
  <c r="F48" i="78" s="1"/>
  <c r="E47" i="78"/>
  <c r="F47" i="78" s="1"/>
  <c r="E45" i="78"/>
  <c r="F45" i="78" s="1"/>
  <c r="E44" i="78"/>
  <c r="F44" i="78" s="1"/>
  <c r="E43" i="78"/>
  <c r="F43" i="78" s="1"/>
  <c r="E42" i="78"/>
  <c r="F42" i="78" s="1"/>
  <c r="E40" i="78"/>
  <c r="F40" i="78" s="1"/>
  <c r="E39" i="78"/>
  <c r="F39" i="78" s="1"/>
  <c r="E38" i="78"/>
  <c r="F38" i="78" s="1"/>
  <c r="E37" i="78"/>
  <c r="F37" i="78" s="1"/>
  <c r="E36" i="78"/>
  <c r="F36" i="78" s="1"/>
  <c r="E35" i="78"/>
  <c r="F35" i="78" s="1"/>
  <c r="E33" i="78"/>
  <c r="F33" i="78" s="1"/>
  <c r="E32" i="78"/>
  <c r="F32" i="78" s="1"/>
  <c r="E31" i="78"/>
  <c r="F31" i="78" s="1"/>
  <c r="E30" i="78"/>
  <c r="F30" i="78" s="1"/>
  <c r="E29" i="78"/>
  <c r="F29" i="78" s="1"/>
  <c r="E27" i="78"/>
  <c r="F27" i="78" s="1"/>
  <c r="E26" i="78"/>
  <c r="F26" i="78" s="1"/>
  <c r="E25" i="78"/>
  <c r="F25" i="78" s="1"/>
  <c r="E24" i="78"/>
  <c r="F24" i="78" s="1"/>
  <c r="E23" i="78"/>
  <c r="F23" i="78" s="1"/>
  <c r="E21" i="78"/>
  <c r="F21" i="78" s="1"/>
  <c r="E20" i="78"/>
  <c r="F20" i="78" s="1"/>
  <c r="E19" i="78"/>
  <c r="F19" i="78" s="1"/>
  <c r="E17" i="78"/>
  <c r="F17" i="78" s="1"/>
  <c r="E16" i="78"/>
  <c r="F16" i="78" s="1"/>
  <c r="E15" i="78"/>
  <c r="F15" i="78" s="1"/>
  <c r="E14" i="78"/>
  <c r="F14" i="78" s="1"/>
  <c r="E13" i="78"/>
  <c r="F13" i="78" s="1"/>
  <c r="E12" i="78"/>
  <c r="F12" i="78" s="1"/>
  <c r="E11" i="78"/>
  <c r="F11" i="78" s="1"/>
  <c r="E10" i="78"/>
  <c r="F10" i="78" s="1"/>
  <c r="E9" i="78"/>
  <c r="F9" i="78" s="1"/>
  <c r="E8" i="78"/>
  <c r="F8" i="78" s="1"/>
  <c r="E7" i="78"/>
  <c r="F7" i="78" s="1"/>
  <c r="C63" i="78"/>
  <c r="E63" i="78" s="1"/>
  <c r="F63" i="78" s="1"/>
  <c r="C60" i="78"/>
  <c r="E60" i="78" s="1"/>
  <c r="F60" i="78" s="1"/>
  <c r="C54" i="78"/>
  <c r="E54" i="78" s="1"/>
  <c r="F54" i="78" s="1"/>
  <c r="C46" i="78"/>
  <c r="E46" i="78" s="1"/>
  <c r="F46" i="78" s="1"/>
  <c r="C41" i="78"/>
  <c r="E41" i="78" s="1"/>
  <c r="F41" i="78" s="1"/>
  <c r="C34" i="78"/>
  <c r="E34" i="78" s="1"/>
  <c r="F34" i="78" s="1"/>
  <c r="C28" i="78"/>
  <c r="E28" i="78" s="1"/>
  <c r="F28" i="78" s="1"/>
  <c r="C22" i="78"/>
  <c r="E22" i="78" s="1"/>
  <c r="F22" i="78" s="1"/>
  <c r="C18" i="78"/>
  <c r="E18" i="78" s="1"/>
  <c r="F18" i="78" s="1"/>
  <c r="AO63" i="79" l="1"/>
  <c r="AO60" i="79"/>
  <c r="AO54" i="79"/>
  <c r="AO46" i="79"/>
  <c r="AO41" i="79"/>
  <c r="AO34" i="79"/>
  <c r="AO28" i="79"/>
  <c r="AO22" i="79"/>
  <c r="AO18" i="79"/>
  <c r="AL63" i="79"/>
  <c r="AL60" i="79"/>
  <c r="AL54" i="79"/>
  <c r="AL46" i="79"/>
  <c r="AL41" i="79"/>
  <c r="AL34" i="79"/>
  <c r="AL28" i="79"/>
  <c r="AL22" i="79"/>
  <c r="AL18" i="79"/>
  <c r="AK63" i="79"/>
  <c r="AK60" i="79"/>
  <c r="AK54" i="79"/>
  <c r="AK46" i="79"/>
  <c r="AK41" i="79"/>
  <c r="AK34" i="79"/>
  <c r="AK28" i="79"/>
  <c r="AK22" i="79"/>
  <c r="AK18" i="79"/>
  <c r="AG63" i="79"/>
  <c r="AG60" i="79"/>
  <c r="AG54" i="79"/>
  <c r="AG46" i="79"/>
  <c r="AG41" i="79"/>
  <c r="AG34" i="79"/>
  <c r="AG28" i="79"/>
  <c r="AG22" i="79"/>
  <c r="AG18" i="79"/>
  <c r="AF63" i="79"/>
  <c r="AF60" i="79"/>
  <c r="AF54" i="79"/>
  <c r="AF46" i="79"/>
  <c r="AF41" i="79"/>
  <c r="AF34" i="79"/>
  <c r="AF28" i="79"/>
  <c r="AF22" i="79"/>
  <c r="AF18" i="79"/>
  <c r="AE63" i="79"/>
  <c r="AE60" i="79"/>
  <c r="AE54" i="79"/>
  <c r="AE46" i="79"/>
  <c r="AE41" i="79"/>
  <c r="AE34" i="79"/>
  <c r="AE28" i="79"/>
  <c r="AE22" i="79"/>
  <c r="AE18" i="79"/>
  <c r="AD63" i="79"/>
  <c r="AD60" i="79"/>
  <c r="AD54" i="79"/>
  <c r="AD46" i="79"/>
  <c r="AD41" i="79"/>
  <c r="AD34" i="79"/>
  <c r="AD28" i="79"/>
  <c r="AD22" i="79"/>
  <c r="AD18" i="79"/>
  <c r="AC63" i="79"/>
  <c r="AC60" i="79"/>
  <c r="AC54" i="79"/>
  <c r="AC46" i="79"/>
  <c r="AC41" i="79"/>
  <c r="AC34" i="79"/>
  <c r="AC28" i="79"/>
  <c r="AC22" i="79"/>
  <c r="AC18" i="79"/>
  <c r="AB63" i="79"/>
  <c r="AB60" i="79"/>
  <c r="AB54" i="79"/>
  <c r="AB46" i="79"/>
  <c r="AB41" i="79"/>
  <c r="AB34" i="79"/>
  <c r="AB28" i="79"/>
  <c r="AB22" i="79"/>
  <c r="AB18" i="79"/>
  <c r="D66" i="79"/>
  <c r="D65" i="79"/>
  <c r="D64" i="79"/>
  <c r="D62" i="79"/>
  <c r="D61" i="79"/>
  <c r="D59" i="79"/>
  <c r="D58" i="79"/>
  <c r="D57" i="79"/>
  <c r="D56" i="79"/>
  <c r="D55" i="79"/>
  <c r="D53" i="79"/>
  <c r="D52" i="79"/>
  <c r="D51" i="79"/>
  <c r="D50" i="79"/>
  <c r="D49" i="79"/>
  <c r="D48" i="79"/>
  <c r="D47" i="79"/>
  <c r="D45" i="79"/>
  <c r="D44" i="79"/>
  <c r="D43" i="79"/>
  <c r="D42" i="79"/>
  <c r="D40" i="79"/>
  <c r="D39" i="79"/>
  <c r="D38" i="79"/>
  <c r="D37" i="79"/>
  <c r="D36" i="79"/>
  <c r="D35" i="79"/>
  <c r="D33" i="79"/>
  <c r="D32" i="79"/>
  <c r="D31" i="79"/>
  <c r="D30" i="79"/>
  <c r="D29" i="79"/>
  <c r="D27" i="79"/>
  <c r="D26" i="79"/>
  <c r="D25" i="79"/>
  <c r="D24" i="79"/>
  <c r="D23" i="79"/>
  <c r="D21" i="79"/>
  <c r="D20" i="79"/>
  <c r="D19" i="79"/>
  <c r="D17" i="79"/>
  <c r="D16" i="79"/>
  <c r="D15" i="79"/>
  <c r="D14" i="79"/>
  <c r="D13" i="79"/>
  <c r="D12" i="79"/>
  <c r="D11" i="79"/>
  <c r="D10" i="79"/>
  <c r="D9" i="79"/>
  <c r="D8" i="79"/>
  <c r="AY63" i="79"/>
  <c r="AY60" i="79"/>
  <c r="AY54" i="79"/>
  <c r="AY46" i="79"/>
  <c r="AY41" i="79"/>
  <c r="AY34" i="79"/>
  <c r="AY28" i="79"/>
  <c r="D28" i="79" s="1"/>
  <c r="AY22" i="79"/>
  <c r="AY18" i="79"/>
  <c r="D18" i="79" s="1"/>
  <c r="C63" i="79"/>
  <c r="D63" i="79" s="1"/>
  <c r="C60" i="79"/>
  <c r="D60" i="79" s="1"/>
  <c r="C54" i="79"/>
  <c r="D54" i="79" s="1"/>
  <c r="C46" i="79"/>
  <c r="D46" i="79" s="1"/>
  <c r="C41" i="79"/>
  <c r="D41" i="79" s="1"/>
  <c r="C34" i="79"/>
  <c r="D34" i="79" s="1"/>
  <c r="C28" i="79"/>
  <c r="C22" i="79"/>
  <c r="D22" i="79" s="1"/>
  <c r="C18" i="79"/>
  <c r="R63" i="77" l="1"/>
  <c r="Q63" i="77"/>
  <c r="P63" i="77"/>
  <c r="O63" i="77"/>
  <c r="N63" i="77"/>
  <c r="W63" i="77" s="1"/>
  <c r="M63" i="77"/>
  <c r="L63" i="77"/>
  <c r="K63" i="77"/>
  <c r="J63" i="77"/>
  <c r="I63" i="77"/>
  <c r="H63" i="77"/>
  <c r="G63" i="77"/>
  <c r="F63" i="77"/>
  <c r="E63" i="77"/>
  <c r="D63" i="77"/>
  <c r="R60" i="77"/>
  <c r="Q60" i="77"/>
  <c r="P60" i="77"/>
  <c r="O60" i="77"/>
  <c r="X60" i="77" s="1"/>
  <c r="N60" i="77"/>
  <c r="M60" i="77"/>
  <c r="L60" i="77"/>
  <c r="U60" i="77" s="1"/>
  <c r="K60" i="77"/>
  <c r="J60" i="77"/>
  <c r="I60" i="77"/>
  <c r="H60" i="77"/>
  <c r="G60" i="77"/>
  <c r="F60" i="77"/>
  <c r="E60" i="77"/>
  <c r="D60" i="77"/>
  <c r="R54" i="77"/>
  <c r="Q54" i="77"/>
  <c r="Z54" i="77" s="1"/>
  <c r="P54" i="77"/>
  <c r="O54" i="77"/>
  <c r="N54" i="77"/>
  <c r="W54" i="77" s="1"/>
  <c r="M54" i="77"/>
  <c r="L54" i="77"/>
  <c r="K54" i="77"/>
  <c r="T54" i="77" s="1"/>
  <c r="J54" i="77"/>
  <c r="I54" i="77"/>
  <c r="H54" i="77"/>
  <c r="G54" i="77"/>
  <c r="F54" i="77"/>
  <c r="E54" i="77"/>
  <c r="D54" i="77"/>
  <c r="R46" i="77"/>
  <c r="AA46" i="77" s="1"/>
  <c r="Q46" i="77"/>
  <c r="P46" i="77"/>
  <c r="O46" i="77"/>
  <c r="X46" i="77" s="1"/>
  <c r="N46" i="77"/>
  <c r="M46" i="77"/>
  <c r="L46" i="77"/>
  <c r="U46" i="77" s="1"/>
  <c r="K46" i="77"/>
  <c r="J46" i="77"/>
  <c r="I46" i="77"/>
  <c r="H46" i="77"/>
  <c r="G46" i="77"/>
  <c r="F46" i="77"/>
  <c r="E46" i="77"/>
  <c r="D46" i="77"/>
  <c r="R41" i="77"/>
  <c r="Q41" i="77"/>
  <c r="Z41" i="77" s="1"/>
  <c r="P41" i="77"/>
  <c r="O41" i="77"/>
  <c r="N41" i="77"/>
  <c r="W41" i="77" s="1"/>
  <c r="M41" i="77"/>
  <c r="L41" i="77"/>
  <c r="K41" i="77"/>
  <c r="T41" i="77" s="1"/>
  <c r="J41" i="77"/>
  <c r="I41" i="77"/>
  <c r="H41" i="77"/>
  <c r="G41" i="77"/>
  <c r="F41" i="77"/>
  <c r="E41" i="77"/>
  <c r="D41" i="77"/>
  <c r="R34" i="77"/>
  <c r="AA34" i="77" s="1"/>
  <c r="Q34" i="77"/>
  <c r="P34" i="77"/>
  <c r="O34" i="77"/>
  <c r="X34" i="77" s="1"/>
  <c r="N34" i="77"/>
  <c r="M34" i="77"/>
  <c r="L34" i="77"/>
  <c r="U34" i="77" s="1"/>
  <c r="K34" i="77"/>
  <c r="J34" i="77"/>
  <c r="I34" i="77"/>
  <c r="H34" i="77"/>
  <c r="G34" i="77"/>
  <c r="F34" i="77"/>
  <c r="E34" i="77"/>
  <c r="D34" i="77"/>
  <c r="R28" i="77"/>
  <c r="Q28" i="77"/>
  <c r="Z28" i="77" s="1"/>
  <c r="P28" i="77"/>
  <c r="O28" i="77"/>
  <c r="N28" i="77"/>
  <c r="W28" i="77" s="1"/>
  <c r="M28" i="77"/>
  <c r="L28" i="77"/>
  <c r="K28" i="77"/>
  <c r="T28" i="77" s="1"/>
  <c r="J28" i="77"/>
  <c r="I28" i="77"/>
  <c r="H28" i="77"/>
  <c r="G28" i="77"/>
  <c r="F28" i="77"/>
  <c r="E28" i="77"/>
  <c r="D28" i="77"/>
  <c r="R22" i="77"/>
  <c r="AA22" i="77" s="1"/>
  <c r="Q22" i="77"/>
  <c r="P22" i="77"/>
  <c r="O22" i="77"/>
  <c r="X22" i="77" s="1"/>
  <c r="N22" i="77"/>
  <c r="M22" i="77"/>
  <c r="L22" i="77"/>
  <c r="U22" i="77" s="1"/>
  <c r="K22" i="77"/>
  <c r="J22" i="77"/>
  <c r="I22" i="77"/>
  <c r="H22" i="77"/>
  <c r="G22" i="77"/>
  <c r="F22" i="77"/>
  <c r="AB22" i="77" s="1"/>
  <c r="E22" i="77"/>
  <c r="D22" i="77"/>
  <c r="R18" i="77"/>
  <c r="Q18" i="77"/>
  <c r="Z18" i="77" s="1"/>
  <c r="P18" i="77"/>
  <c r="O18" i="77"/>
  <c r="N18" i="77"/>
  <c r="M18" i="77"/>
  <c r="L18" i="77"/>
  <c r="K18" i="77"/>
  <c r="T18" i="77" s="1"/>
  <c r="J18" i="77"/>
  <c r="I18" i="77"/>
  <c r="H18" i="77"/>
  <c r="G18" i="77"/>
  <c r="F18" i="77"/>
  <c r="E18" i="77"/>
  <c r="D18" i="77"/>
  <c r="C63" i="77"/>
  <c r="Y63" i="77" s="1"/>
  <c r="C60" i="77"/>
  <c r="V60" i="77" s="1"/>
  <c r="C54" i="77"/>
  <c r="Y54" i="77" s="1"/>
  <c r="C46" i="77"/>
  <c r="V46" i="77" s="1"/>
  <c r="C41" i="77"/>
  <c r="Y41" i="77" s="1"/>
  <c r="C34" i="77"/>
  <c r="V34" i="77" s="1"/>
  <c r="C28" i="77"/>
  <c r="Y28" i="77" s="1"/>
  <c r="C22" i="77"/>
  <c r="V22" i="77" s="1"/>
  <c r="C18" i="77"/>
  <c r="G18" i="75"/>
  <c r="G34" i="75"/>
  <c r="AX66" i="79"/>
  <c r="AX65" i="79"/>
  <c r="AX64" i="79"/>
  <c r="AP63" i="79"/>
  <c r="AX63" i="79" s="1"/>
  <c r="AX62" i="79"/>
  <c r="AX61" i="79"/>
  <c r="AP60" i="79"/>
  <c r="AX60" i="79" s="1"/>
  <c r="AX59" i="79"/>
  <c r="AX58" i="79"/>
  <c r="AX57" i="79"/>
  <c r="AX56" i="79"/>
  <c r="AX55" i="79"/>
  <c r="AP54" i="79"/>
  <c r="AX54" i="79" s="1"/>
  <c r="AX53" i="79"/>
  <c r="AX52" i="79"/>
  <c r="AX51" i="79"/>
  <c r="AX50" i="79"/>
  <c r="AX49" i="79"/>
  <c r="AX48" i="79"/>
  <c r="AX47" i="79"/>
  <c r="AP46" i="79"/>
  <c r="AX46" i="79" s="1"/>
  <c r="AX45" i="79"/>
  <c r="AX44" i="79"/>
  <c r="AX43" i="79"/>
  <c r="AX42" i="79"/>
  <c r="AP41" i="79"/>
  <c r="AX41" i="79" s="1"/>
  <c r="AX40" i="79"/>
  <c r="AX39" i="79"/>
  <c r="AX38" i="79"/>
  <c r="AX37" i="79"/>
  <c r="AX36" i="79"/>
  <c r="AX35" i="79"/>
  <c r="AP34" i="79"/>
  <c r="AX34" i="79" s="1"/>
  <c r="AX33" i="79"/>
  <c r="AX32" i="79"/>
  <c r="AX31" i="79"/>
  <c r="AX30" i="79"/>
  <c r="AX29" i="79"/>
  <c r="AP28" i="79"/>
  <c r="AX28" i="79" s="1"/>
  <c r="AX27" i="79"/>
  <c r="AX26" i="79"/>
  <c r="AX25" i="79"/>
  <c r="AX24" i="79"/>
  <c r="AX23" i="79"/>
  <c r="AP22" i="79"/>
  <c r="AX22" i="79" s="1"/>
  <c r="AX21" i="79"/>
  <c r="AX20" i="79"/>
  <c r="AX19" i="79"/>
  <c r="AP18" i="79"/>
  <c r="AX18" i="79"/>
  <c r="AX17" i="79"/>
  <c r="AX16" i="79"/>
  <c r="AX15" i="79"/>
  <c r="AX14" i="79"/>
  <c r="AX13" i="79"/>
  <c r="AX12" i="79"/>
  <c r="AX11" i="79"/>
  <c r="AX10" i="79"/>
  <c r="AX9" i="79"/>
  <c r="AP8" i="79"/>
  <c r="AX8" i="79" s="1"/>
  <c r="AW66" i="79"/>
  <c r="AW65" i="79"/>
  <c r="AW64" i="79"/>
  <c r="AS63" i="79"/>
  <c r="AW63" i="79" s="1"/>
  <c r="AW62" i="79"/>
  <c r="AW61" i="79"/>
  <c r="AS60" i="79"/>
  <c r="AW60" i="79" s="1"/>
  <c r="AW59" i="79"/>
  <c r="AW58" i="79"/>
  <c r="AW57" i="79"/>
  <c r="AW56" i="79"/>
  <c r="AW55" i="79"/>
  <c r="AS54" i="79"/>
  <c r="AW54" i="79" s="1"/>
  <c r="AW53" i="79"/>
  <c r="AW52" i="79"/>
  <c r="AW51" i="79"/>
  <c r="AW50" i="79"/>
  <c r="AW49" i="79"/>
  <c r="AW48" i="79"/>
  <c r="AW47" i="79"/>
  <c r="AS46" i="79"/>
  <c r="AW46" i="79" s="1"/>
  <c r="AW45" i="79"/>
  <c r="AW44" i="79"/>
  <c r="AW43" i="79"/>
  <c r="AW42" i="79"/>
  <c r="AS41" i="79"/>
  <c r="AW41" i="79" s="1"/>
  <c r="AW40" i="79"/>
  <c r="AW39" i="79"/>
  <c r="AW38" i="79"/>
  <c r="AW37" i="79"/>
  <c r="AW36" i="79"/>
  <c r="AW35" i="79"/>
  <c r="AS34" i="79"/>
  <c r="AW34" i="79" s="1"/>
  <c r="AW33" i="79"/>
  <c r="AW32" i="79"/>
  <c r="AW31" i="79"/>
  <c r="AW30" i="79"/>
  <c r="AW29" i="79"/>
  <c r="AS28" i="79"/>
  <c r="AW28" i="79" s="1"/>
  <c r="AW27" i="79"/>
  <c r="AW26" i="79"/>
  <c r="AW25" i="79"/>
  <c r="AW24" i="79"/>
  <c r="AW23" i="79"/>
  <c r="AS22" i="79"/>
  <c r="AW22" i="79"/>
  <c r="AW21" i="79"/>
  <c r="AW20" i="79"/>
  <c r="AW19" i="79"/>
  <c r="AS18" i="79"/>
  <c r="AW18" i="79" s="1"/>
  <c r="AW17" i="79"/>
  <c r="AW16" i="79"/>
  <c r="AW15" i="79"/>
  <c r="AW14" i="79"/>
  <c r="AW13" i="79"/>
  <c r="AW12" i="79"/>
  <c r="AW11" i="79"/>
  <c r="AW10" i="79"/>
  <c r="AW9" i="79"/>
  <c r="AS8" i="79"/>
  <c r="AW8" i="79" s="1"/>
  <c r="AN66" i="79"/>
  <c r="AN65" i="79"/>
  <c r="AN64" i="79"/>
  <c r="AN63" i="79"/>
  <c r="AN62" i="79"/>
  <c r="AN61" i="79"/>
  <c r="AN60" i="79"/>
  <c r="AN59" i="79"/>
  <c r="AN58" i="79"/>
  <c r="AN57" i="79"/>
  <c r="AN56" i="79"/>
  <c r="AN55" i="79"/>
  <c r="AN54" i="79"/>
  <c r="AN53" i="79"/>
  <c r="AN52" i="79"/>
  <c r="AN51" i="79"/>
  <c r="AN50" i="79"/>
  <c r="AN49" i="79"/>
  <c r="AN48" i="79"/>
  <c r="AN47" i="79"/>
  <c r="AN46" i="79"/>
  <c r="AN45" i="79"/>
  <c r="AN44" i="79"/>
  <c r="AN43" i="79"/>
  <c r="AN42" i="79"/>
  <c r="AN41" i="79"/>
  <c r="AN40" i="79"/>
  <c r="AN39" i="79"/>
  <c r="AN38" i="79"/>
  <c r="AN37" i="79"/>
  <c r="AN36" i="79"/>
  <c r="AN35" i="79"/>
  <c r="AN34" i="79"/>
  <c r="AN33" i="79"/>
  <c r="AN32" i="79"/>
  <c r="AN31" i="79"/>
  <c r="AN30" i="79"/>
  <c r="AN29" i="79"/>
  <c r="AN28" i="79"/>
  <c r="AN27" i="79"/>
  <c r="AN26" i="79"/>
  <c r="AN25" i="79"/>
  <c r="AN24" i="79"/>
  <c r="AN23" i="79"/>
  <c r="AN22" i="79"/>
  <c r="AN21" i="79"/>
  <c r="AN20" i="79"/>
  <c r="AN19" i="79"/>
  <c r="AN18" i="79"/>
  <c r="AN17" i="79"/>
  <c r="AN16" i="79"/>
  <c r="AN15" i="79"/>
  <c r="AN14" i="79"/>
  <c r="AN13" i="79"/>
  <c r="AN12" i="79"/>
  <c r="AN11" i="79"/>
  <c r="AN10" i="79"/>
  <c r="AN9" i="79"/>
  <c r="AN8" i="79"/>
  <c r="E66" i="79"/>
  <c r="AM66" i="79" s="1"/>
  <c r="E65" i="79"/>
  <c r="AM65" i="79" s="1"/>
  <c r="E64" i="79"/>
  <c r="AM64" i="79" s="1"/>
  <c r="E62" i="79"/>
  <c r="AM62" i="79" s="1"/>
  <c r="E61" i="79"/>
  <c r="AM61" i="79" s="1"/>
  <c r="E59" i="79"/>
  <c r="AM59" i="79" s="1"/>
  <c r="E58" i="79"/>
  <c r="AM58" i="79" s="1"/>
  <c r="E57" i="79"/>
  <c r="AM57" i="79" s="1"/>
  <c r="E56" i="79"/>
  <c r="AM56" i="79" s="1"/>
  <c r="E55" i="79"/>
  <c r="AM55" i="79" s="1"/>
  <c r="E53" i="79"/>
  <c r="AM53" i="79" s="1"/>
  <c r="E52" i="79"/>
  <c r="AM52" i="79" s="1"/>
  <c r="E51" i="79"/>
  <c r="AM51" i="79" s="1"/>
  <c r="E50" i="79"/>
  <c r="AM50" i="79" s="1"/>
  <c r="E49" i="79"/>
  <c r="AM49" i="79" s="1"/>
  <c r="E48" i="79"/>
  <c r="AM48" i="79" s="1"/>
  <c r="E47" i="79"/>
  <c r="AM47" i="79" s="1"/>
  <c r="E45" i="79"/>
  <c r="AM45" i="79" s="1"/>
  <c r="E44" i="79"/>
  <c r="AM44" i="79" s="1"/>
  <c r="E43" i="79"/>
  <c r="AM43" i="79" s="1"/>
  <c r="E42" i="79"/>
  <c r="AM42" i="79" s="1"/>
  <c r="E40" i="79"/>
  <c r="AM40" i="79" s="1"/>
  <c r="E39" i="79"/>
  <c r="AM39" i="79" s="1"/>
  <c r="E38" i="79"/>
  <c r="AM38" i="79" s="1"/>
  <c r="E37" i="79"/>
  <c r="AM37" i="79" s="1"/>
  <c r="E36" i="79"/>
  <c r="AM36" i="79" s="1"/>
  <c r="E35" i="79"/>
  <c r="AM35" i="79" s="1"/>
  <c r="E34" i="79"/>
  <c r="AM34" i="79" s="1"/>
  <c r="E33" i="79"/>
  <c r="AM33" i="79" s="1"/>
  <c r="E32" i="79"/>
  <c r="AM32" i="79" s="1"/>
  <c r="E31" i="79"/>
  <c r="AM31" i="79" s="1"/>
  <c r="E30" i="79"/>
  <c r="AM30" i="79" s="1"/>
  <c r="E29" i="79"/>
  <c r="AM29" i="79" s="1"/>
  <c r="E28" i="79"/>
  <c r="AM28" i="79" s="1"/>
  <c r="E27" i="79"/>
  <c r="AM27" i="79" s="1"/>
  <c r="E26" i="79"/>
  <c r="AM26" i="79" s="1"/>
  <c r="E25" i="79"/>
  <c r="AM25" i="79" s="1"/>
  <c r="E24" i="79"/>
  <c r="AM24" i="79" s="1"/>
  <c r="E23" i="79"/>
  <c r="AM23" i="79" s="1"/>
  <c r="E22" i="79"/>
  <c r="AM22" i="79" s="1"/>
  <c r="E21" i="79"/>
  <c r="AM21" i="79" s="1"/>
  <c r="E20" i="79"/>
  <c r="AM20" i="79" s="1"/>
  <c r="E19" i="79"/>
  <c r="AM19" i="79" s="1"/>
  <c r="E18" i="79"/>
  <c r="AM18" i="79" s="1"/>
  <c r="E17" i="79"/>
  <c r="AM17" i="79" s="1"/>
  <c r="E16" i="79"/>
  <c r="AM16" i="79" s="1"/>
  <c r="E15" i="79"/>
  <c r="AM15" i="79" s="1"/>
  <c r="E14" i="79"/>
  <c r="AM14" i="79" s="1"/>
  <c r="E13" i="79"/>
  <c r="AM13" i="79" s="1"/>
  <c r="E12" i="79"/>
  <c r="AM12" i="79" s="1"/>
  <c r="E11" i="79"/>
  <c r="AM11" i="79" s="1"/>
  <c r="E10" i="79"/>
  <c r="AM10" i="79" s="1"/>
  <c r="E9" i="79"/>
  <c r="AM9" i="79" s="1"/>
  <c r="E8" i="79"/>
  <c r="AM8" i="79" s="1"/>
  <c r="AI65" i="79"/>
  <c r="AI61" i="79"/>
  <c r="AI58" i="79"/>
  <c r="AI56" i="79"/>
  <c r="AI53" i="79"/>
  <c r="AI51" i="79"/>
  <c r="AI49" i="79"/>
  <c r="AI47" i="79"/>
  <c r="AI44" i="79"/>
  <c r="AI42" i="79"/>
  <c r="AI40" i="79"/>
  <c r="AI39" i="79"/>
  <c r="AI38" i="79"/>
  <c r="AI37" i="79"/>
  <c r="AI36" i="79"/>
  <c r="AI35" i="79"/>
  <c r="AI34" i="79"/>
  <c r="AI33" i="79"/>
  <c r="AI32" i="79"/>
  <c r="AI31" i="79"/>
  <c r="AI30" i="79"/>
  <c r="AI29" i="79"/>
  <c r="AI28" i="79"/>
  <c r="AI27" i="79"/>
  <c r="AI26" i="79"/>
  <c r="AI25" i="79"/>
  <c r="AI24" i="79"/>
  <c r="AI23" i="79"/>
  <c r="AI22" i="79"/>
  <c r="AI21" i="79"/>
  <c r="AI20" i="79"/>
  <c r="AI19" i="79"/>
  <c r="AI18" i="79"/>
  <c r="AI17" i="79"/>
  <c r="AI16" i="79"/>
  <c r="AI15" i="79"/>
  <c r="AI14" i="79"/>
  <c r="AI13" i="79"/>
  <c r="AI12" i="79"/>
  <c r="AI11" i="79"/>
  <c r="AI10" i="79"/>
  <c r="AI9" i="79"/>
  <c r="AI8" i="79"/>
  <c r="AH66" i="79"/>
  <c r="AH65" i="79"/>
  <c r="AH64" i="79"/>
  <c r="AH62" i="79"/>
  <c r="AH61" i="79"/>
  <c r="AH59" i="79"/>
  <c r="AH58" i="79"/>
  <c r="AH57" i="79"/>
  <c r="AH56" i="79"/>
  <c r="AH55" i="79"/>
  <c r="AH53" i="79"/>
  <c r="AH52" i="79"/>
  <c r="AH51" i="79"/>
  <c r="AH50" i="79"/>
  <c r="AH49" i="79"/>
  <c r="AH48" i="79"/>
  <c r="AH47" i="79"/>
  <c r="AH45" i="79"/>
  <c r="AH44" i="79"/>
  <c r="AH43" i="79"/>
  <c r="AH42" i="79"/>
  <c r="AH40" i="79"/>
  <c r="AH39" i="79"/>
  <c r="AH38" i="79"/>
  <c r="AH37" i="79"/>
  <c r="AH36" i="79"/>
  <c r="AH35" i="79"/>
  <c r="AH34" i="79"/>
  <c r="AH33" i="79"/>
  <c r="AH32" i="79"/>
  <c r="AH31" i="79"/>
  <c r="AH30" i="79"/>
  <c r="AH29" i="79"/>
  <c r="AH28" i="79"/>
  <c r="AH27" i="79"/>
  <c r="AH25" i="79"/>
  <c r="AH23" i="79"/>
  <c r="AH21" i="79"/>
  <c r="AH19" i="79"/>
  <c r="AH17" i="79"/>
  <c r="AH15" i="79"/>
  <c r="AH13" i="79"/>
  <c r="AH11" i="79"/>
  <c r="AH9" i="79"/>
  <c r="AR8" i="79"/>
  <c r="AR18" i="79"/>
  <c r="AR22" i="79"/>
  <c r="AR28" i="79"/>
  <c r="AR34" i="79"/>
  <c r="AR41" i="79"/>
  <c r="AR46" i="79"/>
  <c r="AR54" i="79"/>
  <c r="AR60" i="79"/>
  <c r="AR63" i="79"/>
  <c r="G63" i="75"/>
  <c r="G60" i="75"/>
  <c r="G54" i="75"/>
  <c r="G46" i="75"/>
  <c r="G41" i="75"/>
  <c r="G8" i="75"/>
  <c r="G22" i="75"/>
  <c r="G28" i="75"/>
  <c r="AO7" i="79"/>
  <c r="AQ34" i="79"/>
  <c r="AQ63" i="79"/>
  <c r="AQ60" i="79"/>
  <c r="AQ54" i="79"/>
  <c r="AQ46" i="79"/>
  <c r="AQ41" i="79"/>
  <c r="AQ28" i="79"/>
  <c r="AQ22" i="79"/>
  <c r="AQ18" i="79"/>
  <c r="AQ8" i="79"/>
  <c r="AQ7" i="79" s="1"/>
  <c r="AA8" i="79"/>
  <c r="AA18" i="79"/>
  <c r="AA22" i="79"/>
  <c r="AA28" i="79"/>
  <c r="AA34" i="79"/>
  <c r="AA41" i="79"/>
  <c r="AA46" i="79"/>
  <c r="AA54" i="79"/>
  <c r="AA60" i="79"/>
  <c r="AA63" i="79"/>
  <c r="L41" i="79"/>
  <c r="L46" i="79"/>
  <c r="L34" i="79"/>
  <c r="L28" i="79"/>
  <c r="L63" i="79"/>
  <c r="L8" i="79"/>
  <c r="L18" i="79"/>
  <c r="L22" i="79"/>
  <c r="L54" i="79"/>
  <c r="L60" i="79"/>
  <c r="K41" i="79"/>
  <c r="K46" i="79"/>
  <c r="K8" i="79"/>
  <c r="K18" i="79"/>
  <c r="K22" i="79"/>
  <c r="K28" i="79"/>
  <c r="K34" i="79"/>
  <c r="K54" i="79"/>
  <c r="K60" i="79"/>
  <c r="K63" i="79"/>
  <c r="J46" i="79"/>
  <c r="J8" i="79"/>
  <c r="J18" i="79"/>
  <c r="J22" i="79"/>
  <c r="J28" i="79"/>
  <c r="J34" i="79"/>
  <c r="J41" i="79"/>
  <c r="J54" i="79"/>
  <c r="J60" i="79"/>
  <c r="J63" i="79"/>
  <c r="I34" i="79"/>
  <c r="I41" i="79"/>
  <c r="I46" i="79"/>
  <c r="I54" i="79"/>
  <c r="I60" i="79"/>
  <c r="I63" i="79"/>
  <c r="I8" i="79"/>
  <c r="I18" i="79"/>
  <c r="I7" i="79" s="1"/>
  <c r="I22" i="79"/>
  <c r="I28" i="79"/>
  <c r="H63" i="79"/>
  <c r="H60" i="79"/>
  <c r="H28" i="79"/>
  <c r="H22" i="79"/>
  <c r="H18" i="79"/>
  <c r="H8" i="79"/>
  <c r="H34" i="79"/>
  <c r="H41" i="79"/>
  <c r="H46" i="79"/>
  <c r="H54" i="79"/>
  <c r="G63" i="79"/>
  <c r="F63" i="79"/>
  <c r="G60" i="79"/>
  <c r="F60" i="79"/>
  <c r="G54" i="79"/>
  <c r="F54" i="79"/>
  <c r="G46" i="79"/>
  <c r="F46" i="79"/>
  <c r="G41" i="79"/>
  <c r="F41" i="79"/>
  <c r="G34" i="79"/>
  <c r="F34" i="79"/>
  <c r="G8" i="79"/>
  <c r="G18" i="79"/>
  <c r="G22" i="79"/>
  <c r="G28" i="79"/>
  <c r="F8" i="79"/>
  <c r="F18" i="79"/>
  <c r="F22" i="79"/>
  <c r="F28" i="79"/>
  <c r="K7" i="79" l="1"/>
  <c r="AE7" i="79"/>
  <c r="G7" i="79"/>
  <c r="AH8" i="79"/>
  <c r="AH10" i="79"/>
  <c r="AH12" i="79"/>
  <c r="AH14" i="79"/>
  <c r="AH16" i="79"/>
  <c r="AH20" i="79"/>
  <c r="AH22" i="79"/>
  <c r="AH24" i="79"/>
  <c r="AH26" i="79"/>
  <c r="AI43" i="79"/>
  <c r="AI45" i="79"/>
  <c r="AI48" i="79"/>
  <c r="AI50" i="79"/>
  <c r="AI52" i="79"/>
  <c r="AI55" i="79"/>
  <c r="AI57" i="79"/>
  <c r="AI59" i="79"/>
  <c r="AI62" i="79"/>
  <c r="AI64" i="79"/>
  <c r="AI66" i="79"/>
  <c r="E63" i="79"/>
  <c r="AL7" i="79"/>
  <c r="AH63" i="79"/>
  <c r="AA7" i="79"/>
  <c r="H7" i="79"/>
  <c r="L7" i="79"/>
  <c r="AK7" i="79"/>
  <c r="AC18" i="77"/>
  <c r="V18" i="77"/>
  <c r="X18" i="77"/>
  <c r="S22" i="77"/>
  <c r="W22" i="77"/>
  <c r="Y22" i="77"/>
  <c r="AC28" i="77"/>
  <c r="V28" i="77"/>
  <c r="X28" i="77"/>
  <c r="AB34" i="77"/>
  <c r="S34" i="77"/>
  <c r="W34" i="77"/>
  <c r="Y34" i="77"/>
  <c r="AC41" i="77"/>
  <c r="V41" i="77"/>
  <c r="X41" i="77"/>
  <c r="AB46" i="77"/>
  <c r="S46" i="77"/>
  <c r="W46" i="77"/>
  <c r="Y46" i="77"/>
  <c r="AC54" i="77"/>
  <c r="V54" i="77"/>
  <c r="X54" i="77"/>
  <c r="AB60" i="77"/>
  <c r="S60" i="77"/>
  <c r="W60" i="77"/>
  <c r="Y60" i="77"/>
  <c r="AA60" i="77"/>
  <c r="AC63" i="77"/>
  <c r="T63" i="77"/>
  <c r="V63" i="77"/>
  <c r="X63" i="77"/>
  <c r="Z63" i="77"/>
  <c r="F7" i="79"/>
  <c r="J7" i="79"/>
  <c r="AD7" i="79"/>
  <c r="AR7" i="79"/>
  <c r="AF7" i="79"/>
  <c r="AP7" i="79"/>
  <c r="AX7" i="79" s="1"/>
  <c r="AB7" i="79"/>
  <c r="AB18" i="77"/>
  <c r="S18" i="77"/>
  <c r="U18" i="77"/>
  <c r="W18" i="77"/>
  <c r="Y18" i="77"/>
  <c r="AA18" i="77"/>
  <c r="AC22" i="77"/>
  <c r="AB28" i="77"/>
  <c r="AC34" i="77"/>
  <c r="AB41" i="77"/>
  <c r="AC46" i="77"/>
  <c r="AB54" i="77"/>
  <c r="AC60" i="77"/>
  <c r="AB63" i="77"/>
  <c r="AC7" i="79"/>
  <c r="AG7" i="79"/>
  <c r="G7" i="75"/>
  <c r="AH18" i="79"/>
  <c r="E41" i="79"/>
  <c r="AI41" i="79" s="1"/>
  <c r="E46" i="79"/>
  <c r="E54" i="79"/>
  <c r="E60" i="79"/>
  <c r="C7" i="79"/>
  <c r="D7" i="79" s="1"/>
  <c r="AS7" i="79"/>
  <c r="AW7" i="79" s="1"/>
  <c r="T22" i="77"/>
  <c r="Z22" i="77"/>
  <c r="S28" i="77"/>
  <c r="U28" i="77"/>
  <c r="AA28" i="77"/>
  <c r="T34" i="77"/>
  <c r="Z34" i="77"/>
  <c r="S41" i="77"/>
  <c r="U41" i="77"/>
  <c r="AA41" i="77"/>
  <c r="T46" i="77"/>
  <c r="Z46" i="77"/>
  <c r="S54" i="77"/>
  <c r="U54" i="77"/>
  <c r="AA54" i="77"/>
  <c r="T60" i="77"/>
  <c r="Z60" i="77"/>
  <c r="S63" i="77"/>
  <c r="U63" i="77"/>
  <c r="AA63" i="77"/>
  <c r="AM63" i="79" l="1"/>
  <c r="AI63" i="79"/>
  <c r="AM60" i="79"/>
  <c r="AI60" i="79"/>
  <c r="AM46" i="79"/>
  <c r="AI46" i="79"/>
  <c r="AH46" i="79"/>
  <c r="AN7" i="79"/>
  <c r="AM54" i="79"/>
  <c r="AI54" i="79"/>
  <c r="AH54" i="79"/>
  <c r="E7" i="79"/>
  <c r="AI7" i="79" s="1"/>
  <c r="AH41" i="79"/>
  <c r="AM41" i="79"/>
  <c r="AH60" i="79"/>
  <c r="AM7" i="79" l="1"/>
  <c r="AH7" i="79"/>
</calcChain>
</file>

<file path=xl/comments1.xml><?xml version="1.0" encoding="utf-8"?>
<comments xmlns="http://schemas.openxmlformats.org/spreadsheetml/2006/main">
  <authors>
    <author>兵庫県</author>
  </authors>
  <commentList>
    <comment ref="N4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<sst xmlns="http://schemas.openxmlformats.org/spreadsheetml/2006/main" count="635" uniqueCount="243">
  <si>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</si>
  <si>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</si>
  <si>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</si>
  <si>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</si>
  <si>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</si>
  <si>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</si>
  <si>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</si>
  <si>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</si>
  <si>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</si>
  <si>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</si>
  <si>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</si>
  <si>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</si>
  <si>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</si>
  <si>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</si>
  <si>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</si>
  <si>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</si>
  <si>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</si>
  <si>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</si>
  <si>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</si>
  <si>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</si>
  <si>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</si>
  <si>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</si>
  <si>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</si>
  <si>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</si>
  <si>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</si>
  <si>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</si>
  <si>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</si>
  <si>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</si>
  <si>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</si>
  <si>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</si>
  <si>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</si>
  <si>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</si>
  <si>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</si>
  <si>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</si>
  <si>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</si>
  <si>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</si>
  <si>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</si>
  <si>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</si>
  <si>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</si>
  <si>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</si>
  <si>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</si>
  <si>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</si>
  <si>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</si>
  <si>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</si>
  <si>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</si>
  <si>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</si>
  <si>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</si>
  <si>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</si>
  <si>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</si>
  <si>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</si>
  <si>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件</t>
  </si>
  <si>
    <t/>
  </si>
  <si>
    <t>人/1k㎡</t>
  </si>
  <si>
    <t>人口・人口密度</t>
    <rPh sb="3" eb="5">
      <t>ジンコウ</t>
    </rPh>
    <rPh sb="5" eb="7">
      <t>ミツド</t>
    </rPh>
    <phoneticPr fontId="3"/>
  </si>
  <si>
    <t>総人口
2010年</t>
    <rPh sb="0" eb="3">
      <t>ソウジンコウ</t>
    </rPh>
    <rPh sb="8" eb="9">
      <t>ネン</t>
    </rPh>
    <phoneticPr fontId="3"/>
  </si>
  <si>
    <t>総人口
2015年</t>
    <rPh sb="0" eb="3">
      <t>ソウジンコウ</t>
    </rPh>
    <rPh sb="8" eb="9">
      <t>ネン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</si>
  <si>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</si>
  <si>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</si>
  <si>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</si>
  <si>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</si>
  <si>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</si>
  <si>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</si>
  <si>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</si>
  <si>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</si>
  <si>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</si>
  <si>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</si>
  <si>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</si>
  <si>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</si>
  <si>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</si>
  <si>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</si>
  <si>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</si>
  <si>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</si>
  <si>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</si>
  <si>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</si>
  <si>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</si>
  <si>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</si>
  <si>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</si>
  <si>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</si>
  <si>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</si>
  <si>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</si>
  <si>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</si>
  <si>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</si>
  <si>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</si>
  <si>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</si>
  <si>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</si>
  <si>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</si>
  <si>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</si>
  <si>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</si>
  <si>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</si>
  <si>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</si>
  <si>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</si>
  <si>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</si>
  <si>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</si>
  <si>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</si>
  <si>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</si>
  <si>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</si>
  <si>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</si>
  <si>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</si>
  <si>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</si>
  <si>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</si>
  <si>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</si>
  <si>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</si>
  <si>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</si>
  <si>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</si>
  <si>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</si>
  <si>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</si>
  <si>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</si>
  <si>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</si>
  <si>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</si>
  <si>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</si>
  <si>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</si>
  <si>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</si>
  <si>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</si>
  <si>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</si>
  <si>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</si>
  <si>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</si>
  <si>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</si>
  <si>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</si>
  <si>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</si>
  <si>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その他の
転入者</t>
    <rPh sb="2" eb="3">
      <t>タ</t>
    </rPh>
    <rPh sb="5" eb="8">
      <t>テンニュウシャ</t>
    </rPh>
    <phoneticPr fontId="3"/>
  </si>
  <si>
    <t>その他の転入者とは、従前の住所が不明の者及び転出から転入までの期間が1年以上の者などをいう。</t>
    <rPh sb="2" eb="3">
      <t>タ</t>
    </rPh>
    <rPh sb="4" eb="7">
      <t>テンニュウシャ</t>
    </rPh>
    <rPh sb="10" eb="12">
      <t>ジュウゼン</t>
    </rPh>
    <rPh sb="13" eb="15">
      <t>ジュウショ</t>
    </rPh>
    <rPh sb="16" eb="18">
      <t>フメイ</t>
    </rPh>
    <rPh sb="19" eb="20">
      <t>モノ</t>
    </rPh>
    <rPh sb="20" eb="21">
      <t>オヨ</t>
    </rPh>
    <rPh sb="22" eb="24">
      <t>テンシュツ</t>
    </rPh>
    <rPh sb="26" eb="28">
      <t>テンニュウ</t>
    </rPh>
    <rPh sb="31" eb="33">
      <t>キカン</t>
    </rPh>
    <rPh sb="35" eb="38">
      <t>ネンイジョウ</t>
    </rPh>
    <rPh sb="39" eb="40">
      <t>モノ</t>
    </rPh>
    <phoneticPr fontId="9"/>
  </si>
  <si>
    <t>総人口は、年齢不詳を含む。</t>
    <rPh sb="0" eb="3">
      <t>ソウジンコウ</t>
    </rPh>
    <rPh sb="5" eb="7">
      <t>ネンレイ</t>
    </rPh>
    <rPh sb="7" eb="9">
      <t>フショウ</t>
    </rPh>
    <rPh sb="10" eb="11">
      <t>フク</t>
    </rPh>
    <phoneticPr fontId="3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</si>
  <si>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</si>
  <si>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</si>
  <si>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22年</t>
    <rPh sb="2" eb="3">
      <t>ネン</t>
    </rPh>
    <phoneticPr fontId="9"/>
  </si>
  <si>
    <t>…</t>
  </si>
  <si>
    <t>世帯数(平成22年10月1日現在)は、世帯の種類が不詳のものを含む。</t>
    <rPh sb="0" eb="2">
      <t>セタイ</t>
    </rPh>
    <rPh sb="2" eb="3">
      <t>スウ</t>
    </rPh>
    <rPh sb="4" eb="6">
      <t>ヘイセイ</t>
    </rPh>
    <rPh sb="8" eb="9">
      <t>ネン</t>
    </rPh>
    <rPh sb="11" eb="12">
      <t>ガツ</t>
    </rPh>
    <rPh sb="13" eb="16">
      <t>ニチゲンザイ</t>
    </rPh>
    <rPh sb="19" eb="21">
      <t>セタイ</t>
    </rPh>
    <rPh sb="22" eb="24">
      <t>シュルイ</t>
    </rPh>
    <rPh sb="25" eb="27">
      <t>フショウ</t>
    </rPh>
    <rPh sb="31" eb="32">
      <t>フク</t>
    </rPh>
    <phoneticPr fontId="9"/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</si>
  <si>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</si>
  <si>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人口千人当たりの出生数・死亡数・婚姻件数・離婚件数は、いずれも平成22年国勢調査結果による人口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ヘイセイ</t>
    </rPh>
    <rPh sb="35" eb="36">
      <t>ネン</t>
    </rPh>
    <rPh sb="36" eb="38">
      <t>コクセイ</t>
    </rPh>
    <rPh sb="38" eb="40">
      <t>チョウサ</t>
    </rPh>
    <rPh sb="40" eb="42">
      <t>ケッカ</t>
    </rPh>
    <rPh sb="45" eb="47">
      <t>ジンコウ</t>
    </rPh>
    <phoneticPr fontId="9"/>
  </si>
  <si>
    <t>（平成22年10月1日現在）を基に算出した。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5" eb="16">
      <t>モト</t>
    </rPh>
    <rPh sb="17" eb="19">
      <t>サンシュツ</t>
    </rPh>
    <phoneticPr fontId="9"/>
  </si>
  <si>
    <t>（平成22年10月1日国勢調査時）は、65歳以上の高齢者人口に対する比率である。</t>
    <rPh sb="1" eb="3">
      <t>ヘイセイ</t>
    </rPh>
    <rPh sb="5" eb="6">
      <t>ネン</t>
    </rPh>
    <rPh sb="8" eb="9">
      <t>ガツ</t>
    </rPh>
    <rPh sb="10" eb="11">
      <t>ニチ</t>
    </rPh>
    <rPh sb="11" eb="13">
      <t>コクセイ</t>
    </rPh>
    <rPh sb="13" eb="15">
      <t>チョウサ</t>
    </rPh>
    <rPh sb="15" eb="16">
      <t>トキ</t>
    </rPh>
    <rPh sb="21" eb="22">
      <t>サイ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</si>
  <si>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</si>
  <si>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</si>
  <si>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2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</si>
  <si>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</si>
  <si>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</si>
  <si>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2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</si>
  <si>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2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</si>
  <si>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2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</si>
  <si>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2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</si>
  <si>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2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</si>
  <si>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</si>
  <si>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</si>
  <si>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</si>
  <si>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
比率</t>
    <rPh sb="0" eb="2">
      <t>ヒルマ</t>
    </rPh>
    <rPh sb="2" eb="4">
      <t>ジンコウ</t>
    </rPh>
    <rPh sb="5" eb="7">
      <t>ヒリツ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</si>
  <si>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</si>
  <si>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2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</si>
  <si>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</si>
  <si>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</si>
  <si>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</si>
  <si>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総人口
（国勢調査）</t>
    <rPh sb="5" eb="7">
      <t>コクセイ</t>
    </rPh>
    <rPh sb="7" eb="9">
      <t>チョウサ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</si>
  <si>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</si>
  <si>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2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</si>
  <si>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</si>
  <si>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</si>
  <si>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</si>
  <si>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従業地・通学地による人口</t>
    <phoneticPr fontId="9"/>
  </si>
  <si>
    <t>外国人
人口</t>
    <phoneticPr fontId="3"/>
  </si>
  <si>
    <t>人口集中
地区人口</t>
    <phoneticPr fontId="3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</si>
  <si>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2"/>
  </si>
  <si>
    <t>出生数</t>
    <phoneticPr fontId="3"/>
  </si>
  <si>
    <t>死亡数</t>
    <phoneticPr fontId="3"/>
  </si>
  <si>
    <t>婚姻件数</t>
    <phoneticPr fontId="3"/>
  </si>
  <si>
    <t>離婚件数</t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</si>
  <si>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</si>
  <si>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一般
世帯数</t>
    <phoneticPr fontId="3"/>
  </si>
  <si>
    <t>核家族
世帯数</t>
    <phoneticPr fontId="3"/>
  </si>
  <si>
    <t>単独
世帯数</t>
    <phoneticPr fontId="3"/>
  </si>
  <si>
    <t>65歳以上の
親族のいる
核家族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</si>
  <si>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</si>
  <si>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</si>
  <si>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</si>
  <si>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％</t>
    <phoneticPr fontId="3"/>
  </si>
  <si>
    <t>－</t>
    <phoneticPr fontId="3"/>
  </si>
  <si>
    <t>－</t>
    <phoneticPr fontId="3"/>
  </si>
  <si>
    <t>％</t>
    <phoneticPr fontId="3"/>
  </si>
  <si>
    <t xml:space="preserve"> </t>
    <phoneticPr fontId="3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</si>
  <si>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</si>
  <si>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</si>
  <si>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</si>
  <si>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</si>
  <si>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</si>
  <si>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</si>
  <si>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</si>
  <si>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</si>
  <si>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高齢単身世帯とは65歳以上の者1人のみの一般世帯（他の世帯員がいないもの）をいう。</t>
    <phoneticPr fontId="3"/>
  </si>
  <si>
    <t>高齢夫婦世帯とは、夫65歳以上、妻60歳以上の夫婦1組の一般世帯（他の世帯員がいないもの）をいう。</t>
    <phoneticPr fontId="3"/>
  </si>
  <si>
    <t>出生数</t>
    <phoneticPr fontId="3"/>
  </si>
  <si>
    <t>死亡数</t>
    <phoneticPr fontId="3"/>
  </si>
  <si>
    <t>％</t>
    <phoneticPr fontId="3"/>
  </si>
  <si>
    <t>％</t>
    <phoneticPr fontId="3"/>
  </si>
  <si>
    <t>-</t>
    <phoneticPr fontId="3"/>
  </si>
  <si>
    <t xml:space="preserve">転入者等            </t>
    <phoneticPr fontId="3"/>
  </si>
  <si>
    <t>他市区町村
からの
転入者
（男）</t>
  </si>
  <si>
    <t>他市区町村
からの
転入者
（女）</t>
  </si>
  <si>
    <t>他市区町村
からの
転入者
（総数）</t>
    <phoneticPr fontId="9"/>
  </si>
  <si>
    <t>将来推計人口（平成25年3月推計）</t>
    <rPh sb="0" eb="2">
      <t>ショウライ</t>
    </rPh>
    <rPh sb="2" eb="4">
      <t>スイケイ</t>
    </rPh>
    <rPh sb="4" eb="6">
      <t>ジンコウ</t>
    </rPh>
    <rPh sb="7" eb="9">
      <t>ヘイセイ</t>
    </rPh>
    <rPh sb="11" eb="12">
      <t>ネン</t>
    </rPh>
    <rPh sb="13" eb="14">
      <t>ガツ</t>
    </rPh>
    <rPh sb="14" eb="16">
      <t>スイケイ</t>
    </rPh>
    <phoneticPr fontId="3"/>
  </si>
  <si>
    <t>総人口
2040年</t>
    <rPh sb="0" eb="3">
      <t>ソウジンコウ</t>
    </rPh>
    <rPh sb="8" eb="9">
      <t>ネン</t>
    </rPh>
    <phoneticPr fontId="3"/>
  </si>
  <si>
    <t>年齢（３区分）別人口（平成25年3月推計）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</si>
  <si>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年少人口
0～14歳
2010年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</si>
  <si>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2025年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</si>
  <si>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2040年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</si>
  <si>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生産年齢
人口
15～64歳
2010年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</si>
  <si>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2025年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</si>
  <si>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2040年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</si>
  <si>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2010年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</si>
  <si>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2025年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</si>
  <si>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2040年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</si>
  <si>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年齢（３区分）別人口割合（平成25年3月推計）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</si>
  <si>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年少人口
割合
0～14歳
2010年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</si>
  <si>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2025年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</si>
  <si>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2040年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</si>
  <si>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2010年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</si>
  <si>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2025年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</si>
  <si>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2040年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</si>
  <si>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2010年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</si>
  <si>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2025年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</si>
  <si>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2040年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</si>
  <si>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人口指数（2010年=100）</t>
    <rPh sb="0" eb="2">
      <t>ジンコウ</t>
    </rPh>
    <rPh sb="2" eb="4">
      <t>シスウ</t>
    </rPh>
    <rPh sb="9" eb="10">
      <t>ネン</t>
    </rPh>
    <phoneticPr fontId="3"/>
  </si>
  <si>
    <t>人口指数（2010年=100）
2025年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</si>
  <si>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人口指数（2010年=100）
2040年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</si>
  <si>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在留
外国人数</t>
    <rPh sb="0" eb="2">
      <t>ザイリュウ</t>
    </rPh>
    <rPh sb="3" eb="6">
      <t>ガイコクジン</t>
    </rPh>
    <rPh sb="6" eb="7">
      <t>スウ</t>
    </rPh>
    <phoneticPr fontId="9"/>
  </si>
  <si>
    <t>外国人数</t>
    <rPh sb="3" eb="4">
      <t>カズ</t>
    </rPh>
    <phoneticPr fontId="3"/>
  </si>
  <si>
    <t>総務省統計局「国勢調査報告」、県国際交流課、総務省統計局「住民基本台帳人口移動報告」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20">
      <t>コウリュウ</t>
    </rPh>
    <rPh sb="20" eb="21">
      <t>カ</t>
    </rPh>
    <rPh sb="22" eb="25">
      <t>ソウムショウ</t>
    </rPh>
    <rPh sb="25" eb="28">
      <t>トウケイキョク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37" eb="39">
      <t>イドウ</t>
    </rPh>
    <rPh sb="39" eb="41">
      <t>ホウコク</t>
    </rPh>
    <phoneticPr fontId="3"/>
  </si>
  <si>
    <t>県統計課「推計人口」、総務省統計局「国勢調査報告」</t>
    <rPh sb="11" eb="14">
      <t>ソウムショウ</t>
    </rPh>
    <phoneticPr fontId="3"/>
  </si>
  <si>
    <t>県情報事務センター</t>
    <rPh sb="0" eb="1">
      <t>ケン</t>
    </rPh>
    <rPh sb="1" eb="3">
      <t>ジョウホウ</t>
    </rPh>
    <rPh sb="3" eb="5">
      <t>ジム</t>
    </rPh>
    <phoneticPr fontId="9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</si>
  <si>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</si>
  <si>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</si>
  <si>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－</t>
    <phoneticPr fontId="9"/>
  </si>
  <si>
    <t>四捨五入の関係から、計の数字は必ずしも一致しない。</t>
    <phoneticPr fontId="9"/>
  </si>
  <si>
    <t>研究所が推計した。</t>
    <phoneticPr fontId="9"/>
  </si>
  <si>
    <t>・人口問題研究所が推計した。</t>
    <phoneticPr fontId="9"/>
  </si>
  <si>
    <t>に国立社会保障・人口問題研究所が推計した。</t>
    <phoneticPr fontId="9"/>
  </si>
  <si>
    <t>25年</t>
    <rPh sb="2" eb="3">
      <t>ネン</t>
    </rPh>
    <phoneticPr fontId="9"/>
  </si>
  <si>
    <t>26年</t>
    <phoneticPr fontId="3"/>
  </si>
  <si>
    <t>平成26年2月1日現在の人口を基本にしているが、時点の異なる市町もある。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ジンコウ</t>
    </rPh>
    <rPh sb="15" eb="17">
      <t>キホン</t>
    </rPh>
    <rPh sb="24" eb="26">
      <t>ジテン</t>
    </rPh>
    <rPh sb="27" eb="28">
      <t>コト</t>
    </rPh>
    <rPh sb="30" eb="32">
      <t>シチョウ</t>
    </rPh>
    <phoneticPr fontId="3"/>
  </si>
  <si>
    <t>高齢者人口比率は、兵庫県推計人口（平成26年2月1日現在）に対する比率、ひとり暮らし高齢者比率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ヘイセイ</t>
    </rPh>
    <rPh sb="21" eb="22">
      <t>ネン</t>
    </rPh>
    <rPh sb="23" eb="24">
      <t>ガツ</t>
    </rPh>
    <rPh sb="25" eb="26">
      <t>ニチ</t>
    </rPh>
    <rPh sb="26" eb="28">
      <t>ゲンザイ</t>
    </rPh>
    <rPh sb="30" eb="31">
      <t>タイ</t>
    </rPh>
    <rPh sb="33" eb="35">
      <t>ヒリツ</t>
    </rPh>
    <rPh sb="39" eb="40">
      <t>グ</t>
    </rPh>
    <rPh sb="42" eb="45">
      <t>コウレイシャ</t>
    </rPh>
    <rPh sb="45" eb="47">
      <t>ヒリツ</t>
    </rPh>
    <phoneticPr fontId="3"/>
  </si>
  <si>
    <t>2025年以降の年齢(3区分)別人口割合及び人口指数は、平成22年の国勢調査結果を踏まえ、平成25年3月</t>
    <rPh sb="18" eb="20">
      <t>ワリアイ</t>
    </rPh>
    <rPh sb="20" eb="21">
      <t>オヨ</t>
    </rPh>
    <rPh sb="22" eb="24">
      <t>ジンコウ</t>
    </rPh>
    <rPh sb="24" eb="26">
      <t>シスウ</t>
    </rPh>
    <rPh sb="28" eb="30">
      <t>ヘイセイ</t>
    </rPh>
    <rPh sb="32" eb="33">
      <t>ネン</t>
    </rPh>
    <rPh sb="34" eb="36">
      <t>コクセイ</t>
    </rPh>
    <rPh sb="36" eb="38">
      <t>チョウサ</t>
    </rPh>
    <rPh sb="38" eb="40">
      <t>ケッカ</t>
    </rPh>
    <rPh sb="41" eb="42">
      <t>フ</t>
    </rPh>
    <rPh sb="45" eb="47">
      <t>ヘイセイ</t>
    </rPh>
    <rPh sb="49" eb="50">
      <t>ネン</t>
    </rPh>
    <rPh sb="51" eb="52">
      <t>ガツ</t>
    </rPh>
    <phoneticPr fontId="3"/>
  </si>
  <si>
    <t>2025年以降の年齢(3区分)別人口は、平成22年の国勢調査結果を踏まえ、平成25年3月に国立社会保障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ヘイセイ</t>
    </rPh>
    <rPh sb="24" eb="25">
      <t>ネン</t>
    </rPh>
    <rPh sb="26" eb="28">
      <t>コクセイ</t>
    </rPh>
    <rPh sb="28" eb="30">
      <t>チョウサ</t>
    </rPh>
    <rPh sb="30" eb="32">
      <t>ケッカ</t>
    </rPh>
    <rPh sb="33" eb="34">
      <t>フ</t>
    </rPh>
    <rPh sb="37" eb="39">
      <t>ヘイセイ</t>
    </rPh>
    <rPh sb="41" eb="42">
      <t>ネン</t>
    </rPh>
    <rPh sb="43" eb="44">
      <t>ガツ</t>
    </rPh>
    <rPh sb="45" eb="47">
      <t>コクリツ</t>
    </rPh>
    <rPh sb="47" eb="49">
      <t>シャカイ</t>
    </rPh>
    <rPh sb="49" eb="51">
      <t>ホショウ</t>
    </rPh>
    <phoneticPr fontId="3"/>
  </si>
  <si>
    <t>年齢（3区分）別人口の2010年の数値は、国勢調査結果に年齢不詳分を5歳階級別に按分し加えたものである。</t>
    <rPh sb="35" eb="36">
      <t>サイ</t>
    </rPh>
    <phoneticPr fontId="9"/>
  </si>
  <si>
    <t>年齢（3区分）別人口の2010年の数値は、国勢調査結果に年齢不詳分を5歳階級別に按分し加えたものである。</t>
    <rPh sb="35" eb="36">
      <t>サイ</t>
    </rPh>
    <phoneticPr fontId="3"/>
  </si>
  <si>
    <t>2015年以降の総人口は、平成22年の国勢調査結果を踏まえ、平成25年3月に国立社会保障・人口問題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ヘイセイ</t>
    </rPh>
    <rPh sb="17" eb="18">
      <t>ネン</t>
    </rPh>
    <rPh sb="19" eb="21">
      <t>コクセイ</t>
    </rPh>
    <rPh sb="21" eb="23">
      <t>チョウサ</t>
    </rPh>
    <rPh sb="23" eb="25">
      <t>ケッカ</t>
    </rPh>
    <rPh sb="26" eb="27">
      <t>フ</t>
    </rPh>
    <rPh sb="30" eb="32">
      <t>ヘイセイ</t>
    </rPh>
    <rPh sb="34" eb="35">
      <t>ネン</t>
    </rPh>
    <rPh sb="36" eb="37">
      <t>ガツ</t>
    </rPh>
    <rPh sb="38" eb="40">
      <t>コクリツ</t>
    </rPh>
    <rPh sb="40" eb="42">
      <t>シャカイ</t>
    </rPh>
    <rPh sb="42" eb="44">
      <t>ホショウ</t>
    </rPh>
    <rPh sb="45" eb="47">
      <t>ジンコウ</t>
    </rPh>
    <rPh sb="47" eb="49">
      <t>モンダイ</t>
    </rPh>
    <phoneticPr fontId="3"/>
  </si>
  <si>
    <t>県情報事務センター「高齢者保健福祉関係資料」</t>
    <rPh sb="0" eb="1">
      <t>ケン</t>
    </rPh>
    <rPh sb="1" eb="3">
      <t>ジョウホウ</t>
    </rPh>
    <rPh sb="3" eb="5">
      <t>ジム</t>
    </rPh>
    <rPh sb="10" eb="13">
      <t>コウレイシャ</t>
    </rPh>
    <rPh sb="13" eb="15">
      <t>ホケン</t>
    </rPh>
    <rPh sb="15" eb="17">
      <t>フクシ</t>
    </rPh>
    <rPh sb="17" eb="19">
      <t>カンケイ</t>
    </rPh>
    <rPh sb="19" eb="21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</si>
</sst>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76" formatCode="0_ "/>
    <numFmt numFmtId="177" formatCode="#&quot;¥&quot;\!\ ###&quot;¥&quot;\!\ ##0"/>
    <numFmt numFmtId="178" formatCode="0.0_ "/>
    <numFmt numFmtId="179" formatCode="#,##0.0;[Red]\-#,##0.0"/>
    <numFmt numFmtId="180" formatCode="#,##0_);[Red]\(#,##0\)"/>
    <numFmt numFmtId="181" formatCode="#,##0.0"/>
    <numFmt numFmtId="182" formatCode="\ ###,###,##0;&quot;-&quot;###,###,##0"/>
    <numFmt numFmtId="183" formatCode="_ * #,##0;_ * \-#,##0;_ * &quot;-&quot;;_ @"/>
    <numFmt numFmtId="184" formatCode="###,###,##0;&quot;-&quot;##,###,##0"/>
    <numFmt numFmtId="185" formatCode="0.0_);[Red]\(0.0\)"/>
    <numFmt numFmtId="186" formatCode="#,##0;[Red]#,##0"/>
    <numFmt numFmtId="187" formatCode="#,##0.0;[Red]#,##0.0"/>
    <numFmt numFmtId="188" formatCode="###,###,##0.0;&quot;-&quot;##,###,##0.0"/>
    <numFmt numFmtId="189" formatCode="#,##0.0;\-#,##0.0"/>
    <numFmt numFmtId="190" formatCode="0.00_ "/>
    <numFmt numFmtId="191" formatCode="#,##0.00_ "/>
    <numFmt numFmtId="192" formatCode="#,##0_ "/>
    <numFmt numFmtId="193" formatCode="#,##0.0_ "/>
    <numFmt numFmtId="194" formatCode="#,##0;&quot;△ &quot;#,##0"/>
  </numFmts>
  <fonts count="18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</cellStyleXfs>
  <cellXfs count="198">
    <xf numFmtId="37" fontId="0" fillId="0" borderId="0" xfId="0"/>
    <xf numFmtId="0" fontId="5" fillId="0" borderId="0" xfId="2" applyNumberFormat="1" applyFont="1" applyFill="1" applyBorder="1"/>
    <xf numFmtId="38" fontId="5" fillId="0" borderId="0" xfId="1" applyFont="1" applyFill="1" applyBorder="1" applyAlignment="1">
      <alignment horizontal="right"/>
    </xf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/>
    <xf numFmtId="37" fontId="5" fillId="0" borderId="0" xfId="0" applyFont="1" applyFill="1" applyBorder="1"/>
    <xf numFmtId="0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/>
    <xf numFmtId="179" fontId="5" fillId="0" borderId="0" xfId="1" applyNumberFormat="1" applyFont="1" applyFill="1" applyBorder="1"/>
    <xf numFmtId="179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/>
    <xf numFmtId="182" fontId="5" fillId="0" borderId="0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/>
    <xf numFmtId="37" fontId="5" fillId="0" borderId="0" xfId="0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3" fontId="5" fillId="0" borderId="0" xfId="0" applyNumberFormat="1" applyFont="1" applyFill="1" applyBorder="1" applyAlignment="1" applyProtection="1"/>
    <xf numFmtId="0" fontId="5" fillId="0" borderId="0" xfId="6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37" fontId="5" fillId="0" borderId="0" xfId="0" applyFont="1" applyFill="1" applyBorder="1" applyAlignment="1"/>
    <xf numFmtId="177" fontId="6" fillId="0" borderId="1" xfId="6" applyNumberFormat="1" applyFont="1" applyFill="1" applyBorder="1" applyAlignment="1">
      <alignment horizontal="left"/>
    </xf>
    <xf numFmtId="177" fontId="5" fillId="0" borderId="1" xfId="6" applyNumberFormat="1" applyFont="1" applyFill="1" applyBorder="1" applyAlignment="1"/>
    <xf numFmtId="38" fontId="5" fillId="0" borderId="0" xfId="1" applyNumberFormat="1" applyFont="1" applyFill="1" applyBorder="1" applyAlignment="1"/>
    <xf numFmtId="0" fontId="6" fillId="0" borderId="1" xfId="2" applyNumberFormat="1" applyFont="1" applyFill="1" applyBorder="1"/>
    <xf numFmtId="177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2" applyNumberFormat="1" applyFont="1" applyFill="1" applyBorder="1"/>
    <xf numFmtId="49" fontId="5" fillId="0" borderId="2" xfId="2" applyNumberFormat="1" applyFont="1" applyFill="1" applyBorder="1"/>
    <xf numFmtId="38" fontId="5" fillId="0" borderId="2" xfId="1" applyFont="1" applyFill="1" applyBorder="1" applyProtection="1"/>
    <xf numFmtId="37" fontId="5" fillId="0" borderId="2" xfId="0" applyFont="1" applyFill="1" applyBorder="1" applyAlignment="1"/>
    <xf numFmtId="38" fontId="5" fillId="0" borderId="2" xfId="1" applyFont="1" applyFill="1" applyBorder="1" applyAlignment="1"/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49" fontId="5" fillId="0" borderId="4" xfId="2" applyNumberFormat="1" applyFont="1" applyFill="1" applyBorder="1"/>
    <xf numFmtId="37" fontId="5" fillId="0" borderId="0" xfId="0" applyFont="1" applyFill="1" applyAlignment="1"/>
    <xf numFmtId="37" fontId="5" fillId="0" borderId="1" xfId="0" applyFont="1" applyFill="1" applyBorder="1"/>
    <xf numFmtId="0" fontId="5" fillId="0" borderId="5" xfId="5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/>
    </xf>
    <xf numFmtId="182" fontId="5" fillId="0" borderId="6" xfId="0" applyNumberFormat="1" applyFont="1" applyFill="1" applyBorder="1" applyAlignment="1">
      <alignment horizontal="center" vertical="center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/>
    </xf>
    <xf numFmtId="0" fontId="6" fillId="0" borderId="0" xfId="2" applyNumberFormat="1" applyFont="1" applyFill="1" applyAlignment="1"/>
    <xf numFmtId="38" fontId="6" fillId="0" borderId="0" xfId="2" applyNumberFormat="1" applyFont="1" applyFill="1" applyAlignment="1"/>
    <xf numFmtId="0" fontId="6" fillId="0" borderId="0" xfId="2" applyNumberFormat="1" applyFont="1" applyFill="1" applyAlignment="1">
      <alignment horizontal="right"/>
    </xf>
    <xf numFmtId="37" fontId="12" fillId="0" borderId="0" xfId="0" applyFont="1" applyFill="1"/>
    <xf numFmtId="0" fontId="5" fillId="0" borderId="6" xfId="5" applyNumberFormat="1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/>
    </xf>
    <xf numFmtId="57" fontId="5" fillId="0" borderId="7" xfId="4" applyNumberFormat="1" applyFont="1" applyFill="1" applyBorder="1" applyAlignment="1">
      <alignment horizontal="center" vertical="center" wrapText="1"/>
    </xf>
    <xf numFmtId="57" fontId="5" fillId="0" borderId="6" xfId="4" applyNumberFormat="1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8" xfId="1" applyNumberFormat="1" applyFont="1" applyFill="1" applyBorder="1" applyProtection="1"/>
    <xf numFmtId="38" fontId="5" fillId="0" borderId="0" xfId="1" applyNumberFormat="1" applyFont="1" applyFill="1" applyBorder="1" applyProtection="1"/>
    <xf numFmtId="179" fontId="5" fillId="0" borderId="0" xfId="1" applyNumberFormat="1" applyFont="1" applyFill="1" applyBorder="1" applyAlignment="1" applyProtection="1">
      <alignment horizontal="right"/>
    </xf>
    <xf numFmtId="3" fontId="5" fillId="0" borderId="0" xfId="1" applyNumberFormat="1" applyFont="1" applyFill="1" applyBorder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 applyProtection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5" fillId="0" borderId="0" xfId="1" applyNumberFormat="1" applyFont="1" applyFill="1" applyBorder="1" applyProtection="1">
      <protection locked="0"/>
    </xf>
    <xf numFmtId="179" fontId="5" fillId="0" borderId="0" xfId="1" applyNumberFormat="1" applyFont="1" applyFill="1" applyBorder="1" applyProtection="1">
      <protection locked="0"/>
    </xf>
    <xf numFmtId="3" fontId="5" fillId="0" borderId="0" xfId="1" applyNumberFormat="1" applyFont="1" applyFill="1" applyBorder="1" applyAlignment="1" applyProtection="1">
      <alignment vertical="center"/>
    </xf>
    <xf numFmtId="3" fontId="14" fillId="0" borderId="0" xfId="1" applyNumberFormat="1" applyFont="1" applyFill="1" applyBorder="1" applyAlignment="1" applyProtection="1">
      <alignment vertical="center"/>
    </xf>
    <xf numFmtId="184" fontId="5" fillId="0" borderId="0" xfId="0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/>
    </xf>
    <xf numFmtId="38" fontId="5" fillId="0" borderId="0" xfId="1" quotePrefix="1" applyFont="1" applyFill="1" applyBorder="1" applyAlignment="1"/>
    <xf numFmtId="38" fontId="5" fillId="0" borderId="0" xfId="1" applyFont="1" applyFill="1" applyBorder="1"/>
    <xf numFmtId="0" fontId="5" fillId="0" borderId="0" xfId="2" applyNumberFormat="1" applyFont="1" applyFill="1"/>
    <xf numFmtId="38" fontId="5" fillId="0" borderId="0" xfId="1" applyNumberFormat="1" applyFont="1" applyFill="1" applyBorder="1" applyAlignment="1" applyProtection="1"/>
    <xf numFmtId="179" fontId="5" fillId="0" borderId="0" xfId="1" applyNumberFormat="1" applyFont="1" applyFill="1" applyBorder="1" applyProtection="1"/>
    <xf numFmtId="176" fontId="5" fillId="0" borderId="0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 applyProtection="1">
      <alignment vertical="center"/>
    </xf>
    <xf numFmtId="37" fontId="5" fillId="0" borderId="0" xfId="0" applyFont="1" applyFill="1" applyAlignment="1">
      <alignment horizontal="right"/>
    </xf>
    <xf numFmtId="38" fontId="5" fillId="0" borderId="0" xfId="1" applyNumberFormat="1" applyFont="1" applyFill="1" applyBorder="1"/>
    <xf numFmtId="179" fontId="5" fillId="0" borderId="0" xfId="1" applyNumberFormat="1" applyFont="1" applyFill="1"/>
    <xf numFmtId="189" fontId="5" fillId="0" borderId="0" xfId="0" applyNumberFormat="1" applyFont="1" applyFill="1"/>
    <xf numFmtId="181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 applyProtection="1">
      <alignment horizontal="right"/>
    </xf>
    <xf numFmtId="0" fontId="5" fillId="0" borderId="2" xfId="2" applyNumberFormat="1" applyFont="1" applyFill="1" applyBorder="1"/>
    <xf numFmtId="38" fontId="5" fillId="0" borderId="2" xfId="1" applyFont="1" applyFill="1" applyBorder="1" applyAlignment="1">
      <alignment horizontal="right"/>
    </xf>
    <xf numFmtId="38" fontId="5" fillId="0" borderId="2" xfId="2" applyNumberFormat="1" applyFont="1" applyFill="1" applyBorder="1"/>
    <xf numFmtId="37" fontId="12" fillId="0" borderId="0" xfId="0" applyFont="1" applyFill="1" applyAlignment="1"/>
    <xf numFmtId="180" fontId="6" fillId="0" borderId="0" xfId="2" applyNumberFormat="1" applyFont="1" applyFill="1" applyAlignment="1"/>
    <xf numFmtId="187" fontId="6" fillId="0" borderId="0" xfId="2" applyNumberFormat="1" applyFont="1" applyFill="1" applyAlignment="1"/>
    <xf numFmtId="185" fontId="6" fillId="0" borderId="0" xfId="2" applyNumberFormat="1" applyFont="1" applyFill="1" applyBorder="1" applyAlignment="1">
      <alignment horizontal="right"/>
    </xf>
    <xf numFmtId="187" fontId="5" fillId="0" borderId="7" xfId="5" applyNumberFormat="1" applyFont="1" applyFill="1" applyBorder="1" applyAlignment="1">
      <alignment horizontal="center" vertical="center" wrapText="1"/>
    </xf>
    <xf numFmtId="187" fontId="5" fillId="0" borderId="5" xfId="5" applyNumberFormat="1" applyFont="1" applyFill="1" applyBorder="1" applyAlignment="1">
      <alignment horizontal="center" vertical="center" wrapText="1"/>
    </xf>
    <xf numFmtId="185" fontId="5" fillId="0" borderId="5" xfId="5" applyNumberFormat="1" applyFont="1" applyFill="1" applyBorder="1" applyAlignment="1">
      <alignment horizontal="center" vertical="center" wrapText="1"/>
    </xf>
    <xf numFmtId="185" fontId="5" fillId="0" borderId="6" xfId="5" applyNumberFormat="1" applyFont="1" applyFill="1" applyBorder="1" applyAlignment="1">
      <alignment horizontal="center" vertical="center" wrapText="1"/>
    </xf>
    <xf numFmtId="187" fontId="5" fillId="0" borderId="0" xfId="1" applyNumberFormat="1" applyFont="1" applyFill="1"/>
    <xf numFmtId="186" fontId="5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0" fontId="5" fillId="0" borderId="2" xfId="1" applyNumberFormat="1" applyFont="1" applyFill="1" applyBorder="1"/>
    <xf numFmtId="180" fontId="5" fillId="0" borderId="2" xfId="1" applyNumberFormat="1" applyFont="1" applyFill="1" applyBorder="1"/>
    <xf numFmtId="187" fontId="5" fillId="0" borderId="2" xfId="1" applyNumberFormat="1" applyFont="1" applyFill="1" applyBorder="1"/>
    <xf numFmtId="185" fontId="5" fillId="0" borderId="2" xfId="1" applyNumberFormat="1" applyFont="1" applyFill="1" applyBorder="1"/>
    <xf numFmtId="180" fontId="5" fillId="0" borderId="0" xfId="2" applyNumberFormat="1" applyFont="1" applyFill="1"/>
    <xf numFmtId="187" fontId="5" fillId="0" borderId="0" xfId="2" applyNumberFormat="1" applyFont="1" applyFill="1"/>
    <xf numFmtId="185" fontId="5" fillId="0" borderId="0" xfId="2" applyNumberFormat="1" applyFont="1" applyFill="1" applyBorder="1"/>
    <xf numFmtId="57" fontId="5" fillId="0" borderId="5" xfId="2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188" fontId="5" fillId="0" borderId="0" xfId="1" applyNumberFormat="1" applyFont="1" applyFill="1" applyBorder="1" applyAlignment="1"/>
    <xf numFmtId="4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/>
    <xf numFmtId="4" fontId="5" fillId="0" borderId="0" xfId="1" applyNumberFormat="1" applyFont="1" applyFill="1" applyAlignment="1">
      <alignment horizontal="right"/>
    </xf>
    <xf numFmtId="57" fontId="5" fillId="0" borderId="7" xfId="2" applyNumberFormat="1" applyFont="1" applyFill="1" applyBorder="1" applyAlignment="1">
      <alignment horizontal="center" vertical="center"/>
    </xf>
    <xf numFmtId="182" fontId="5" fillId="0" borderId="7" xfId="0" applyNumberFormat="1" applyFont="1" applyFill="1" applyBorder="1" applyAlignment="1">
      <alignment horizontal="center" vertical="center"/>
    </xf>
    <xf numFmtId="182" fontId="5" fillId="0" borderId="9" xfId="0" applyNumberFormat="1" applyFont="1" applyFill="1" applyBorder="1" applyAlignment="1">
      <alignment horizontal="center" vertical="center"/>
    </xf>
    <xf numFmtId="37" fontId="5" fillId="0" borderId="5" xfId="0" applyFont="1" applyFill="1" applyBorder="1" applyAlignment="1" applyProtection="1">
      <alignment horizontal="center" vertical="center" wrapText="1"/>
    </xf>
    <xf numFmtId="37" fontId="5" fillId="0" borderId="7" xfId="0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184" fontId="5" fillId="0" borderId="9" xfId="0" applyNumberFormat="1" applyFont="1" applyFill="1" applyBorder="1" applyAlignment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85" fontId="11" fillId="0" borderId="5" xfId="5" applyNumberFormat="1" applyFont="1" applyFill="1" applyBorder="1" applyAlignment="1">
      <alignment horizontal="center" vertical="center" wrapText="1"/>
    </xf>
    <xf numFmtId="185" fontId="11" fillId="0" borderId="6" xfId="5" applyNumberFormat="1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horizontal="right"/>
    </xf>
    <xf numFmtId="184" fontId="5" fillId="0" borderId="5" xfId="0" applyNumberFormat="1" applyFont="1" applyFill="1" applyBorder="1" applyAlignment="1">
      <alignment horizontal="center" vertical="center" wrapText="1"/>
    </xf>
    <xf numFmtId="184" fontId="5" fillId="0" borderId="6" xfId="0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  <xf numFmtId="57" fontId="5" fillId="0" borderId="5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/>
    <xf numFmtId="4" fontId="5" fillId="0" borderId="1" xfId="0" applyNumberFormat="1" applyFont="1" applyFill="1" applyBorder="1" applyAlignment="1" applyProtection="1">
      <alignment vertical="center"/>
    </xf>
    <xf numFmtId="39" fontId="5" fillId="0" borderId="1" xfId="0" applyNumberFormat="1" applyFont="1" applyFill="1" applyBorder="1" applyAlignment="1" applyProtection="1">
      <alignment vertical="center"/>
    </xf>
    <xf numFmtId="39" fontId="5" fillId="0" borderId="0" xfId="0" applyNumberFormat="1" applyFont="1" applyFill="1" applyBorder="1" applyAlignment="1" applyProtection="1">
      <alignment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182" fontId="5" fillId="0" borderId="0" xfId="0" applyNumberFormat="1" applyFont="1" applyFill="1" applyAlignment="1"/>
    <xf numFmtId="182" fontId="5" fillId="0" borderId="0" xfId="0" applyNumberFormat="1" applyFont="1" applyFill="1" applyAlignment="1">
      <alignment vertical="center"/>
    </xf>
    <xf numFmtId="182" fontId="5" fillId="0" borderId="0" xfId="0" applyNumberFormat="1" applyFont="1" applyFill="1" applyBorder="1" applyAlignment="1"/>
    <xf numFmtId="182" fontId="5" fillId="0" borderId="0" xfId="0" applyNumberFormat="1" applyFont="1" applyFill="1" applyBorder="1" applyAlignment="1">
      <alignment vertical="center"/>
    </xf>
    <xf numFmtId="37" fontId="0" fillId="0" borderId="0" xfId="0" applyFont="1" applyFill="1"/>
    <xf numFmtId="183" fontId="5" fillId="0" borderId="0" xfId="0" applyNumberFormat="1" applyFont="1" applyFill="1" applyBorder="1" applyAlignment="1" applyProtection="1">
      <alignment horizontal="right" vertical="center"/>
    </xf>
    <xf numFmtId="38" fontId="5" fillId="0" borderId="0" xfId="8" applyFont="1" applyFill="1" applyBorder="1" applyAlignment="1" applyProtection="1">
      <alignment horizontal="right" vertical="center"/>
    </xf>
    <xf numFmtId="38" fontId="5" fillId="0" borderId="0" xfId="8" applyFont="1" applyFill="1" applyBorder="1" applyAlignment="1">
      <alignment horizontal="right" vertical="center"/>
    </xf>
    <xf numFmtId="37" fontId="0" fillId="0" borderId="0" xfId="0" applyFont="1" applyFill="1" applyAlignment="1"/>
    <xf numFmtId="38" fontId="5" fillId="0" borderId="0" xfId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191" fontId="12" fillId="0" borderId="0" xfId="0" applyNumberFormat="1" applyFont="1" applyFill="1"/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/>
    <xf numFmtId="190" fontId="5" fillId="0" borderId="0" xfId="1" applyNumberFormat="1" applyFont="1" applyFill="1" applyBorder="1" applyProtection="1"/>
    <xf numFmtId="193" fontId="5" fillId="0" borderId="0" xfId="9" applyNumberFormat="1" applyFont="1" applyFill="1" applyBorder="1" applyAlignment="1" applyProtection="1">
      <alignment horizontal="right" vertical="center"/>
    </xf>
    <xf numFmtId="194" fontId="5" fillId="0" borderId="0" xfId="8" applyNumberFormat="1" applyFont="1" applyFill="1" applyBorder="1" applyAlignment="1">
      <alignment horizontal="right"/>
    </xf>
    <xf numFmtId="38" fontId="5" fillId="0" borderId="0" xfId="2" applyNumberFormat="1" applyFont="1" applyFill="1" applyBorder="1"/>
    <xf numFmtId="176" fontId="5" fillId="0" borderId="0" xfId="8" applyNumberFormat="1" applyFont="1" applyFill="1" applyBorder="1" applyAlignment="1">
      <alignment horizontal="right"/>
    </xf>
    <xf numFmtId="176" fontId="5" fillId="0" borderId="0" xfId="1" applyNumberFormat="1" applyFont="1" applyFill="1"/>
    <xf numFmtId="176" fontId="6" fillId="0" borderId="0" xfId="2" applyNumberFormat="1" applyFont="1" applyFill="1" applyAlignment="1"/>
    <xf numFmtId="176" fontId="5" fillId="0" borderId="2" xfId="2" applyNumberFormat="1" applyFont="1" applyFill="1" applyBorder="1" applyAlignment="1">
      <alignment horizontal="center"/>
    </xf>
    <xf numFmtId="176" fontId="5" fillId="0" borderId="5" xfId="5" applyNumberFormat="1" applyFont="1" applyFill="1" applyBorder="1" applyAlignment="1">
      <alignment horizontal="center" vertical="center" wrapText="1"/>
    </xf>
    <xf numFmtId="176" fontId="5" fillId="0" borderId="5" xfId="4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/>
    <xf numFmtId="176" fontId="5" fillId="0" borderId="0" xfId="2" applyNumberFormat="1" applyFont="1" applyFill="1"/>
    <xf numFmtId="176" fontId="12" fillId="0" borderId="0" xfId="0" applyNumberFormat="1" applyFont="1" applyFill="1"/>
    <xf numFmtId="192" fontId="5" fillId="0" borderId="0" xfId="8" applyNumberFormat="1" applyFont="1" applyFill="1" applyBorder="1" applyAlignment="1">
      <alignment horizontal="right"/>
    </xf>
    <xf numFmtId="192" fontId="5" fillId="0" borderId="0" xfId="1" applyNumberFormat="1" applyFont="1" applyFill="1" applyAlignment="1">
      <alignment horizontal="right"/>
    </xf>
    <xf numFmtId="192" fontId="5" fillId="0" borderId="0" xfId="1" applyNumberFormat="1" applyFont="1" applyFill="1" applyAlignment="1"/>
    <xf numFmtId="192" fontId="6" fillId="0" borderId="0" xfId="2" applyNumberFormat="1" applyFont="1" applyFill="1" applyAlignment="1"/>
    <xf numFmtId="192" fontId="5" fillId="0" borderId="5" xfId="5" applyNumberFormat="1" applyFont="1" applyFill="1" applyBorder="1" applyAlignment="1">
      <alignment horizontal="center" vertical="center" wrapText="1"/>
    </xf>
    <xf numFmtId="192" fontId="5" fillId="0" borderId="5" xfId="4" applyNumberFormat="1" applyFont="1" applyFill="1" applyBorder="1" applyAlignment="1">
      <alignment horizontal="center" vertical="center" wrapText="1"/>
    </xf>
    <xf numFmtId="192" fontId="5" fillId="0" borderId="2" xfId="1" applyNumberFormat="1" applyFont="1" applyFill="1" applyBorder="1" applyAlignment="1"/>
    <xf numFmtId="192" fontId="5" fillId="0" borderId="0" xfId="2" applyNumberFormat="1" applyFont="1" applyFill="1" applyAlignment="1"/>
    <xf numFmtId="192" fontId="12" fillId="0" borderId="0" xfId="0" applyNumberFormat="1" applyFont="1" applyFill="1" applyAlignment="1"/>
    <xf numFmtId="192" fontId="5" fillId="0" borderId="2" xfId="2" applyNumberFormat="1" applyFont="1" applyFill="1" applyBorder="1" applyAlignment="1">
      <alignment horizontal="center"/>
    </xf>
    <xf numFmtId="192" fontId="5" fillId="0" borderId="0" xfId="8" applyNumberFormat="1" applyFont="1" applyFill="1" applyBorder="1" applyAlignment="1" applyProtection="1">
      <alignment horizontal="right"/>
    </xf>
    <xf numFmtId="57" fontId="5" fillId="0" borderId="6" xfId="2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 applyProtection="1">
      <alignment horizontal="right" vertical="center"/>
    </xf>
    <xf numFmtId="192" fontId="5" fillId="0" borderId="0" xfId="1" applyNumberFormat="1" applyFont="1" applyFill="1"/>
    <xf numFmtId="3" fontId="15" fillId="0" borderId="0" xfId="0" applyNumberFormat="1" applyFont="1" applyFill="1" applyBorder="1" applyAlignment="1" applyProtection="1">
      <alignment horizontal="left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  <xf numFmtId="57" fontId="5" fillId="0" borderId="5" xfId="2" applyNumberFormat="1" applyFont="1" applyFill="1" applyBorder="1" applyAlignment="1">
      <alignment horizontal="center" vertical="center" wrapText="1"/>
    </xf>
    <xf numFmtId="0" fontId="13" fillId="0" borderId="0" xfId="2" applyNumberFormat="1" applyFont="1" applyFill="1" applyAlignment="1">
      <alignment horizontal="left"/>
    </xf>
    <xf numFmtId="0" fontId="15" fillId="0" borderId="0" xfId="2" applyNumberFormat="1" applyFont="1" applyFill="1" applyBorder="1" applyAlignment="1">
      <alignment horizontal="left"/>
    </xf>
    <xf numFmtId="0" fontId="15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Alignment="1">
      <alignment horizontal="left" wrapText="1"/>
    </xf>
    <xf numFmtId="0" fontId="5" fillId="0" borderId="0" xfId="2" applyNumberFormat="1" applyFont="1" applyFill="1" applyAlignment="1"/>
  </cellXfs>
  <cellStyles count="10">
    <cellStyle name="パーセント" xfId="9" builtinId="5"/>
    <cellStyle name="桁区切り" xfId="1" builtinId="6"/>
    <cellStyle name="桁区切り 2" xfId="8"/>
    <cellStyle name="標準" xfId="0" builtinId="0"/>
    <cellStyle name="標準_2001市町のすがた" xfId="2"/>
    <cellStyle name="標準_jinkoudoutaisouranhokensyobetu" xfId="3"/>
    <cellStyle name="標準_Sheet3" xfId="4"/>
    <cellStyle name="標準_掲載項目のみ (2)" xfId="5"/>
    <cellStyle name="標準_市町C3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A123"/>
  <sheetViews>
    <sheetView view="pageBreakPreview" zoomScaleNormal="100" workbookViewId="0">
      <pane xSplit="2" ySplit="5" topLeftCell="AI6" activePane="bottomRight" state="frozenSplit"/>
      <selection pane="topRight" activeCell="C1" sqref="C1"/>
      <selection pane="bottomLeft" activeCell="A6" sqref="A6"/>
      <selection pane="bottomRight" activeCell="AI25" sqref="AI25"/>
    </sheetView>
  </sheetViews>
  <sheetFormatPr defaultRowHeight="17.25"/>
  <cols>
    <col min="1" max="1" width="3.09765625" style="59" customWidth="1"/>
    <col min="2" max="2" width="7.69921875" style="59" customWidth="1"/>
    <col min="3" max="9" width="8.5" style="59" customWidth="1"/>
    <col min="10" max="15" width="9" style="59" customWidth="1"/>
    <col min="16" max="27" width="7.19921875" style="59" customWidth="1"/>
    <col min="28" max="29" width="7" style="59" customWidth="1"/>
    <col min="30" max="30" width="7" style="150" customWidth="1"/>
    <col min="31" max="31" width="6.69921875" style="150" customWidth="1"/>
    <col min="32" max="39" width="6.796875" style="59" customWidth="1"/>
    <col min="40" max="40" width="6.69921875" style="59" customWidth="1"/>
    <col min="41" max="41" width="6" style="59" customWidth="1"/>
    <col min="42" max="45" width="6" style="150" customWidth="1"/>
    <col min="46" max="46" width="6.09765625" style="150" customWidth="1"/>
    <col min="47" max="50" width="6" style="150" customWidth="1"/>
    <col min="51" max="51" width="8.19921875" style="59" customWidth="1"/>
    <col min="52" max="52" width="6.09765625" style="59" customWidth="1"/>
    <col min="53" max="53" width="6.5" style="59" customWidth="1"/>
    <col min="54" max="16384" width="8.796875" style="59"/>
  </cols>
  <sheetData>
    <row r="1" spans="1:53" ht="12" customHeight="1">
      <c r="A1" s="3"/>
      <c r="B1" s="3"/>
      <c r="C1" s="56" t="s">
        <v>53</v>
      </c>
      <c r="D1" s="56"/>
      <c r="E1" s="56"/>
      <c r="F1" s="19"/>
      <c r="G1" s="19"/>
      <c r="H1" s="2"/>
      <c r="I1" s="56"/>
      <c r="J1" s="3" t="s">
        <v>89</v>
      </c>
      <c r="K1" s="3"/>
      <c r="L1" s="3"/>
      <c r="M1" s="17"/>
      <c r="N1" s="17"/>
      <c r="O1" s="17"/>
      <c r="P1" s="56" t="s">
        <v>156</v>
      </c>
      <c r="Q1" s="57"/>
      <c r="R1" s="57"/>
      <c r="S1" s="57"/>
      <c r="T1" s="57"/>
      <c r="U1" s="57"/>
      <c r="V1" s="57"/>
      <c r="W1" s="56"/>
      <c r="X1" s="3" t="s">
        <v>131</v>
      </c>
      <c r="Y1" s="3"/>
      <c r="Z1" s="56"/>
      <c r="AA1" s="58" t="s">
        <v>222</v>
      </c>
      <c r="AB1" s="56" t="s">
        <v>192</v>
      </c>
      <c r="AC1" s="58"/>
      <c r="AD1" s="20"/>
      <c r="AE1" s="20"/>
      <c r="AF1" s="3" t="s">
        <v>90</v>
      </c>
      <c r="AG1" s="21"/>
      <c r="AH1" s="56"/>
      <c r="AI1" s="22"/>
      <c r="AJ1" s="56"/>
      <c r="AK1" s="3" t="s">
        <v>91</v>
      </c>
      <c r="AL1" s="21"/>
      <c r="AM1" s="56"/>
      <c r="AN1" s="3"/>
      <c r="AO1" s="3" t="s">
        <v>92</v>
      </c>
      <c r="AQ1" s="19"/>
      <c r="AR1" s="56"/>
      <c r="AS1" s="56"/>
      <c r="AT1" s="56"/>
      <c r="AU1" s="56"/>
      <c r="AV1" s="56"/>
      <c r="AW1" s="56"/>
      <c r="AX1" s="56"/>
    </row>
    <row r="2" spans="1:53" ht="12" customHeight="1">
      <c r="A2" s="22"/>
      <c r="B2" s="22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22">
        <v>12</v>
      </c>
      <c r="O2" s="22">
        <v>13</v>
      </c>
      <c r="P2" s="22">
        <v>14</v>
      </c>
      <c r="Q2" s="22">
        <v>15</v>
      </c>
      <c r="R2" s="22">
        <v>16</v>
      </c>
      <c r="S2" s="22">
        <v>17</v>
      </c>
      <c r="T2" s="22">
        <v>18</v>
      </c>
      <c r="U2" s="22">
        <v>19</v>
      </c>
      <c r="V2" s="22">
        <v>20</v>
      </c>
      <c r="W2" s="22">
        <v>21</v>
      </c>
      <c r="X2" s="22">
        <v>22</v>
      </c>
      <c r="Y2" s="22">
        <v>23</v>
      </c>
      <c r="Z2" s="22">
        <v>24</v>
      </c>
      <c r="AA2" s="22">
        <v>25</v>
      </c>
      <c r="AB2" s="55">
        <v>26</v>
      </c>
      <c r="AC2" s="55">
        <v>27</v>
      </c>
      <c r="AD2" s="55">
        <v>28</v>
      </c>
      <c r="AE2" s="55">
        <v>29</v>
      </c>
      <c r="AF2" s="22">
        <v>30</v>
      </c>
      <c r="AG2" s="22">
        <v>31</v>
      </c>
      <c r="AH2" s="22">
        <v>32</v>
      </c>
      <c r="AI2" s="22">
        <v>33</v>
      </c>
      <c r="AJ2" s="22">
        <v>34</v>
      </c>
      <c r="AK2" s="22">
        <v>35</v>
      </c>
      <c r="AL2" s="22">
        <v>36</v>
      </c>
      <c r="AM2" s="22">
        <v>37</v>
      </c>
      <c r="AN2" s="22">
        <v>38</v>
      </c>
      <c r="AO2" s="22">
        <v>39</v>
      </c>
      <c r="AP2" s="22">
        <v>40</v>
      </c>
      <c r="AQ2" s="22">
        <v>41</v>
      </c>
      <c r="AR2" s="22">
        <v>42</v>
      </c>
      <c r="AS2" s="22">
        <v>43</v>
      </c>
      <c r="AT2" s="22">
        <v>44</v>
      </c>
      <c r="AU2" s="22">
        <v>45</v>
      </c>
      <c r="AV2" s="22">
        <v>46</v>
      </c>
      <c r="AW2" s="22">
        <v>47</v>
      </c>
      <c r="AX2" s="22">
        <v>48</v>
      </c>
    </row>
    <row r="3" spans="1:53" ht="45" customHeight="1">
      <c r="A3" s="188" t="s">
        <v>1</v>
      </c>
      <c r="B3" s="189"/>
      <c r="C3" s="128" t="s">
        <v>149</v>
      </c>
      <c r="D3" s="51" t="s">
        <v>86</v>
      </c>
      <c r="E3" s="128" t="s">
        <v>150</v>
      </c>
      <c r="F3" s="51" t="s">
        <v>87</v>
      </c>
      <c r="G3" s="51" t="s">
        <v>88</v>
      </c>
      <c r="H3" s="51" t="s">
        <v>157</v>
      </c>
      <c r="I3" s="60" t="s">
        <v>158</v>
      </c>
      <c r="J3" s="54" t="s">
        <v>93</v>
      </c>
      <c r="K3" s="51" t="s">
        <v>94</v>
      </c>
      <c r="L3" s="51" t="s">
        <v>95</v>
      </c>
      <c r="M3" s="54" t="s">
        <v>98</v>
      </c>
      <c r="N3" s="51" t="s">
        <v>99</v>
      </c>
      <c r="O3" s="60" t="s">
        <v>100</v>
      </c>
      <c r="P3" s="54" t="s">
        <v>136</v>
      </c>
      <c r="Q3" s="51" t="s">
        <v>137</v>
      </c>
      <c r="R3" s="51" t="s">
        <v>138</v>
      </c>
      <c r="S3" s="54" t="s">
        <v>139</v>
      </c>
      <c r="T3" s="51" t="s">
        <v>140</v>
      </c>
      <c r="U3" s="51" t="s">
        <v>141</v>
      </c>
      <c r="V3" s="54" t="s">
        <v>152</v>
      </c>
      <c r="W3" s="60" t="s">
        <v>159</v>
      </c>
      <c r="X3" s="54" t="s">
        <v>142</v>
      </c>
      <c r="Y3" s="51" t="s">
        <v>143</v>
      </c>
      <c r="Z3" s="51" t="s">
        <v>144</v>
      </c>
      <c r="AA3" s="51" t="s">
        <v>221</v>
      </c>
      <c r="AB3" s="129" t="s">
        <v>195</v>
      </c>
      <c r="AC3" s="130" t="s">
        <v>193</v>
      </c>
      <c r="AD3" s="130" t="s">
        <v>194</v>
      </c>
      <c r="AE3" s="131" t="s">
        <v>119</v>
      </c>
      <c r="AF3" s="54" t="s">
        <v>160</v>
      </c>
      <c r="AG3" s="51" t="s">
        <v>161</v>
      </c>
      <c r="AH3" s="51" t="s">
        <v>101</v>
      </c>
      <c r="AI3" s="51" t="s">
        <v>102</v>
      </c>
      <c r="AJ3" s="51" t="s">
        <v>103</v>
      </c>
      <c r="AK3" s="51" t="s">
        <v>162</v>
      </c>
      <c r="AL3" s="51" t="s">
        <v>163</v>
      </c>
      <c r="AM3" s="51" t="s">
        <v>80</v>
      </c>
      <c r="AN3" s="60" t="s">
        <v>81</v>
      </c>
      <c r="AO3" s="54" t="s">
        <v>153</v>
      </c>
      <c r="AP3" s="51" t="s">
        <v>164</v>
      </c>
      <c r="AQ3" s="51" t="s">
        <v>165</v>
      </c>
      <c r="AR3" s="51" t="s">
        <v>166</v>
      </c>
      <c r="AS3" s="51" t="s">
        <v>167</v>
      </c>
      <c r="AT3" s="132" t="s">
        <v>168</v>
      </c>
      <c r="AU3" s="51" t="s">
        <v>169</v>
      </c>
      <c r="AV3" s="51" t="s">
        <v>170</v>
      </c>
      <c r="AW3" s="51" t="s">
        <v>96</v>
      </c>
      <c r="AX3" s="60" t="s">
        <v>97</v>
      </c>
    </row>
    <row r="4" spans="1:53" ht="21" customHeight="1">
      <c r="A4" s="190" t="s">
        <v>2</v>
      </c>
      <c r="B4" s="191"/>
      <c r="C4" s="61">
        <v>41913</v>
      </c>
      <c r="D4" s="61">
        <v>41913</v>
      </c>
      <c r="E4" s="61">
        <v>40452</v>
      </c>
      <c r="F4" s="61">
        <v>40452</v>
      </c>
      <c r="G4" s="61">
        <v>40452</v>
      </c>
      <c r="H4" s="61">
        <v>40452</v>
      </c>
      <c r="I4" s="62">
        <v>40452</v>
      </c>
      <c r="J4" s="63">
        <v>40452</v>
      </c>
      <c r="K4" s="61">
        <v>40452</v>
      </c>
      <c r="L4" s="61">
        <v>40452</v>
      </c>
      <c r="M4" s="63">
        <v>40452</v>
      </c>
      <c r="N4" s="61">
        <v>40452</v>
      </c>
      <c r="O4" s="62">
        <v>40452</v>
      </c>
      <c r="P4" s="63">
        <v>40452</v>
      </c>
      <c r="Q4" s="61">
        <v>40452</v>
      </c>
      <c r="R4" s="61">
        <v>40452</v>
      </c>
      <c r="S4" s="61">
        <v>40452</v>
      </c>
      <c r="T4" s="61">
        <v>40452</v>
      </c>
      <c r="U4" s="61">
        <v>40452</v>
      </c>
      <c r="V4" s="63">
        <v>40452</v>
      </c>
      <c r="W4" s="62">
        <v>40452</v>
      </c>
      <c r="X4" s="63">
        <v>40452</v>
      </c>
      <c r="Y4" s="61">
        <v>40452</v>
      </c>
      <c r="Z4" s="61">
        <v>40452</v>
      </c>
      <c r="AA4" s="64">
        <v>41639</v>
      </c>
      <c r="AB4" s="125" t="s">
        <v>233</v>
      </c>
      <c r="AC4" s="125" t="s">
        <v>233</v>
      </c>
      <c r="AD4" s="125" t="s">
        <v>233</v>
      </c>
      <c r="AE4" s="65" t="s">
        <v>233</v>
      </c>
      <c r="AF4" s="139" t="s">
        <v>233</v>
      </c>
      <c r="AG4" s="139" t="s">
        <v>233</v>
      </c>
      <c r="AH4" s="139" t="s">
        <v>233</v>
      </c>
      <c r="AI4" s="139" t="s">
        <v>233</v>
      </c>
      <c r="AJ4" s="140" t="s">
        <v>124</v>
      </c>
      <c r="AK4" s="139" t="s">
        <v>233</v>
      </c>
      <c r="AL4" s="139" t="s">
        <v>233</v>
      </c>
      <c r="AM4" s="139" t="s">
        <v>233</v>
      </c>
      <c r="AN4" s="184" t="s">
        <v>233</v>
      </c>
      <c r="AO4" s="66">
        <v>41913</v>
      </c>
      <c r="AP4" s="64">
        <v>40452</v>
      </c>
      <c r="AQ4" s="64">
        <v>40452</v>
      </c>
      <c r="AR4" s="64">
        <v>40452</v>
      </c>
      <c r="AS4" s="64">
        <v>40452</v>
      </c>
      <c r="AT4" s="64">
        <v>40452</v>
      </c>
      <c r="AU4" s="64">
        <v>40452</v>
      </c>
      <c r="AV4" s="64">
        <v>40452</v>
      </c>
      <c r="AW4" s="64">
        <v>40452</v>
      </c>
      <c r="AX4" s="67">
        <v>40452</v>
      </c>
    </row>
    <row r="5" spans="1:53" ht="12" customHeight="1">
      <c r="A5" s="188" t="s">
        <v>3</v>
      </c>
      <c r="B5" s="189"/>
      <c r="C5" s="51" t="s">
        <v>4</v>
      </c>
      <c r="D5" s="51" t="s">
        <v>52</v>
      </c>
      <c r="E5" s="51" t="s">
        <v>4</v>
      </c>
      <c r="F5" s="51" t="s">
        <v>4</v>
      </c>
      <c r="G5" s="51" t="s">
        <v>4</v>
      </c>
      <c r="H5" s="51" t="s">
        <v>4</v>
      </c>
      <c r="I5" s="60" t="s">
        <v>4</v>
      </c>
      <c r="J5" s="54" t="s">
        <v>171</v>
      </c>
      <c r="K5" s="51" t="s">
        <v>171</v>
      </c>
      <c r="L5" s="51" t="s">
        <v>171</v>
      </c>
      <c r="M5" s="54" t="s">
        <v>172</v>
      </c>
      <c r="N5" s="51" t="s">
        <v>172</v>
      </c>
      <c r="O5" s="60" t="s">
        <v>172</v>
      </c>
      <c r="P5" s="54" t="s">
        <v>4</v>
      </c>
      <c r="Q5" s="51" t="s">
        <v>4</v>
      </c>
      <c r="R5" s="51" t="s">
        <v>4</v>
      </c>
      <c r="S5" s="51" t="s">
        <v>4</v>
      </c>
      <c r="T5" s="51" t="s">
        <v>4</v>
      </c>
      <c r="U5" s="51" t="s">
        <v>4</v>
      </c>
      <c r="V5" s="54" t="s">
        <v>4</v>
      </c>
      <c r="W5" s="60" t="s">
        <v>173</v>
      </c>
      <c r="X5" s="54" t="s">
        <v>4</v>
      </c>
      <c r="Y5" s="51" t="s">
        <v>4</v>
      </c>
      <c r="Z5" s="51" t="s">
        <v>173</v>
      </c>
      <c r="AA5" s="51" t="s">
        <v>122</v>
      </c>
      <c r="AB5" s="126" t="s">
        <v>4</v>
      </c>
      <c r="AC5" s="126" t="s">
        <v>4</v>
      </c>
      <c r="AD5" s="126" t="s">
        <v>4</v>
      </c>
      <c r="AE5" s="127" t="s">
        <v>4</v>
      </c>
      <c r="AF5" s="54" t="s">
        <v>4</v>
      </c>
      <c r="AG5" s="51" t="s">
        <v>4</v>
      </c>
      <c r="AH5" s="51" t="s">
        <v>174</v>
      </c>
      <c r="AI5" s="51" t="s">
        <v>174</v>
      </c>
      <c r="AJ5" s="51" t="s">
        <v>174</v>
      </c>
      <c r="AK5" s="51" t="s">
        <v>50</v>
      </c>
      <c r="AL5" s="51" t="s">
        <v>50</v>
      </c>
      <c r="AM5" s="51" t="s">
        <v>174</v>
      </c>
      <c r="AN5" s="60" t="s">
        <v>174</v>
      </c>
      <c r="AO5" s="54" t="s">
        <v>49</v>
      </c>
      <c r="AP5" s="51" t="s">
        <v>49</v>
      </c>
      <c r="AQ5" s="51" t="s">
        <v>49</v>
      </c>
      <c r="AR5" s="51" t="s">
        <v>49</v>
      </c>
      <c r="AS5" s="51" t="s">
        <v>49</v>
      </c>
      <c r="AT5" s="51" t="s">
        <v>49</v>
      </c>
      <c r="AU5" s="51" t="s">
        <v>49</v>
      </c>
      <c r="AV5" s="51" t="s">
        <v>49</v>
      </c>
      <c r="AW5" s="51" t="s">
        <v>175</v>
      </c>
      <c r="AX5" s="60" t="s">
        <v>175</v>
      </c>
    </row>
    <row r="6" spans="1:53" ht="9" customHeight="1">
      <c r="A6" s="5"/>
      <c r="B6" s="11"/>
      <c r="C6" s="5"/>
      <c r="D6" s="68"/>
      <c r="E6" s="16"/>
      <c r="F6" s="19"/>
      <c r="G6" s="19"/>
      <c r="H6" s="19" t="s">
        <v>51</v>
      </c>
      <c r="I6" s="68"/>
      <c r="J6" s="16" t="s">
        <v>176</v>
      </c>
      <c r="K6" s="16" t="s">
        <v>176</v>
      </c>
      <c r="L6" s="16" t="s">
        <v>176</v>
      </c>
      <c r="M6" s="15"/>
      <c r="N6" s="14"/>
      <c r="O6" s="14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18"/>
      <c r="AC6" s="18"/>
      <c r="AD6" s="18"/>
      <c r="AE6" s="18"/>
      <c r="AF6" s="18"/>
      <c r="AG6" s="18"/>
      <c r="AH6" s="68"/>
      <c r="AI6" s="68"/>
      <c r="AJ6" s="68"/>
      <c r="AK6" s="4"/>
      <c r="AL6" s="4"/>
      <c r="AM6" s="68"/>
      <c r="AN6" s="2"/>
      <c r="AO6" s="2"/>
      <c r="AP6" s="19"/>
      <c r="AQ6" s="19"/>
      <c r="AR6" s="68"/>
      <c r="AS6" s="68"/>
      <c r="AT6" s="68"/>
      <c r="AU6" s="68"/>
      <c r="AV6" s="68"/>
      <c r="AW6" s="68"/>
      <c r="AX6" s="68"/>
    </row>
    <row r="7" spans="1:53" ht="12" customHeight="1">
      <c r="A7" s="6" t="s">
        <v>5</v>
      </c>
      <c r="B7" s="7" t="s">
        <v>0</v>
      </c>
      <c r="C7" s="70">
        <f>SUM(C8+C18+C22+C28+C34+C41+C46+C54+C60+C63)</f>
        <v>5541205</v>
      </c>
      <c r="D7" s="14">
        <f>C7/AY7</f>
        <v>659.94459576464874</v>
      </c>
      <c r="E7" s="71">
        <f t="shared" ref="E7:L7" si="0">SUM(E8+E18+E22+E28+E34+E41+E46+E54+E60+E63)</f>
        <v>5588133</v>
      </c>
      <c r="F7" s="71">
        <f t="shared" si="0"/>
        <v>2673328</v>
      </c>
      <c r="G7" s="71">
        <f t="shared" si="0"/>
        <v>2914805</v>
      </c>
      <c r="H7" s="71">
        <f t="shared" si="0"/>
        <v>79040</v>
      </c>
      <c r="I7" s="71">
        <f t="shared" si="0"/>
        <v>4281135</v>
      </c>
      <c r="J7" s="71">
        <f t="shared" si="0"/>
        <v>759277</v>
      </c>
      <c r="K7" s="71">
        <f t="shared" si="0"/>
        <v>3515442</v>
      </c>
      <c r="L7" s="71">
        <f t="shared" si="0"/>
        <v>1281486</v>
      </c>
      <c r="M7" s="72">
        <v>13.7</v>
      </c>
      <c r="N7" s="13">
        <v>63.3</v>
      </c>
      <c r="O7" s="13">
        <v>23.1</v>
      </c>
      <c r="P7" s="2">
        <v>1053568</v>
      </c>
      <c r="Q7" s="9">
        <v>927265</v>
      </c>
      <c r="R7" s="9">
        <v>126303</v>
      </c>
      <c r="S7" s="9">
        <v>1374922</v>
      </c>
      <c r="T7" s="9">
        <v>1218073</v>
      </c>
      <c r="U7" s="9">
        <v>156849</v>
      </c>
      <c r="V7" s="73">
        <v>-321354</v>
      </c>
      <c r="W7" s="14">
        <v>130.50149586927469</v>
      </c>
      <c r="X7" s="9">
        <v>5588133</v>
      </c>
      <c r="Y7" s="9">
        <v>5347839</v>
      </c>
      <c r="Z7" s="74">
        <v>95.699923391229234</v>
      </c>
      <c r="AA7" s="71">
        <f t="shared" ref="AA7:AG7" si="1">SUM(AA8+AA18+AA22+AA28+AA34+AA41+AA46+AA54+AA60+AA63)</f>
        <v>96541</v>
      </c>
      <c r="AB7" s="71">
        <f t="shared" si="1"/>
        <v>192335</v>
      </c>
      <c r="AC7" s="71">
        <f t="shared" si="1"/>
        <v>99217</v>
      </c>
      <c r="AD7" s="71">
        <f t="shared" si="1"/>
        <v>93118</v>
      </c>
      <c r="AE7" s="71">
        <f t="shared" si="1"/>
        <v>7519</v>
      </c>
      <c r="AF7" s="71">
        <f t="shared" si="1"/>
        <v>45673</v>
      </c>
      <c r="AG7" s="71">
        <f t="shared" si="1"/>
        <v>54366</v>
      </c>
      <c r="AH7" s="76">
        <f t="shared" ref="AH7:AH38" si="2">AF7/E7*1000</f>
        <v>8.1732127707053497</v>
      </c>
      <c r="AI7" s="76">
        <f t="shared" ref="AI7:AI38" si="3">AG7/E7*1000</f>
        <v>9.7288307203855027</v>
      </c>
      <c r="AJ7" s="76">
        <v>1.41</v>
      </c>
      <c r="AK7" s="71">
        <f>SUM(AK8+AK18+AK22+AK28+AK34+AK41+AK46+AK54+AK60+AK63)</f>
        <v>27826</v>
      </c>
      <c r="AL7" s="71">
        <f>SUM(AL8+AL18+AL22+AL28+AL34+AL41+AL46+AL54+AL60+AL63)</f>
        <v>10047</v>
      </c>
      <c r="AM7" s="76">
        <f t="shared" ref="AM7:AM38" si="4">AK7/E7*1000</f>
        <v>4.9794806243874294</v>
      </c>
      <c r="AN7" s="76">
        <f t="shared" ref="AN7:AN38" si="5">AL7/C7*1000</f>
        <v>1.8131435310550683</v>
      </c>
      <c r="AO7" s="71">
        <f>SUM(AO8+AO18+AO22+AO28+AO34+AO41+AO46+AO54+AO60+AO63)</f>
        <v>2308175</v>
      </c>
      <c r="AP7" s="71">
        <f>SUM(AP8+AP18+AP22+AP28+AP34+AP41+AP46+AP54+AP60+AP63)</f>
        <v>2255318</v>
      </c>
      <c r="AQ7" s="71">
        <f>SUM(AQ8+AQ18+AQ22+AQ28+AQ34+AQ41+AQ46+AQ54+AQ60+AQ63)</f>
        <v>2252522</v>
      </c>
      <c r="AR7" s="71">
        <f>SUM(AR8+AR18+AR22+AR28+AR34+AR41+AR46+AR54+AR60+AR63)</f>
        <v>1361978</v>
      </c>
      <c r="AS7" s="71">
        <f>SUM(AS8+AS18+AS22+AS28+AS34+AS41+AS46+AS54+AS60+AS63)</f>
        <v>681009</v>
      </c>
      <c r="AT7" s="9">
        <v>458518</v>
      </c>
      <c r="AU7" s="9">
        <v>251451</v>
      </c>
      <c r="AV7" s="9">
        <v>239227</v>
      </c>
      <c r="AW7" s="14">
        <f>AS7/AP7*100</f>
        <v>30.195697458185499</v>
      </c>
      <c r="AX7" s="14">
        <f>AV7/AP7*100</f>
        <v>10.607240309348837</v>
      </c>
      <c r="AY7" s="145">
        <v>8396.4699999999993</v>
      </c>
      <c r="AZ7" s="122"/>
      <c r="BA7" s="14"/>
    </row>
    <row r="8" spans="1:53" ht="20.25" customHeight="1">
      <c r="A8" s="23">
        <v>100</v>
      </c>
      <c r="B8" s="7" t="s">
        <v>7</v>
      </c>
      <c r="C8" s="89">
        <v>1537864</v>
      </c>
      <c r="D8" s="14">
        <f t="shared" ref="D8:D66" si="6">C8/AY8</f>
        <v>2784.673885488719</v>
      </c>
      <c r="E8" s="77">
        <f t="shared" ref="E8:L8" si="7">SUM(E9:E17)</f>
        <v>1544200</v>
      </c>
      <c r="F8" s="77">
        <f t="shared" si="7"/>
        <v>731114</v>
      </c>
      <c r="G8" s="77">
        <f t="shared" si="7"/>
        <v>813086</v>
      </c>
      <c r="H8" s="77">
        <f t="shared" si="7"/>
        <v>34037</v>
      </c>
      <c r="I8" s="77">
        <f t="shared" si="7"/>
        <v>1440411</v>
      </c>
      <c r="J8" s="77">
        <f t="shared" si="7"/>
        <v>194963</v>
      </c>
      <c r="K8" s="77">
        <f t="shared" si="7"/>
        <v>980959</v>
      </c>
      <c r="L8" s="77">
        <f t="shared" si="7"/>
        <v>354218</v>
      </c>
      <c r="M8" s="78">
        <v>12.7</v>
      </c>
      <c r="N8" s="13">
        <v>64.099999999999994</v>
      </c>
      <c r="O8" s="13">
        <v>23.1</v>
      </c>
      <c r="P8" s="2">
        <v>449708</v>
      </c>
      <c r="Q8" s="2">
        <v>388068</v>
      </c>
      <c r="R8" s="2">
        <v>61640</v>
      </c>
      <c r="S8" s="9">
        <v>436888</v>
      </c>
      <c r="T8" s="2">
        <v>385002</v>
      </c>
      <c r="U8" s="2">
        <v>51886</v>
      </c>
      <c r="V8" s="73">
        <v>12820</v>
      </c>
      <c r="W8" s="14">
        <v>97.149261298442553</v>
      </c>
      <c r="X8" s="2">
        <v>1544200</v>
      </c>
      <c r="Y8" s="2">
        <v>1583765</v>
      </c>
      <c r="Z8" s="74">
        <v>102.56216811293875</v>
      </c>
      <c r="AA8" s="77">
        <f>SUM(AA9:AA17)</f>
        <v>43039</v>
      </c>
      <c r="AB8" s="146">
        <v>67906</v>
      </c>
      <c r="AC8" s="146">
        <v>34363</v>
      </c>
      <c r="AD8" s="146">
        <v>33543</v>
      </c>
      <c r="AE8" s="146">
        <v>2556</v>
      </c>
      <c r="AF8" s="151">
        <v>12213</v>
      </c>
      <c r="AG8" s="151">
        <v>14741</v>
      </c>
      <c r="AH8" s="76">
        <f t="shared" si="2"/>
        <v>7.9089496179251402</v>
      </c>
      <c r="AI8" s="76">
        <f t="shared" si="3"/>
        <v>9.5460432586452537</v>
      </c>
      <c r="AJ8" s="76">
        <v>1.29</v>
      </c>
      <c r="AK8" s="152">
        <v>8002</v>
      </c>
      <c r="AL8" s="152">
        <v>2938</v>
      </c>
      <c r="AM8" s="76">
        <f t="shared" si="4"/>
        <v>5.1819712472477661</v>
      </c>
      <c r="AN8" s="76">
        <f t="shared" si="5"/>
        <v>1.9104420156788897</v>
      </c>
      <c r="AO8" s="155">
        <v>695269</v>
      </c>
      <c r="AP8" s="77">
        <f>SUM(AP9:AP17)</f>
        <v>684183</v>
      </c>
      <c r="AQ8" s="77">
        <f>SUM(AQ9:AQ17)</f>
        <v>683310</v>
      </c>
      <c r="AR8" s="77">
        <f>SUM(AR9:AR17)</f>
        <v>390473</v>
      </c>
      <c r="AS8" s="77">
        <f>SUM(AS9:AS17)</f>
        <v>252415</v>
      </c>
      <c r="AT8" s="2">
        <v>130886</v>
      </c>
      <c r="AU8" s="2">
        <v>72159</v>
      </c>
      <c r="AV8" s="2">
        <v>84193</v>
      </c>
      <c r="AW8" s="14">
        <f t="shared" ref="AW8:AW66" si="8">AS8/AP8*100</f>
        <v>36.892907306963195</v>
      </c>
      <c r="AX8" s="14">
        <f t="shared" ref="AX8:AX66" si="9">AV8/AP8*100</f>
        <v>12.305625834023939</v>
      </c>
      <c r="AY8" s="142">
        <v>552.26</v>
      </c>
      <c r="AZ8" s="122"/>
      <c r="BA8" s="14"/>
    </row>
    <row r="9" spans="1:53" ht="12.75" customHeight="1">
      <c r="A9" s="25">
        <v>101</v>
      </c>
      <c r="B9" s="26" t="s">
        <v>8</v>
      </c>
      <c r="C9" s="89">
        <v>213358</v>
      </c>
      <c r="D9" s="14">
        <f t="shared" si="6"/>
        <v>7025.2881132696739</v>
      </c>
      <c r="E9" s="19">
        <f>SUM(F9:G9)</f>
        <v>210408</v>
      </c>
      <c r="F9" s="79">
        <v>98821</v>
      </c>
      <c r="G9" s="80">
        <v>111587</v>
      </c>
      <c r="H9" s="2">
        <v>3919</v>
      </c>
      <c r="I9" s="2">
        <v>209903</v>
      </c>
      <c r="J9" s="2">
        <v>29617</v>
      </c>
      <c r="K9" s="2">
        <v>138228</v>
      </c>
      <c r="L9" s="2">
        <v>41526</v>
      </c>
      <c r="M9" s="78">
        <v>14.1</v>
      </c>
      <c r="N9" s="13">
        <v>66</v>
      </c>
      <c r="O9" s="13">
        <v>19.8</v>
      </c>
      <c r="P9" s="2">
        <v>52343</v>
      </c>
      <c r="Q9" s="2">
        <v>41632</v>
      </c>
      <c r="R9" s="2">
        <v>10711</v>
      </c>
      <c r="S9" s="9">
        <v>63050</v>
      </c>
      <c r="T9" s="2">
        <v>55171</v>
      </c>
      <c r="U9" s="2">
        <v>7879</v>
      </c>
      <c r="V9" s="73">
        <v>-8198</v>
      </c>
      <c r="W9" s="14">
        <v>120.4554572722236</v>
      </c>
      <c r="X9" s="2">
        <v>210408</v>
      </c>
      <c r="Y9" s="2">
        <v>202756</v>
      </c>
      <c r="Z9" s="74">
        <v>96.363256149956271</v>
      </c>
      <c r="AA9" s="2">
        <v>4866</v>
      </c>
      <c r="AB9" s="146">
        <v>10701</v>
      </c>
      <c r="AC9" s="146">
        <v>5334</v>
      </c>
      <c r="AD9" s="146">
        <v>5367</v>
      </c>
      <c r="AE9" s="146">
        <v>569</v>
      </c>
      <c r="AF9" s="151">
        <v>1933</v>
      </c>
      <c r="AG9" s="151">
        <v>1612</v>
      </c>
      <c r="AH9" s="76">
        <f t="shared" si="2"/>
        <v>9.1869130451313641</v>
      </c>
      <c r="AI9" s="76">
        <f t="shared" si="3"/>
        <v>7.6613056537774229</v>
      </c>
      <c r="AJ9" s="76">
        <v>1.32</v>
      </c>
      <c r="AK9" s="153">
        <v>1112</v>
      </c>
      <c r="AL9" s="153">
        <v>398</v>
      </c>
      <c r="AM9" s="76">
        <f t="shared" si="4"/>
        <v>5.2849701532261131</v>
      </c>
      <c r="AN9" s="76">
        <f t="shared" si="5"/>
        <v>1.8654093120482944</v>
      </c>
      <c r="AO9" s="155">
        <v>96265</v>
      </c>
      <c r="AP9" s="82">
        <v>94039</v>
      </c>
      <c r="AQ9" s="83">
        <v>93906</v>
      </c>
      <c r="AR9" s="2">
        <v>55120</v>
      </c>
      <c r="AS9" s="2">
        <v>34637</v>
      </c>
      <c r="AT9" s="2">
        <v>16048</v>
      </c>
      <c r="AU9" s="2">
        <v>9018</v>
      </c>
      <c r="AV9" s="2">
        <v>9921</v>
      </c>
      <c r="AW9" s="14">
        <f t="shared" si="8"/>
        <v>36.83259073363179</v>
      </c>
      <c r="AX9" s="14">
        <f t="shared" si="9"/>
        <v>10.549878242005976</v>
      </c>
      <c r="AY9" s="143">
        <v>30.37</v>
      </c>
      <c r="AZ9" s="122"/>
      <c r="BA9" s="14"/>
    </row>
    <row r="10" spans="1:53" ht="12.75" customHeight="1">
      <c r="A10" s="25">
        <v>102</v>
      </c>
      <c r="B10" s="26" t="s">
        <v>9</v>
      </c>
      <c r="C10" s="89">
        <v>135888</v>
      </c>
      <c r="D10" s="14">
        <f t="shared" si="6"/>
        <v>4194.0740740740739</v>
      </c>
      <c r="E10" s="19">
        <f t="shared" ref="E10:E66" si="10">SUM(F10:G10)</f>
        <v>133451</v>
      </c>
      <c r="F10" s="83">
        <v>63003</v>
      </c>
      <c r="G10" s="83">
        <v>70448</v>
      </c>
      <c r="H10" s="2">
        <v>3142</v>
      </c>
      <c r="I10" s="2">
        <v>132443</v>
      </c>
      <c r="J10" s="2">
        <v>16396</v>
      </c>
      <c r="K10" s="2">
        <v>85667</v>
      </c>
      <c r="L10" s="2">
        <v>29860</v>
      </c>
      <c r="M10" s="78">
        <v>12.4</v>
      </c>
      <c r="N10" s="13">
        <v>64.900000000000006</v>
      </c>
      <c r="O10" s="13">
        <v>22.6</v>
      </c>
      <c r="P10" s="2">
        <v>34888</v>
      </c>
      <c r="Q10" s="2">
        <v>25417</v>
      </c>
      <c r="R10" s="2">
        <v>9471</v>
      </c>
      <c r="S10" s="9">
        <v>40695</v>
      </c>
      <c r="T10" s="2">
        <v>36531</v>
      </c>
      <c r="U10" s="2">
        <v>4164</v>
      </c>
      <c r="V10" s="73">
        <v>-1092</v>
      </c>
      <c r="W10" s="14">
        <v>116.64469158449897</v>
      </c>
      <c r="X10" s="2">
        <v>133451</v>
      </c>
      <c r="Y10" s="2">
        <v>130753</v>
      </c>
      <c r="Z10" s="74">
        <v>97.978284164225073</v>
      </c>
      <c r="AA10" s="2">
        <v>4281</v>
      </c>
      <c r="AB10" s="147">
        <v>6745</v>
      </c>
      <c r="AC10" s="147">
        <v>3315</v>
      </c>
      <c r="AD10" s="147">
        <v>3430</v>
      </c>
      <c r="AE10" s="147">
        <v>226</v>
      </c>
      <c r="AF10" s="151">
        <v>1178</v>
      </c>
      <c r="AG10" s="151">
        <v>1222</v>
      </c>
      <c r="AH10" s="76">
        <f t="shared" si="2"/>
        <v>8.8272099871863077</v>
      </c>
      <c r="AI10" s="76">
        <f t="shared" si="3"/>
        <v>9.1569190189657625</v>
      </c>
      <c r="AJ10" s="76">
        <v>1.33</v>
      </c>
      <c r="AK10" s="153">
        <v>761</v>
      </c>
      <c r="AL10" s="153">
        <v>226</v>
      </c>
      <c r="AM10" s="76">
        <f t="shared" si="4"/>
        <v>5.702467572367385</v>
      </c>
      <c r="AN10" s="76">
        <f t="shared" si="5"/>
        <v>1.6631343459319441</v>
      </c>
      <c r="AO10" s="155">
        <v>66590</v>
      </c>
      <c r="AP10" s="82">
        <v>65178</v>
      </c>
      <c r="AQ10" s="83">
        <v>65132</v>
      </c>
      <c r="AR10" s="2">
        <v>32206</v>
      </c>
      <c r="AS10" s="2">
        <v>29564</v>
      </c>
      <c r="AT10" s="2">
        <v>10752</v>
      </c>
      <c r="AU10" s="2">
        <v>5757</v>
      </c>
      <c r="AV10" s="2">
        <v>7994</v>
      </c>
      <c r="AW10" s="14">
        <f t="shared" si="8"/>
        <v>45.358863420172455</v>
      </c>
      <c r="AX10" s="14">
        <f t="shared" si="9"/>
        <v>12.264874650955845</v>
      </c>
      <c r="AY10" s="143">
        <v>32.4</v>
      </c>
      <c r="AZ10" s="122"/>
      <c r="BA10" s="14"/>
    </row>
    <row r="11" spans="1:53" ht="12.75" customHeight="1">
      <c r="A11" s="27">
        <v>110</v>
      </c>
      <c r="B11" s="26" t="s">
        <v>10</v>
      </c>
      <c r="C11" s="89">
        <v>130187</v>
      </c>
      <c r="D11" s="14">
        <f t="shared" si="6"/>
        <v>4580.82336382829</v>
      </c>
      <c r="E11" s="19">
        <f t="shared" si="10"/>
        <v>126393</v>
      </c>
      <c r="F11" s="83">
        <v>59240</v>
      </c>
      <c r="G11" s="83">
        <v>67153</v>
      </c>
      <c r="H11" s="2">
        <v>8455</v>
      </c>
      <c r="I11" s="84">
        <v>126145</v>
      </c>
      <c r="J11" s="2">
        <v>10829</v>
      </c>
      <c r="K11" s="2">
        <v>82184</v>
      </c>
      <c r="L11" s="2">
        <v>28696</v>
      </c>
      <c r="M11" s="78">
        <v>8.9</v>
      </c>
      <c r="N11" s="13">
        <v>67.5</v>
      </c>
      <c r="O11" s="13">
        <v>23.6</v>
      </c>
      <c r="P11" s="2">
        <v>171165</v>
      </c>
      <c r="Q11" s="2">
        <v>157987</v>
      </c>
      <c r="R11" s="2">
        <v>13178</v>
      </c>
      <c r="S11" s="9">
        <v>23809</v>
      </c>
      <c r="T11" s="2">
        <v>20647</v>
      </c>
      <c r="U11" s="2">
        <v>3162</v>
      </c>
      <c r="V11" s="73">
        <v>64135</v>
      </c>
      <c r="W11" s="14">
        <v>13.909969912073144</v>
      </c>
      <c r="X11" s="2">
        <v>126393</v>
      </c>
      <c r="Y11" s="2">
        <v>276972</v>
      </c>
      <c r="Z11" s="74">
        <v>219.13555339298853</v>
      </c>
      <c r="AA11" s="2">
        <v>11734</v>
      </c>
      <c r="AB11" s="147">
        <v>10257</v>
      </c>
      <c r="AC11" s="147">
        <v>5097</v>
      </c>
      <c r="AD11" s="147">
        <v>5160</v>
      </c>
      <c r="AE11" s="147">
        <v>257</v>
      </c>
      <c r="AF11" s="151">
        <v>1044</v>
      </c>
      <c r="AG11" s="151">
        <v>1209</v>
      </c>
      <c r="AH11" s="76">
        <f t="shared" si="2"/>
        <v>8.2599511048871364</v>
      </c>
      <c r="AI11" s="76">
        <f t="shared" si="3"/>
        <v>9.5654031473261973</v>
      </c>
      <c r="AJ11" s="76">
        <v>1.0900000000000001</v>
      </c>
      <c r="AK11" s="153">
        <v>1024</v>
      </c>
      <c r="AL11" s="153">
        <v>311</v>
      </c>
      <c r="AM11" s="76">
        <f t="shared" si="4"/>
        <v>8.1017144936824028</v>
      </c>
      <c r="AN11" s="76">
        <f t="shared" si="5"/>
        <v>2.3888713926889782</v>
      </c>
      <c r="AO11" s="155">
        <v>75759</v>
      </c>
      <c r="AP11" s="82">
        <v>73814</v>
      </c>
      <c r="AQ11" s="83">
        <v>56866</v>
      </c>
      <c r="AR11" s="2">
        <v>25972</v>
      </c>
      <c r="AS11" s="2">
        <v>44280</v>
      </c>
      <c r="AT11" s="68">
        <v>9012</v>
      </c>
      <c r="AU11" s="68">
        <v>4712</v>
      </c>
      <c r="AV11" s="68">
        <v>10749</v>
      </c>
      <c r="AW11" s="14">
        <f t="shared" si="8"/>
        <v>59.988620044977914</v>
      </c>
      <c r="AX11" s="14">
        <f t="shared" si="9"/>
        <v>14.562278158614896</v>
      </c>
      <c r="AY11" s="143">
        <v>28.42</v>
      </c>
      <c r="AZ11" s="122"/>
      <c r="BA11" s="14"/>
    </row>
    <row r="12" spans="1:53" ht="12.75" customHeight="1">
      <c r="A12" s="27">
        <v>105</v>
      </c>
      <c r="B12" s="26" t="s">
        <v>11</v>
      </c>
      <c r="C12" s="89">
        <v>106453</v>
      </c>
      <c r="D12" s="14">
        <f t="shared" si="6"/>
        <v>7321.3892709766169</v>
      </c>
      <c r="E12" s="19">
        <f t="shared" si="10"/>
        <v>108304</v>
      </c>
      <c r="F12" s="83">
        <v>52483</v>
      </c>
      <c r="G12" s="83">
        <v>55821</v>
      </c>
      <c r="H12" s="2">
        <v>3055</v>
      </c>
      <c r="I12" s="68">
        <v>106728</v>
      </c>
      <c r="J12" s="2">
        <v>10535</v>
      </c>
      <c r="K12" s="2">
        <v>65135</v>
      </c>
      <c r="L12" s="2">
        <v>30002</v>
      </c>
      <c r="M12" s="78">
        <v>10</v>
      </c>
      <c r="N12" s="13">
        <v>61.6</v>
      </c>
      <c r="O12" s="13">
        <v>28.4</v>
      </c>
      <c r="P12" s="2">
        <v>48291</v>
      </c>
      <c r="Q12" s="2">
        <v>46165</v>
      </c>
      <c r="R12" s="2">
        <v>2126</v>
      </c>
      <c r="S12" s="9">
        <v>26688</v>
      </c>
      <c r="T12" s="2">
        <v>23934</v>
      </c>
      <c r="U12" s="2">
        <v>2754</v>
      </c>
      <c r="V12" s="73">
        <v>7215</v>
      </c>
      <c r="W12" s="14">
        <v>55.264956203019203</v>
      </c>
      <c r="X12" s="2">
        <v>108304</v>
      </c>
      <c r="Y12" s="2">
        <v>131328</v>
      </c>
      <c r="Z12" s="74">
        <v>121.25867927315703</v>
      </c>
      <c r="AA12" s="2">
        <v>4215</v>
      </c>
      <c r="AB12" s="147">
        <v>6170</v>
      </c>
      <c r="AC12" s="147">
        <v>3304</v>
      </c>
      <c r="AD12" s="147">
        <v>2866</v>
      </c>
      <c r="AE12" s="147">
        <v>141</v>
      </c>
      <c r="AF12" s="151">
        <v>810</v>
      </c>
      <c r="AG12" s="151">
        <v>1490</v>
      </c>
      <c r="AH12" s="76">
        <f t="shared" si="2"/>
        <v>7.4789481459595217</v>
      </c>
      <c r="AI12" s="76">
        <f t="shared" si="3"/>
        <v>13.75757128083912</v>
      </c>
      <c r="AJ12" s="76">
        <v>1.36</v>
      </c>
      <c r="AK12" s="153">
        <v>719</v>
      </c>
      <c r="AL12" s="153">
        <v>253</v>
      </c>
      <c r="AM12" s="76">
        <f t="shared" si="4"/>
        <v>6.6387206382035746</v>
      </c>
      <c r="AN12" s="76">
        <f t="shared" si="5"/>
        <v>2.3766356983833239</v>
      </c>
      <c r="AO12" s="155">
        <v>56613</v>
      </c>
      <c r="AP12" s="82">
        <v>56954</v>
      </c>
      <c r="AQ12" s="83">
        <v>73632</v>
      </c>
      <c r="AR12" s="68">
        <v>24503</v>
      </c>
      <c r="AS12" s="68">
        <v>29110</v>
      </c>
      <c r="AT12" s="68">
        <v>9899</v>
      </c>
      <c r="AU12" s="68">
        <v>4939</v>
      </c>
      <c r="AV12" s="68">
        <v>10135</v>
      </c>
      <c r="AW12" s="14">
        <f t="shared" si="8"/>
        <v>51.111423253853985</v>
      </c>
      <c r="AX12" s="14">
        <f t="shared" si="9"/>
        <v>17.795062682164552</v>
      </c>
      <c r="AY12" s="143">
        <v>14.54</v>
      </c>
      <c r="AZ12" s="122"/>
      <c r="BA12" s="14"/>
    </row>
    <row r="13" spans="1:53" ht="12.75" customHeight="1">
      <c r="A13" s="27">
        <v>109</v>
      </c>
      <c r="B13" s="26" t="s">
        <v>12</v>
      </c>
      <c r="C13" s="89">
        <v>222695</v>
      </c>
      <c r="D13" s="14">
        <f t="shared" si="6"/>
        <v>926.73741156887218</v>
      </c>
      <c r="E13" s="19">
        <f t="shared" si="10"/>
        <v>226836</v>
      </c>
      <c r="F13" s="83">
        <v>107531</v>
      </c>
      <c r="G13" s="83">
        <v>119305</v>
      </c>
      <c r="H13" s="2">
        <v>1753</v>
      </c>
      <c r="I13" s="68">
        <v>178902</v>
      </c>
      <c r="J13" s="2">
        <v>31772</v>
      </c>
      <c r="K13" s="2">
        <v>142101</v>
      </c>
      <c r="L13" s="2">
        <v>52492</v>
      </c>
      <c r="M13" s="78">
        <v>14</v>
      </c>
      <c r="N13" s="13">
        <v>62.8</v>
      </c>
      <c r="O13" s="13">
        <v>23.2</v>
      </c>
      <c r="P13" s="2">
        <v>20256</v>
      </c>
      <c r="Q13" s="2">
        <v>18168</v>
      </c>
      <c r="R13" s="2">
        <v>2088</v>
      </c>
      <c r="S13" s="9">
        <v>64884</v>
      </c>
      <c r="T13" s="2">
        <v>56849</v>
      </c>
      <c r="U13" s="2">
        <v>8035</v>
      </c>
      <c r="V13" s="73">
        <v>-19119</v>
      </c>
      <c r="W13" s="14">
        <v>320.31990521327015</v>
      </c>
      <c r="X13" s="2">
        <v>226836</v>
      </c>
      <c r="Y13" s="2">
        <v>185388</v>
      </c>
      <c r="Z13" s="74">
        <v>81.727768079140873</v>
      </c>
      <c r="AA13" s="2">
        <v>1970</v>
      </c>
      <c r="AB13" s="147">
        <v>6454</v>
      </c>
      <c r="AC13" s="147">
        <v>3266</v>
      </c>
      <c r="AD13" s="147">
        <v>3188</v>
      </c>
      <c r="AE13" s="147">
        <v>265</v>
      </c>
      <c r="AF13" s="151">
        <v>1559</v>
      </c>
      <c r="AG13" s="151">
        <v>2011</v>
      </c>
      <c r="AH13" s="76">
        <f t="shared" si="2"/>
        <v>6.8728067855190531</v>
      </c>
      <c r="AI13" s="76">
        <f t="shared" si="3"/>
        <v>8.8654358214745468</v>
      </c>
      <c r="AJ13" s="76">
        <v>1.33</v>
      </c>
      <c r="AK13" s="153">
        <v>857</v>
      </c>
      <c r="AL13" s="153">
        <v>395</v>
      </c>
      <c r="AM13" s="76">
        <f t="shared" si="4"/>
        <v>3.7780599199421609</v>
      </c>
      <c r="AN13" s="76">
        <f t="shared" si="5"/>
        <v>1.7737263970901906</v>
      </c>
      <c r="AO13" s="155">
        <v>87719</v>
      </c>
      <c r="AP13" s="82">
        <v>86350</v>
      </c>
      <c r="AQ13" s="83">
        <v>86227</v>
      </c>
      <c r="AR13" s="68">
        <v>58872</v>
      </c>
      <c r="AS13" s="68">
        <v>20462</v>
      </c>
      <c r="AT13" s="68">
        <v>19861</v>
      </c>
      <c r="AU13" s="68">
        <v>11331</v>
      </c>
      <c r="AV13" s="68">
        <v>8767</v>
      </c>
      <c r="AW13" s="14">
        <f t="shared" si="8"/>
        <v>23.696583671105962</v>
      </c>
      <c r="AX13" s="14">
        <f t="shared" si="9"/>
        <v>10.152866242038217</v>
      </c>
      <c r="AY13" s="143">
        <v>240.3</v>
      </c>
      <c r="AZ13" s="122"/>
      <c r="BA13" s="14"/>
    </row>
    <row r="14" spans="1:53" ht="12.75" customHeight="1">
      <c r="A14" s="27">
        <v>106</v>
      </c>
      <c r="B14" s="26" t="s">
        <v>13</v>
      </c>
      <c r="C14" s="89">
        <v>98391</v>
      </c>
      <c r="D14" s="14">
        <f t="shared" si="6"/>
        <v>8585.6020942408377</v>
      </c>
      <c r="E14" s="19">
        <f t="shared" si="10"/>
        <v>101624</v>
      </c>
      <c r="F14" s="83">
        <v>47657</v>
      </c>
      <c r="G14" s="83">
        <v>53967</v>
      </c>
      <c r="H14" s="2">
        <v>6167</v>
      </c>
      <c r="I14" s="68">
        <v>101247</v>
      </c>
      <c r="J14" s="2">
        <v>10839</v>
      </c>
      <c r="K14" s="2">
        <v>60393</v>
      </c>
      <c r="L14" s="2">
        <v>29901</v>
      </c>
      <c r="M14" s="78">
        <v>10.7</v>
      </c>
      <c r="N14" s="13">
        <v>59.7</v>
      </c>
      <c r="O14" s="13">
        <v>29.6</v>
      </c>
      <c r="P14" s="2">
        <v>27226</v>
      </c>
      <c r="Q14" s="2">
        <v>21586</v>
      </c>
      <c r="R14" s="2">
        <v>5640</v>
      </c>
      <c r="S14" s="9">
        <v>26561</v>
      </c>
      <c r="T14" s="2">
        <v>23722</v>
      </c>
      <c r="U14" s="2">
        <v>2839</v>
      </c>
      <c r="V14" s="73">
        <v>-207</v>
      </c>
      <c r="W14" s="14">
        <v>97.557481818849638</v>
      </c>
      <c r="X14" s="2">
        <v>101624</v>
      </c>
      <c r="Y14" s="2">
        <v>103920</v>
      </c>
      <c r="Z14" s="74">
        <v>102.25930882468708</v>
      </c>
      <c r="AA14" s="2">
        <v>7090</v>
      </c>
      <c r="AB14" s="147">
        <v>4230</v>
      </c>
      <c r="AC14" s="147">
        <v>2266</v>
      </c>
      <c r="AD14" s="147">
        <v>1964</v>
      </c>
      <c r="AE14" s="147">
        <v>96</v>
      </c>
      <c r="AF14" s="151">
        <v>581</v>
      </c>
      <c r="AG14" s="151">
        <v>1319</v>
      </c>
      <c r="AH14" s="76">
        <f t="shared" si="2"/>
        <v>5.7171534283240177</v>
      </c>
      <c r="AI14" s="76">
        <f t="shared" si="3"/>
        <v>12.979217507675353</v>
      </c>
      <c r="AJ14" s="76">
        <v>1.3</v>
      </c>
      <c r="AK14" s="153">
        <v>514</v>
      </c>
      <c r="AL14" s="153">
        <v>211</v>
      </c>
      <c r="AM14" s="76">
        <f t="shared" si="4"/>
        <v>5.0578603479493029</v>
      </c>
      <c r="AN14" s="76">
        <f t="shared" si="5"/>
        <v>2.1445050868473743</v>
      </c>
      <c r="AO14" s="155">
        <v>47656</v>
      </c>
      <c r="AP14" s="82">
        <v>48224</v>
      </c>
      <c r="AQ14" s="83">
        <v>48178</v>
      </c>
      <c r="AR14" s="68">
        <v>25409</v>
      </c>
      <c r="AS14" s="68">
        <v>19856</v>
      </c>
      <c r="AT14" s="68">
        <v>10716</v>
      </c>
      <c r="AU14" s="68">
        <v>5520</v>
      </c>
      <c r="AV14" s="68">
        <v>8665</v>
      </c>
      <c r="AW14" s="14">
        <f t="shared" si="8"/>
        <v>41.174518911745189</v>
      </c>
      <c r="AX14" s="14">
        <f t="shared" si="9"/>
        <v>17.968231585932315</v>
      </c>
      <c r="AY14" s="143">
        <v>11.46</v>
      </c>
      <c r="AZ14" s="122"/>
      <c r="BA14" s="14"/>
    </row>
    <row r="15" spans="1:53" ht="12.75" customHeight="1">
      <c r="A15" s="27">
        <v>107</v>
      </c>
      <c r="B15" s="26" t="s">
        <v>14</v>
      </c>
      <c r="C15" s="89">
        <v>164189</v>
      </c>
      <c r="D15" s="14">
        <f t="shared" si="6"/>
        <v>5675.3888696854474</v>
      </c>
      <c r="E15" s="19">
        <f t="shared" si="10"/>
        <v>167475</v>
      </c>
      <c r="F15" s="83">
        <v>77616</v>
      </c>
      <c r="G15" s="83">
        <v>89859</v>
      </c>
      <c r="H15" s="2">
        <v>3489</v>
      </c>
      <c r="I15" s="68">
        <v>163430</v>
      </c>
      <c r="J15" s="2">
        <v>20147</v>
      </c>
      <c r="K15" s="2">
        <v>104546</v>
      </c>
      <c r="L15" s="2">
        <v>42060</v>
      </c>
      <c r="M15" s="78">
        <v>12.1</v>
      </c>
      <c r="N15" s="13">
        <v>62.7</v>
      </c>
      <c r="O15" s="13">
        <v>25.2</v>
      </c>
      <c r="P15" s="2">
        <v>26179</v>
      </c>
      <c r="Q15" s="2">
        <v>19180</v>
      </c>
      <c r="R15" s="2">
        <v>6999</v>
      </c>
      <c r="S15" s="9">
        <v>52529</v>
      </c>
      <c r="T15" s="2">
        <v>47054</v>
      </c>
      <c r="U15" s="2">
        <v>5475</v>
      </c>
      <c r="V15" s="73">
        <v>-8059</v>
      </c>
      <c r="W15" s="14">
        <v>200.6531953092173</v>
      </c>
      <c r="X15" s="2">
        <v>167475</v>
      </c>
      <c r="Y15" s="2">
        <v>145155</v>
      </c>
      <c r="Z15" s="74">
        <v>86.672637707120472</v>
      </c>
      <c r="AA15" s="2">
        <v>3745</v>
      </c>
      <c r="AB15" s="147">
        <v>6509</v>
      </c>
      <c r="AC15" s="147">
        <v>3108</v>
      </c>
      <c r="AD15" s="147">
        <v>3401</v>
      </c>
      <c r="AE15" s="147">
        <v>276</v>
      </c>
      <c r="AF15" s="151">
        <v>1198</v>
      </c>
      <c r="AG15" s="151">
        <v>1602</v>
      </c>
      <c r="AH15" s="76">
        <f t="shared" si="2"/>
        <v>7.1533064636512913</v>
      </c>
      <c r="AI15" s="76">
        <f t="shared" si="3"/>
        <v>9.5656068069861178</v>
      </c>
      <c r="AJ15" s="76">
        <v>1.28</v>
      </c>
      <c r="AK15" s="153">
        <v>775</v>
      </c>
      <c r="AL15" s="153">
        <v>285</v>
      </c>
      <c r="AM15" s="76">
        <f t="shared" si="4"/>
        <v>4.6275563516942828</v>
      </c>
      <c r="AN15" s="76">
        <f t="shared" si="5"/>
        <v>1.7358044692397177</v>
      </c>
      <c r="AO15" s="155">
        <v>72117</v>
      </c>
      <c r="AP15" s="82">
        <v>71657</v>
      </c>
      <c r="AQ15" s="83">
        <v>71590</v>
      </c>
      <c r="AR15" s="68">
        <v>45487</v>
      </c>
      <c r="AS15" s="68">
        <v>22151</v>
      </c>
      <c r="AT15" s="68">
        <v>16648</v>
      </c>
      <c r="AU15" s="68">
        <v>9372</v>
      </c>
      <c r="AV15" s="68">
        <v>9182</v>
      </c>
      <c r="AW15" s="14">
        <f t="shared" si="8"/>
        <v>30.912541691670036</v>
      </c>
      <c r="AX15" s="14">
        <f t="shared" si="9"/>
        <v>12.813821399165468</v>
      </c>
      <c r="AY15" s="143">
        <v>28.93</v>
      </c>
      <c r="AZ15" s="122"/>
      <c r="BA15" s="14"/>
    </row>
    <row r="16" spans="1:53" ht="12.75" customHeight="1">
      <c r="A16" s="27">
        <v>108</v>
      </c>
      <c r="B16" s="26" t="s">
        <v>15</v>
      </c>
      <c r="C16" s="89">
        <v>219384</v>
      </c>
      <c r="D16" s="14">
        <f t="shared" si="6"/>
        <v>7829.5503211991436</v>
      </c>
      <c r="E16" s="19">
        <f t="shared" si="10"/>
        <v>220411</v>
      </c>
      <c r="F16" s="83">
        <v>103928</v>
      </c>
      <c r="G16" s="83">
        <v>116483</v>
      </c>
      <c r="H16" s="2">
        <v>2078</v>
      </c>
      <c r="I16" s="68">
        <v>208978</v>
      </c>
      <c r="J16" s="2">
        <v>28711</v>
      </c>
      <c r="K16" s="2">
        <v>136506</v>
      </c>
      <c r="L16" s="2">
        <v>54608</v>
      </c>
      <c r="M16" s="78">
        <v>13.1</v>
      </c>
      <c r="N16" s="13">
        <v>62.1</v>
      </c>
      <c r="O16" s="13">
        <v>24.8</v>
      </c>
      <c r="P16" s="2">
        <v>15661</v>
      </c>
      <c r="Q16" s="2">
        <v>13562</v>
      </c>
      <c r="R16" s="2">
        <v>2099</v>
      </c>
      <c r="S16" s="9">
        <v>68225</v>
      </c>
      <c r="T16" s="2">
        <v>60850</v>
      </c>
      <c r="U16" s="2">
        <v>7375</v>
      </c>
      <c r="V16" s="73">
        <v>-18954</v>
      </c>
      <c r="W16" s="14">
        <v>435.63629397867311</v>
      </c>
      <c r="X16" s="2">
        <v>220411</v>
      </c>
      <c r="Y16" s="2">
        <v>171422</v>
      </c>
      <c r="Z16" s="74">
        <v>77.773795318745428</v>
      </c>
      <c r="AA16" s="2">
        <v>2622</v>
      </c>
      <c r="AB16" s="146">
        <v>8322</v>
      </c>
      <c r="AC16" s="146">
        <v>4202</v>
      </c>
      <c r="AD16" s="146">
        <v>4120</v>
      </c>
      <c r="AE16" s="146">
        <v>375</v>
      </c>
      <c r="AF16" s="151">
        <v>1885</v>
      </c>
      <c r="AG16" s="151">
        <v>2327</v>
      </c>
      <c r="AH16" s="76">
        <f t="shared" si="2"/>
        <v>8.5522047447722667</v>
      </c>
      <c r="AI16" s="76">
        <f t="shared" si="3"/>
        <v>10.557549305615417</v>
      </c>
      <c r="AJ16" s="76">
        <v>1.42</v>
      </c>
      <c r="AK16" s="153">
        <v>1108</v>
      </c>
      <c r="AL16" s="153">
        <v>414</v>
      </c>
      <c r="AM16" s="76">
        <f t="shared" si="4"/>
        <v>5.0269723380412046</v>
      </c>
      <c r="AN16" s="76">
        <f t="shared" si="5"/>
        <v>1.8871020676074828</v>
      </c>
      <c r="AO16" s="155">
        <v>95559</v>
      </c>
      <c r="AP16" s="82">
        <v>94016</v>
      </c>
      <c r="AQ16" s="83">
        <v>93930</v>
      </c>
      <c r="AR16" s="68">
        <v>59880</v>
      </c>
      <c r="AS16" s="68">
        <v>29113</v>
      </c>
      <c r="AT16" s="68">
        <v>21237</v>
      </c>
      <c r="AU16" s="68">
        <v>12224</v>
      </c>
      <c r="AV16" s="68">
        <v>12099</v>
      </c>
      <c r="AW16" s="14">
        <f t="shared" si="8"/>
        <v>30.966005786249152</v>
      </c>
      <c r="AX16" s="14">
        <f t="shared" si="9"/>
        <v>12.869086113002043</v>
      </c>
      <c r="AY16" s="143">
        <v>28.02</v>
      </c>
      <c r="AZ16" s="122"/>
      <c r="BA16" s="14"/>
    </row>
    <row r="17" spans="1:53" ht="12.75" customHeight="1">
      <c r="A17" s="27">
        <v>111</v>
      </c>
      <c r="B17" s="26" t="s">
        <v>16</v>
      </c>
      <c r="C17" s="89">
        <v>247319</v>
      </c>
      <c r="D17" s="14">
        <f t="shared" si="6"/>
        <v>1794.5073283993615</v>
      </c>
      <c r="E17" s="19">
        <f t="shared" si="10"/>
        <v>249298</v>
      </c>
      <c r="F17" s="83">
        <v>120835</v>
      </c>
      <c r="G17" s="83">
        <v>128463</v>
      </c>
      <c r="H17" s="2">
        <v>1979</v>
      </c>
      <c r="I17" s="68">
        <v>212635</v>
      </c>
      <c r="J17" s="2">
        <v>36117</v>
      </c>
      <c r="K17" s="2">
        <v>166199</v>
      </c>
      <c r="L17" s="2">
        <v>45073</v>
      </c>
      <c r="M17" s="78">
        <v>14.6</v>
      </c>
      <c r="N17" s="13">
        <v>67.2</v>
      </c>
      <c r="O17" s="13">
        <v>18.2</v>
      </c>
      <c r="P17" s="2">
        <v>53699</v>
      </c>
      <c r="Q17" s="2">
        <v>44371</v>
      </c>
      <c r="R17" s="2">
        <v>9328</v>
      </c>
      <c r="S17" s="9">
        <v>70447</v>
      </c>
      <c r="T17" s="2">
        <v>60244</v>
      </c>
      <c r="U17" s="2">
        <v>10203</v>
      </c>
      <c r="V17" s="73">
        <v>-2901</v>
      </c>
      <c r="W17" s="14">
        <v>131.18866273114955</v>
      </c>
      <c r="X17" s="2">
        <v>249298</v>
      </c>
      <c r="Y17" s="2">
        <v>236071</v>
      </c>
      <c r="Z17" s="74">
        <v>94.69430159888968</v>
      </c>
      <c r="AA17" s="2">
        <v>2516</v>
      </c>
      <c r="AB17" s="147">
        <v>8518</v>
      </c>
      <c r="AC17" s="147">
        <v>4471</v>
      </c>
      <c r="AD17" s="147">
        <v>4047</v>
      </c>
      <c r="AE17" s="147">
        <v>351</v>
      </c>
      <c r="AF17" s="151">
        <v>2025</v>
      </c>
      <c r="AG17" s="151">
        <v>1949</v>
      </c>
      <c r="AH17" s="76">
        <f t="shared" si="2"/>
        <v>8.1228088472430588</v>
      </c>
      <c r="AI17" s="76">
        <f t="shared" si="3"/>
        <v>7.8179528114946768</v>
      </c>
      <c r="AJ17" s="76">
        <v>1.3</v>
      </c>
      <c r="AK17" s="153">
        <v>1132</v>
      </c>
      <c r="AL17" s="153">
        <v>445</v>
      </c>
      <c r="AM17" s="76">
        <f t="shared" si="4"/>
        <v>4.5407504271995762</v>
      </c>
      <c r="AN17" s="76">
        <f t="shared" si="5"/>
        <v>1.7992956465132075</v>
      </c>
      <c r="AO17" s="155">
        <v>96991</v>
      </c>
      <c r="AP17" s="82">
        <v>93951</v>
      </c>
      <c r="AQ17" s="83">
        <v>93849</v>
      </c>
      <c r="AR17" s="68">
        <v>63024</v>
      </c>
      <c r="AS17" s="68">
        <v>23242</v>
      </c>
      <c r="AT17" s="68">
        <v>16713</v>
      </c>
      <c r="AU17" s="68">
        <v>9286</v>
      </c>
      <c r="AV17" s="68">
        <v>6681</v>
      </c>
      <c r="AW17" s="14">
        <f t="shared" si="8"/>
        <v>24.738427478153504</v>
      </c>
      <c r="AX17" s="14">
        <f t="shared" si="9"/>
        <v>7.1111536864961522</v>
      </c>
      <c r="AY17" s="143">
        <v>137.82</v>
      </c>
      <c r="AZ17" s="122"/>
      <c r="BA17" s="14"/>
    </row>
    <row r="18" spans="1:53" ht="20.25" customHeight="1">
      <c r="A18" s="6"/>
      <c r="B18" s="28" t="s">
        <v>17</v>
      </c>
      <c r="C18" s="89">
        <f>SUM(C19:C21)</f>
        <v>1029517</v>
      </c>
      <c r="D18" s="14">
        <f t="shared" si="6"/>
        <v>6103.0114411049854</v>
      </c>
      <c r="E18" s="86">
        <f t="shared" ref="E18:L18" si="11">SUM(E19:E21)</f>
        <v>1029626</v>
      </c>
      <c r="F18" s="86">
        <f t="shared" si="11"/>
        <v>491261</v>
      </c>
      <c r="G18" s="86">
        <f t="shared" si="11"/>
        <v>538365</v>
      </c>
      <c r="H18" s="86">
        <f t="shared" si="11"/>
        <v>15097</v>
      </c>
      <c r="I18" s="86">
        <f t="shared" si="11"/>
        <v>990915</v>
      </c>
      <c r="J18" s="86">
        <f t="shared" si="11"/>
        <v>138404</v>
      </c>
      <c r="K18" s="86">
        <f t="shared" si="11"/>
        <v>661055</v>
      </c>
      <c r="L18" s="86">
        <f t="shared" si="11"/>
        <v>220039</v>
      </c>
      <c r="M18" s="87">
        <v>13.4</v>
      </c>
      <c r="N18" s="87">
        <v>64.2</v>
      </c>
      <c r="O18" s="87">
        <v>21.4</v>
      </c>
      <c r="P18" s="88" t="s">
        <v>125</v>
      </c>
      <c r="Q18" s="88" t="s">
        <v>125</v>
      </c>
      <c r="R18" s="88" t="s">
        <v>125</v>
      </c>
      <c r="S18" s="88" t="s">
        <v>125</v>
      </c>
      <c r="T18" s="88" t="s">
        <v>125</v>
      </c>
      <c r="U18" s="88" t="s">
        <v>125</v>
      </c>
      <c r="V18" s="88" t="s">
        <v>125</v>
      </c>
      <c r="W18" s="88" t="s">
        <v>125</v>
      </c>
      <c r="X18" s="9">
        <v>1029626</v>
      </c>
      <c r="Y18" s="9">
        <v>944311</v>
      </c>
      <c r="Z18" s="74">
        <v>91.713981581661685</v>
      </c>
      <c r="AA18" s="86">
        <f t="shared" ref="AA18" si="12">SUM(AA19:AA21)</f>
        <v>19079</v>
      </c>
      <c r="AB18" s="146">
        <f t="shared" ref="AB18:AG18" si="13">SUM(AB19:AB21)</f>
        <v>41462</v>
      </c>
      <c r="AC18" s="146">
        <f t="shared" si="13"/>
        <v>21229</v>
      </c>
      <c r="AD18" s="146">
        <f t="shared" si="13"/>
        <v>20233</v>
      </c>
      <c r="AE18" s="147">
        <f t="shared" si="13"/>
        <v>1785</v>
      </c>
      <c r="AF18" s="151">
        <f t="shared" si="13"/>
        <v>9238</v>
      </c>
      <c r="AG18" s="151">
        <f t="shared" si="13"/>
        <v>9134</v>
      </c>
      <c r="AH18" s="76">
        <f t="shared" si="2"/>
        <v>8.972189901964402</v>
      </c>
      <c r="AI18" s="76">
        <f t="shared" si="3"/>
        <v>8.8711823516500168</v>
      </c>
      <c r="AJ18" s="76">
        <v>1.41</v>
      </c>
      <c r="AK18" s="153">
        <f>SUM(AK19:AK21)</f>
        <v>5918</v>
      </c>
      <c r="AL18" s="153">
        <f>SUM(AL19:AL21)</f>
        <v>2002</v>
      </c>
      <c r="AM18" s="76">
        <f t="shared" si="4"/>
        <v>5.7477181034666955</v>
      </c>
      <c r="AN18" s="76">
        <f t="shared" si="5"/>
        <v>1.9446012061966924</v>
      </c>
      <c r="AO18" s="155">
        <f>SUM(AO19:AO21)</f>
        <v>460719</v>
      </c>
      <c r="AP18" s="86">
        <f>SUM(AP19:AP21)</f>
        <v>451744</v>
      </c>
      <c r="AQ18" s="86">
        <f>SUM(AQ19:AQ21)</f>
        <v>451344</v>
      </c>
      <c r="AR18" s="86">
        <f>SUM(AR19:AR21)</f>
        <v>263257</v>
      </c>
      <c r="AS18" s="86">
        <f>SUM(AS19:AS21)</f>
        <v>161113</v>
      </c>
      <c r="AT18" s="19">
        <v>84269</v>
      </c>
      <c r="AU18" s="19">
        <v>44746</v>
      </c>
      <c r="AV18" s="19">
        <v>50971</v>
      </c>
      <c r="AW18" s="14">
        <f t="shared" si="8"/>
        <v>35.664668484805553</v>
      </c>
      <c r="AX18" s="14">
        <f t="shared" si="9"/>
        <v>11.283160374017143</v>
      </c>
      <c r="AY18" s="143">
        <f>SUM(AY19:AY21)</f>
        <v>168.69</v>
      </c>
      <c r="AZ18" s="122"/>
      <c r="BA18" s="14"/>
    </row>
    <row r="19" spans="1:53" ht="12.75" customHeight="1">
      <c r="A19" s="25">
        <v>202</v>
      </c>
      <c r="B19" s="29" t="s">
        <v>18</v>
      </c>
      <c r="C19" s="89">
        <v>447466</v>
      </c>
      <c r="D19" s="14">
        <f t="shared" si="6"/>
        <v>8903.0242737763638</v>
      </c>
      <c r="E19" s="19">
        <f t="shared" si="10"/>
        <v>453748</v>
      </c>
      <c r="F19" s="83">
        <v>221216</v>
      </c>
      <c r="G19" s="83">
        <v>232532</v>
      </c>
      <c r="H19" s="2">
        <v>8490</v>
      </c>
      <c r="I19" s="68">
        <v>453748</v>
      </c>
      <c r="J19" s="2">
        <v>53922</v>
      </c>
      <c r="K19" s="2">
        <v>289125</v>
      </c>
      <c r="L19" s="2">
        <v>106070</v>
      </c>
      <c r="M19" s="87">
        <v>12</v>
      </c>
      <c r="N19" s="13">
        <v>64.400000000000006</v>
      </c>
      <c r="O19" s="13">
        <v>23.6</v>
      </c>
      <c r="P19" s="2">
        <v>85436</v>
      </c>
      <c r="Q19" s="2">
        <v>82098</v>
      </c>
      <c r="R19" s="2">
        <v>3338</v>
      </c>
      <c r="S19" s="9">
        <v>110196</v>
      </c>
      <c r="T19" s="2">
        <v>99482</v>
      </c>
      <c r="U19" s="2">
        <v>10714</v>
      </c>
      <c r="V19" s="73">
        <v>-24760</v>
      </c>
      <c r="W19" s="14">
        <v>128.9807575261014</v>
      </c>
      <c r="X19" s="2">
        <v>453748</v>
      </c>
      <c r="Y19" s="2">
        <v>439358</v>
      </c>
      <c r="Z19" s="74">
        <v>96.828636159277835</v>
      </c>
      <c r="AA19" s="2">
        <v>11234</v>
      </c>
      <c r="AB19" s="147">
        <v>15574</v>
      </c>
      <c r="AC19" s="147">
        <v>8266</v>
      </c>
      <c r="AD19" s="147">
        <v>7308</v>
      </c>
      <c r="AE19" s="147">
        <v>556</v>
      </c>
      <c r="AF19" s="151">
        <v>4066</v>
      </c>
      <c r="AG19" s="151">
        <v>4541</v>
      </c>
      <c r="AH19" s="76">
        <f t="shared" si="2"/>
        <v>8.9609210398723516</v>
      </c>
      <c r="AI19" s="76">
        <f t="shared" si="3"/>
        <v>10.007757609950898</v>
      </c>
      <c r="AJ19" s="76">
        <v>1.51</v>
      </c>
      <c r="AK19" s="153">
        <v>2888</v>
      </c>
      <c r="AL19" s="153">
        <v>1009</v>
      </c>
      <c r="AM19" s="76">
        <f t="shared" si="4"/>
        <v>6.3647663460775581</v>
      </c>
      <c r="AN19" s="76">
        <f t="shared" si="5"/>
        <v>2.2549199268771258</v>
      </c>
      <c r="AO19" s="155">
        <v>212410</v>
      </c>
      <c r="AP19" s="83">
        <v>209343</v>
      </c>
      <c r="AQ19" s="83">
        <v>209160</v>
      </c>
      <c r="AR19" s="68">
        <v>111708</v>
      </c>
      <c r="AS19" s="68">
        <v>84520</v>
      </c>
      <c r="AT19" s="68">
        <v>39663</v>
      </c>
      <c r="AU19" s="68">
        <v>20171</v>
      </c>
      <c r="AV19" s="68">
        <v>27227</v>
      </c>
      <c r="AW19" s="14">
        <f t="shared" si="8"/>
        <v>40.373931777035779</v>
      </c>
      <c r="AX19" s="14">
        <f t="shared" si="9"/>
        <v>13.005928070200579</v>
      </c>
      <c r="AY19" s="143">
        <v>50.26</v>
      </c>
      <c r="AZ19" s="122"/>
      <c r="BA19" s="14"/>
    </row>
    <row r="20" spans="1:53" ht="12.75" customHeight="1">
      <c r="A20" s="25">
        <v>204</v>
      </c>
      <c r="B20" s="29" t="s">
        <v>19</v>
      </c>
      <c r="C20" s="89">
        <v>487409</v>
      </c>
      <c r="D20" s="14">
        <f t="shared" si="6"/>
        <v>4876.0404161664665</v>
      </c>
      <c r="E20" s="19">
        <f t="shared" si="10"/>
        <v>482640</v>
      </c>
      <c r="F20" s="83">
        <v>227660</v>
      </c>
      <c r="G20" s="83">
        <v>254980</v>
      </c>
      <c r="H20" s="2">
        <v>5315</v>
      </c>
      <c r="I20" s="68">
        <v>450831</v>
      </c>
      <c r="J20" s="2">
        <v>71847</v>
      </c>
      <c r="K20" s="2">
        <v>313110</v>
      </c>
      <c r="L20" s="2">
        <v>92399</v>
      </c>
      <c r="M20" s="87">
        <v>15.1</v>
      </c>
      <c r="N20" s="13">
        <v>65.599999999999994</v>
      </c>
      <c r="O20" s="13">
        <v>19.399999999999999</v>
      </c>
      <c r="P20" s="2">
        <v>80061</v>
      </c>
      <c r="Q20" s="2">
        <v>58120</v>
      </c>
      <c r="R20" s="2">
        <v>21941</v>
      </c>
      <c r="S20" s="9">
        <v>142946</v>
      </c>
      <c r="T20" s="2">
        <v>129796</v>
      </c>
      <c r="U20" s="2">
        <v>13150</v>
      </c>
      <c r="V20" s="73">
        <v>-62885</v>
      </c>
      <c r="W20" s="14">
        <v>178.54635840171869</v>
      </c>
      <c r="X20" s="2">
        <v>482640</v>
      </c>
      <c r="Y20" s="2">
        <v>430285</v>
      </c>
      <c r="Z20" s="74">
        <v>89.152370296701477</v>
      </c>
      <c r="AA20" s="2">
        <v>6272</v>
      </c>
      <c r="AB20" s="147">
        <v>20716</v>
      </c>
      <c r="AC20" s="147">
        <v>10385</v>
      </c>
      <c r="AD20" s="147">
        <v>10331</v>
      </c>
      <c r="AE20" s="147">
        <v>988</v>
      </c>
      <c r="AF20" s="151">
        <v>4402</v>
      </c>
      <c r="AG20" s="151">
        <v>3757</v>
      </c>
      <c r="AH20" s="76">
        <f t="shared" si="2"/>
        <v>9.1206696502569216</v>
      </c>
      <c r="AI20" s="76">
        <f t="shared" si="3"/>
        <v>7.7842698491629365</v>
      </c>
      <c r="AJ20" s="76">
        <v>1.34</v>
      </c>
      <c r="AK20" s="153">
        <v>2588</v>
      </c>
      <c r="AL20" s="153">
        <v>832</v>
      </c>
      <c r="AM20" s="76">
        <f t="shared" si="4"/>
        <v>5.3621747057848497</v>
      </c>
      <c r="AN20" s="76">
        <f t="shared" si="5"/>
        <v>1.7069853039233991</v>
      </c>
      <c r="AO20" s="155">
        <v>207397</v>
      </c>
      <c r="AP20" s="83">
        <v>202648</v>
      </c>
      <c r="AQ20" s="83">
        <v>202454</v>
      </c>
      <c r="AR20" s="68">
        <v>125487</v>
      </c>
      <c r="AS20" s="68">
        <v>64984</v>
      </c>
      <c r="AT20" s="68">
        <v>36066</v>
      </c>
      <c r="AU20" s="68">
        <v>19651</v>
      </c>
      <c r="AV20" s="68">
        <v>19064</v>
      </c>
      <c r="AW20" s="14">
        <f t="shared" si="8"/>
        <v>32.067427263037388</v>
      </c>
      <c r="AX20" s="14">
        <f t="shared" si="9"/>
        <v>9.4074454226047148</v>
      </c>
      <c r="AY20" s="143">
        <v>99.96</v>
      </c>
      <c r="AZ20" s="122"/>
      <c r="BA20" s="14"/>
    </row>
    <row r="21" spans="1:53" ht="12.75" customHeight="1">
      <c r="A21" s="25">
        <v>206</v>
      </c>
      <c r="B21" s="29" t="s">
        <v>20</v>
      </c>
      <c r="C21" s="89">
        <v>94642</v>
      </c>
      <c r="D21" s="14">
        <f t="shared" si="6"/>
        <v>5124.0931239848405</v>
      </c>
      <c r="E21" s="19">
        <f t="shared" si="10"/>
        <v>93238</v>
      </c>
      <c r="F21" s="83">
        <v>42385</v>
      </c>
      <c r="G21" s="83">
        <v>50853</v>
      </c>
      <c r="H21" s="2">
        <v>1292</v>
      </c>
      <c r="I21" s="68">
        <v>86336</v>
      </c>
      <c r="J21" s="2">
        <v>12635</v>
      </c>
      <c r="K21" s="2">
        <v>58820</v>
      </c>
      <c r="L21" s="2">
        <v>21570</v>
      </c>
      <c r="M21" s="87">
        <v>13.6</v>
      </c>
      <c r="N21" s="13">
        <v>63.2</v>
      </c>
      <c r="O21" s="13">
        <v>23.2</v>
      </c>
      <c r="P21" s="2">
        <v>14798</v>
      </c>
      <c r="Q21" s="2">
        <v>11834</v>
      </c>
      <c r="R21" s="2">
        <v>2964</v>
      </c>
      <c r="S21" s="9">
        <v>34113</v>
      </c>
      <c r="T21" s="2">
        <v>30249</v>
      </c>
      <c r="U21" s="2">
        <v>3864</v>
      </c>
      <c r="V21" s="73">
        <v>-19315</v>
      </c>
      <c r="W21" s="14">
        <v>230.52439518853899</v>
      </c>
      <c r="X21" s="2">
        <v>93238</v>
      </c>
      <c r="Y21" s="2">
        <v>74668</v>
      </c>
      <c r="Z21" s="74">
        <v>80.083227868465642</v>
      </c>
      <c r="AA21" s="2">
        <v>1573</v>
      </c>
      <c r="AB21" s="146">
        <v>5172</v>
      </c>
      <c r="AC21" s="146">
        <v>2578</v>
      </c>
      <c r="AD21" s="146">
        <v>2594</v>
      </c>
      <c r="AE21" s="146">
        <v>241</v>
      </c>
      <c r="AF21" s="151">
        <v>770</v>
      </c>
      <c r="AG21" s="151">
        <v>836</v>
      </c>
      <c r="AH21" s="76">
        <f t="shared" si="2"/>
        <v>8.2584354018747721</v>
      </c>
      <c r="AI21" s="76">
        <f t="shared" si="3"/>
        <v>8.9663012934640385</v>
      </c>
      <c r="AJ21" s="76">
        <v>1.32</v>
      </c>
      <c r="AK21" s="153">
        <v>442</v>
      </c>
      <c r="AL21" s="153">
        <v>161</v>
      </c>
      <c r="AM21" s="76">
        <f t="shared" si="4"/>
        <v>4.7405564254917518</v>
      </c>
      <c r="AN21" s="76">
        <f t="shared" si="5"/>
        <v>1.701147482090404</v>
      </c>
      <c r="AO21" s="155">
        <v>40912</v>
      </c>
      <c r="AP21" s="83">
        <v>39753</v>
      </c>
      <c r="AQ21" s="83">
        <v>39730</v>
      </c>
      <c r="AR21" s="68">
        <v>26062</v>
      </c>
      <c r="AS21" s="68">
        <v>11609</v>
      </c>
      <c r="AT21" s="68">
        <v>8540</v>
      </c>
      <c r="AU21" s="68">
        <v>4924</v>
      </c>
      <c r="AV21" s="68">
        <v>4680</v>
      </c>
      <c r="AW21" s="14">
        <f t="shared" si="8"/>
        <v>29.202827459562801</v>
      </c>
      <c r="AX21" s="14">
        <f t="shared" si="9"/>
        <v>11.772696400271677</v>
      </c>
      <c r="AY21" s="143">
        <v>18.47</v>
      </c>
      <c r="AZ21" s="122"/>
      <c r="BA21" s="14"/>
    </row>
    <row r="22" spans="1:53" ht="20.25" customHeight="1">
      <c r="A22" s="6"/>
      <c r="B22" s="28" t="s">
        <v>21</v>
      </c>
      <c r="C22" s="89">
        <f>SUM(C23:C27)</f>
        <v>726539</v>
      </c>
      <c r="D22" s="14">
        <f t="shared" si="6"/>
        <v>1510.9787039347812</v>
      </c>
      <c r="E22" s="82">
        <f t="shared" ref="E22:L22" si="14">SUM(E23:E27)</f>
        <v>724205</v>
      </c>
      <c r="F22" s="82">
        <f t="shared" si="14"/>
        <v>345056</v>
      </c>
      <c r="G22" s="82">
        <f t="shared" si="14"/>
        <v>379149</v>
      </c>
      <c r="H22" s="82">
        <f t="shared" si="14"/>
        <v>7149</v>
      </c>
      <c r="I22" s="82">
        <f t="shared" si="14"/>
        <v>646788</v>
      </c>
      <c r="J22" s="82">
        <f t="shared" si="14"/>
        <v>104684</v>
      </c>
      <c r="K22" s="82">
        <f t="shared" si="14"/>
        <v>462501</v>
      </c>
      <c r="L22" s="82">
        <f t="shared" si="14"/>
        <v>155994</v>
      </c>
      <c r="M22" s="87">
        <v>14.5</v>
      </c>
      <c r="N22" s="87">
        <v>63.9</v>
      </c>
      <c r="O22" s="87">
        <v>21.5</v>
      </c>
      <c r="P22" s="88" t="s">
        <v>125</v>
      </c>
      <c r="Q22" s="88" t="s">
        <v>125</v>
      </c>
      <c r="R22" s="88" t="s">
        <v>125</v>
      </c>
      <c r="S22" s="88" t="s">
        <v>125</v>
      </c>
      <c r="T22" s="88" t="s">
        <v>125</v>
      </c>
      <c r="U22" s="88" t="s">
        <v>125</v>
      </c>
      <c r="V22" s="88" t="s">
        <v>125</v>
      </c>
      <c r="W22" s="88" t="s">
        <v>125</v>
      </c>
      <c r="X22" s="2">
        <v>724205</v>
      </c>
      <c r="Y22" s="2">
        <v>612312</v>
      </c>
      <c r="Z22" s="74">
        <v>84.549540530650845</v>
      </c>
      <c r="AA22" s="82">
        <f t="shared" ref="AA22" si="15">SUM(AA23:AA27)</f>
        <v>8624</v>
      </c>
      <c r="AB22" s="146">
        <f t="shared" ref="AB22:AG22" si="16">SUM(AB23:AB27)</f>
        <v>26509</v>
      </c>
      <c r="AC22" s="146">
        <f t="shared" si="16"/>
        <v>13770</v>
      </c>
      <c r="AD22" s="146">
        <f t="shared" si="16"/>
        <v>12739</v>
      </c>
      <c r="AE22" s="146">
        <f t="shared" si="16"/>
        <v>1137</v>
      </c>
      <c r="AF22" s="151">
        <f t="shared" si="16"/>
        <v>5975</v>
      </c>
      <c r="AG22" s="151">
        <f t="shared" si="16"/>
        <v>5843</v>
      </c>
      <c r="AH22" s="76">
        <f t="shared" si="2"/>
        <v>8.2504263295613818</v>
      </c>
      <c r="AI22" s="76">
        <f t="shared" si="3"/>
        <v>8.0681574968413639</v>
      </c>
      <c r="AJ22" s="76">
        <v>1.39</v>
      </c>
      <c r="AK22" s="153">
        <f>SUM(AK23:AK27)</f>
        <v>3144</v>
      </c>
      <c r="AL22" s="153">
        <f>SUM(AL23:AL27)</f>
        <v>1197</v>
      </c>
      <c r="AM22" s="76">
        <f t="shared" si="4"/>
        <v>4.341312197513135</v>
      </c>
      <c r="AN22" s="76">
        <f t="shared" si="5"/>
        <v>1.6475371590513379</v>
      </c>
      <c r="AO22" s="155">
        <f>SUM(AO23:AO27)</f>
        <v>288212</v>
      </c>
      <c r="AP22" s="82">
        <f>SUM(AP23:AP27)</f>
        <v>280199</v>
      </c>
      <c r="AQ22" s="82">
        <f>SUM(AQ23:AQ27)</f>
        <v>279956</v>
      </c>
      <c r="AR22" s="82">
        <f>SUM(AR23:AR27)</f>
        <v>192518</v>
      </c>
      <c r="AS22" s="82">
        <f>SUM(AS23:AS27)</f>
        <v>67514</v>
      </c>
      <c r="AT22" s="19">
        <v>61159</v>
      </c>
      <c r="AU22" s="19">
        <v>34808</v>
      </c>
      <c r="AV22" s="19">
        <v>25479</v>
      </c>
      <c r="AW22" s="14">
        <f t="shared" si="8"/>
        <v>24.095018183505296</v>
      </c>
      <c r="AX22" s="14">
        <f t="shared" si="9"/>
        <v>9.0931802040692506</v>
      </c>
      <c r="AY22" s="143">
        <f>SUM(AY23:AY27)</f>
        <v>480.83999999999992</v>
      </c>
      <c r="AZ22" s="122"/>
      <c r="BA22" s="14"/>
    </row>
    <row r="23" spans="1:53" ht="12.75" customHeight="1">
      <c r="A23" s="25">
        <v>207</v>
      </c>
      <c r="B23" s="29" t="s">
        <v>22</v>
      </c>
      <c r="C23" s="89">
        <v>197580</v>
      </c>
      <c r="D23" s="14">
        <f t="shared" si="6"/>
        <v>7912.6952342811373</v>
      </c>
      <c r="E23" s="19">
        <f t="shared" si="10"/>
        <v>196127</v>
      </c>
      <c r="F23" s="83">
        <v>95665</v>
      </c>
      <c r="G23" s="83">
        <v>100462</v>
      </c>
      <c r="H23" s="2">
        <v>2885</v>
      </c>
      <c r="I23" s="68">
        <v>196073</v>
      </c>
      <c r="J23" s="2">
        <v>29644</v>
      </c>
      <c r="K23" s="2">
        <v>127087</v>
      </c>
      <c r="L23" s="2">
        <v>39275</v>
      </c>
      <c r="M23" s="87">
        <v>15.1</v>
      </c>
      <c r="N23" s="13">
        <v>64.900000000000006</v>
      </c>
      <c r="O23" s="13">
        <v>20</v>
      </c>
      <c r="P23" s="2">
        <v>34461</v>
      </c>
      <c r="Q23" s="2">
        <v>32795</v>
      </c>
      <c r="R23" s="2">
        <v>1666</v>
      </c>
      <c r="S23" s="9">
        <v>55447</v>
      </c>
      <c r="T23" s="2">
        <v>49625</v>
      </c>
      <c r="U23" s="2">
        <v>5822</v>
      </c>
      <c r="V23" s="73">
        <v>-20986</v>
      </c>
      <c r="W23" s="14">
        <v>160.8978265285395</v>
      </c>
      <c r="X23" s="2">
        <v>196127</v>
      </c>
      <c r="Y23" s="2">
        <v>178488</v>
      </c>
      <c r="Z23" s="74">
        <v>91.006337730144239</v>
      </c>
      <c r="AA23" s="2">
        <v>3153</v>
      </c>
      <c r="AB23" s="147">
        <v>7869</v>
      </c>
      <c r="AC23" s="147">
        <v>4428</v>
      </c>
      <c r="AD23" s="147">
        <v>3441</v>
      </c>
      <c r="AE23" s="147">
        <v>171</v>
      </c>
      <c r="AF23" s="151">
        <v>1909</v>
      </c>
      <c r="AG23" s="151">
        <v>1557</v>
      </c>
      <c r="AH23" s="76">
        <f t="shared" si="2"/>
        <v>9.7334890147710418</v>
      </c>
      <c r="AI23" s="76">
        <f t="shared" si="3"/>
        <v>7.9387335756933002</v>
      </c>
      <c r="AJ23" s="76">
        <v>1.63</v>
      </c>
      <c r="AK23" s="153">
        <v>1079</v>
      </c>
      <c r="AL23" s="153">
        <v>414</v>
      </c>
      <c r="AM23" s="76">
        <f t="shared" si="4"/>
        <v>5.5015372692184146</v>
      </c>
      <c r="AN23" s="76">
        <f t="shared" si="5"/>
        <v>2.0953537807470393</v>
      </c>
      <c r="AO23" s="155">
        <v>79272</v>
      </c>
      <c r="AP23" s="83">
        <v>77263</v>
      </c>
      <c r="AQ23" s="83">
        <v>77218</v>
      </c>
      <c r="AR23" s="68">
        <v>51907</v>
      </c>
      <c r="AS23" s="68">
        <v>20148</v>
      </c>
      <c r="AT23" s="68">
        <v>15702</v>
      </c>
      <c r="AU23" s="68">
        <v>8482</v>
      </c>
      <c r="AV23" s="68">
        <v>7009</v>
      </c>
      <c r="AW23" s="14">
        <f t="shared" si="8"/>
        <v>26.077165007830398</v>
      </c>
      <c r="AX23" s="14">
        <f t="shared" si="9"/>
        <v>9.0716125441673245</v>
      </c>
      <c r="AY23" s="143">
        <v>24.97</v>
      </c>
      <c r="AZ23" s="122"/>
      <c r="BA23" s="14"/>
    </row>
    <row r="24" spans="1:53" ht="12.75" customHeight="1">
      <c r="A24" s="25">
        <v>214</v>
      </c>
      <c r="B24" s="29" t="s">
        <v>23</v>
      </c>
      <c r="C24" s="89">
        <v>227915</v>
      </c>
      <c r="D24" s="14">
        <f t="shared" si="6"/>
        <v>2238.8506876227898</v>
      </c>
      <c r="E24" s="19">
        <f t="shared" si="10"/>
        <v>225700</v>
      </c>
      <c r="F24" s="83">
        <v>105289</v>
      </c>
      <c r="G24" s="83">
        <v>120411</v>
      </c>
      <c r="H24" s="2">
        <v>2359</v>
      </c>
      <c r="I24" s="68">
        <v>213630</v>
      </c>
      <c r="J24" s="2">
        <v>32168</v>
      </c>
      <c r="K24" s="2">
        <v>142599</v>
      </c>
      <c r="L24" s="2">
        <v>50453</v>
      </c>
      <c r="M24" s="87">
        <v>14.3</v>
      </c>
      <c r="N24" s="13">
        <v>63.3</v>
      </c>
      <c r="O24" s="13">
        <v>22.4</v>
      </c>
      <c r="P24" s="2">
        <v>22633</v>
      </c>
      <c r="Q24" s="2">
        <v>20270</v>
      </c>
      <c r="R24" s="2">
        <v>2363</v>
      </c>
      <c r="S24" s="9">
        <v>70857</v>
      </c>
      <c r="T24" s="2">
        <v>63065</v>
      </c>
      <c r="U24" s="2">
        <v>7792</v>
      </c>
      <c r="V24" s="73">
        <v>-48224</v>
      </c>
      <c r="W24" s="14">
        <v>313.06941192064681</v>
      </c>
      <c r="X24" s="2">
        <v>225700</v>
      </c>
      <c r="Y24" s="2">
        <v>181755</v>
      </c>
      <c r="Z24" s="74">
        <v>80.529463890119629</v>
      </c>
      <c r="AA24" s="2">
        <v>3032</v>
      </c>
      <c r="AB24" s="147">
        <v>8333</v>
      </c>
      <c r="AC24" s="147">
        <v>4037</v>
      </c>
      <c r="AD24" s="147">
        <v>4296</v>
      </c>
      <c r="AE24" s="147">
        <v>483</v>
      </c>
      <c r="AF24" s="151">
        <v>1931</v>
      </c>
      <c r="AG24" s="151">
        <v>1894</v>
      </c>
      <c r="AH24" s="76">
        <f t="shared" si="2"/>
        <v>8.5556047851129815</v>
      </c>
      <c r="AI24" s="76">
        <f t="shared" si="3"/>
        <v>8.3916703588834736</v>
      </c>
      <c r="AJ24" s="76">
        <v>1.34</v>
      </c>
      <c r="AK24" s="153">
        <v>937</v>
      </c>
      <c r="AL24" s="153">
        <v>334</v>
      </c>
      <c r="AM24" s="76">
        <f t="shared" si="4"/>
        <v>4.1515285777580857</v>
      </c>
      <c r="AN24" s="76">
        <f t="shared" si="5"/>
        <v>1.4654586139569576</v>
      </c>
      <c r="AO24" s="155">
        <v>93805</v>
      </c>
      <c r="AP24" s="83">
        <v>91737</v>
      </c>
      <c r="AQ24" s="83">
        <v>91656</v>
      </c>
      <c r="AR24" s="68">
        <v>61694</v>
      </c>
      <c r="AS24" s="68">
        <v>24643</v>
      </c>
      <c r="AT24" s="68">
        <v>20163</v>
      </c>
      <c r="AU24" s="68">
        <v>11548</v>
      </c>
      <c r="AV24" s="68">
        <v>9537</v>
      </c>
      <c r="AW24" s="14">
        <f t="shared" si="8"/>
        <v>26.86266173953803</v>
      </c>
      <c r="AX24" s="14">
        <f t="shared" si="9"/>
        <v>10.396023414761766</v>
      </c>
      <c r="AY24" s="143">
        <v>101.8</v>
      </c>
      <c r="AZ24" s="122"/>
      <c r="BA24" s="14"/>
    </row>
    <row r="25" spans="1:53" ht="12.75" customHeight="1">
      <c r="A25" s="25">
        <v>217</v>
      </c>
      <c r="B25" s="29" t="s">
        <v>24</v>
      </c>
      <c r="C25" s="89">
        <v>155881</v>
      </c>
      <c r="D25" s="14">
        <f t="shared" si="6"/>
        <v>2916.9348802395211</v>
      </c>
      <c r="E25" s="19">
        <f t="shared" si="10"/>
        <v>156423</v>
      </c>
      <c r="F25" s="83">
        <v>73930</v>
      </c>
      <c r="G25" s="83">
        <v>82493</v>
      </c>
      <c r="H25" s="2">
        <v>981</v>
      </c>
      <c r="I25" s="68">
        <v>145446</v>
      </c>
      <c r="J25" s="2">
        <v>21727</v>
      </c>
      <c r="K25" s="2">
        <v>94176</v>
      </c>
      <c r="L25" s="2">
        <v>40398</v>
      </c>
      <c r="M25" s="87">
        <v>13.9</v>
      </c>
      <c r="N25" s="13">
        <v>60.3</v>
      </c>
      <c r="O25" s="13">
        <v>25.8</v>
      </c>
      <c r="P25" s="2">
        <v>15565</v>
      </c>
      <c r="Q25" s="2">
        <v>14969</v>
      </c>
      <c r="R25" s="2">
        <v>596</v>
      </c>
      <c r="S25" s="9">
        <v>47555</v>
      </c>
      <c r="T25" s="2">
        <v>42560</v>
      </c>
      <c r="U25" s="2">
        <v>4995</v>
      </c>
      <c r="V25" s="73">
        <v>-31990</v>
      </c>
      <c r="W25" s="14">
        <v>305.52521683263734</v>
      </c>
      <c r="X25" s="2">
        <v>156423</v>
      </c>
      <c r="Y25" s="2">
        <v>125023</v>
      </c>
      <c r="Z25" s="74">
        <v>79.926225682923871</v>
      </c>
      <c r="AA25" s="2">
        <v>1245</v>
      </c>
      <c r="AB25" s="146">
        <v>5416</v>
      </c>
      <c r="AC25" s="146">
        <v>2738</v>
      </c>
      <c r="AD25" s="146">
        <v>2678</v>
      </c>
      <c r="AE25" s="146">
        <v>267</v>
      </c>
      <c r="AF25" s="151">
        <v>1157</v>
      </c>
      <c r="AG25" s="151">
        <v>1326</v>
      </c>
      <c r="AH25" s="76">
        <f t="shared" si="2"/>
        <v>7.3966104728844222</v>
      </c>
      <c r="AI25" s="76">
        <f t="shared" si="3"/>
        <v>8.4770142498225969</v>
      </c>
      <c r="AJ25" s="76">
        <v>1.3</v>
      </c>
      <c r="AK25" s="153">
        <v>624</v>
      </c>
      <c r="AL25" s="153">
        <v>249</v>
      </c>
      <c r="AM25" s="76">
        <f t="shared" si="4"/>
        <v>3.9891831763871042</v>
      </c>
      <c r="AN25" s="76">
        <f t="shared" si="5"/>
        <v>1.5973723545525111</v>
      </c>
      <c r="AO25" s="155">
        <v>62207</v>
      </c>
      <c r="AP25" s="83">
        <v>60584</v>
      </c>
      <c r="AQ25" s="83">
        <v>60520</v>
      </c>
      <c r="AR25" s="68">
        <v>43032</v>
      </c>
      <c r="AS25" s="68">
        <v>13098</v>
      </c>
      <c r="AT25" s="68">
        <v>16556</v>
      </c>
      <c r="AU25" s="68">
        <v>9779</v>
      </c>
      <c r="AV25" s="68">
        <v>5981</v>
      </c>
      <c r="AW25" s="14">
        <f t="shared" si="8"/>
        <v>21.619569523306485</v>
      </c>
      <c r="AX25" s="14">
        <f t="shared" si="9"/>
        <v>9.8722434966327732</v>
      </c>
      <c r="AY25" s="143">
        <v>53.44</v>
      </c>
      <c r="AZ25" s="122"/>
      <c r="BA25" s="14"/>
    </row>
    <row r="26" spans="1:53" ht="12.75" customHeight="1">
      <c r="A26" s="25">
        <v>219</v>
      </c>
      <c r="B26" s="29" t="s">
        <v>25</v>
      </c>
      <c r="C26" s="89">
        <v>114142</v>
      </c>
      <c r="D26" s="14">
        <f t="shared" si="6"/>
        <v>542.96451336694895</v>
      </c>
      <c r="E26" s="19">
        <f t="shared" si="10"/>
        <v>114216</v>
      </c>
      <c r="F26" s="83">
        <v>55175</v>
      </c>
      <c r="G26" s="83">
        <v>59041</v>
      </c>
      <c r="H26" s="2">
        <v>764</v>
      </c>
      <c r="I26" s="68">
        <v>75635</v>
      </c>
      <c r="J26" s="2">
        <v>16051</v>
      </c>
      <c r="K26" s="2">
        <v>78588</v>
      </c>
      <c r="L26" s="2">
        <v>19286</v>
      </c>
      <c r="M26" s="87">
        <v>14.1</v>
      </c>
      <c r="N26" s="13">
        <v>69</v>
      </c>
      <c r="O26" s="13">
        <v>16.899999999999999</v>
      </c>
      <c r="P26" s="2">
        <v>19049</v>
      </c>
      <c r="Q26" s="2">
        <v>15048</v>
      </c>
      <c r="R26" s="2">
        <v>4001</v>
      </c>
      <c r="S26" s="9">
        <v>32496</v>
      </c>
      <c r="T26" s="2">
        <v>28284</v>
      </c>
      <c r="U26" s="2">
        <v>4212</v>
      </c>
      <c r="V26" s="73">
        <v>-13447</v>
      </c>
      <c r="W26" s="14">
        <v>170.59163210667228</v>
      </c>
      <c r="X26" s="2">
        <v>114216</v>
      </c>
      <c r="Y26" s="2">
        <v>103098</v>
      </c>
      <c r="Z26" s="74">
        <v>90.265812145408702</v>
      </c>
      <c r="AA26" s="2">
        <v>1037</v>
      </c>
      <c r="AB26" s="147">
        <v>3965</v>
      </c>
      <c r="AC26" s="147">
        <v>2128</v>
      </c>
      <c r="AD26" s="147">
        <v>1837</v>
      </c>
      <c r="AE26" s="147">
        <v>165</v>
      </c>
      <c r="AF26" s="151">
        <v>812</v>
      </c>
      <c r="AG26" s="151">
        <v>815</v>
      </c>
      <c r="AH26" s="76">
        <f t="shared" si="2"/>
        <v>7.1093366953841839</v>
      </c>
      <c r="AI26" s="76">
        <f t="shared" si="3"/>
        <v>7.135602717657771</v>
      </c>
      <c r="AJ26" s="76">
        <v>1.24</v>
      </c>
      <c r="AK26" s="153">
        <v>427</v>
      </c>
      <c r="AL26" s="153">
        <v>138</v>
      </c>
      <c r="AM26" s="76">
        <f t="shared" si="4"/>
        <v>3.7385305036072007</v>
      </c>
      <c r="AN26" s="76">
        <f t="shared" si="5"/>
        <v>1.2090203430814248</v>
      </c>
      <c r="AO26" s="155">
        <v>42069</v>
      </c>
      <c r="AP26" s="83">
        <v>40068</v>
      </c>
      <c r="AQ26" s="83">
        <v>40030</v>
      </c>
      <c r="AR26" s="68">
        <v>27707</v>
      </c>
      <c r="AS26" s="68">
        <v>8427</v>
      </c>
      <c r="AT26" s="68">
        <v>6368</v>
      </c>
      <c r="AU26" s="68">
        <v>3635</v>
      </c>
      <c r="AV26" s="68">
        <v>2316</v>
      </c>
      <c r="AW26" s="14">
        <f t="shared" si="8"/>
        <v>21.031746031746032</v>
      </c>
      <c r="AX26" s="14">
        <f t="shared" si="9"/>
        <v>5.7801737047020065</v>
      </c>
      <c r="AY26" s="143">
        <v>210.22</v>
      </c>
      <c r="AZ26" s="122"/>
      <c r="BA26" s="14"/>
    </row>
    <row r="27" spans="1:53" ht="12.75" customHeight="1">
      <c r="A27" s="25">
        <v>301</v>
      </c>
      <c r="B27" s="29" t="s">
        <v>26</v>
      </c>
      <c r="C27" s="89">
        <v>31021</v>
      </c>
      <c r="D27" s="14">
        <f t="shared" si="6"/>
        <v>343.11469970136051</v>
      </c>
      <c r="E27" s="19">
        <f t="shared" si="10"/>
        <v>31739</v>
      </c>
      <c r="F27" s="83">
        <v>14997</v>
      </c>
      <c r="G27" s="83">
        <v>16742</v>
      </c>
      <c r="H27" s="2">
        <v>160</v>
      </c>
      <c r="I27" s="68">
        <v>16004</v>
      </c>
      <c r="J27" s="2">
        <v>5094</v>
      </c>
      <c r="K27" s="2">
        <v>20051</v>
      </c>
      <c r="L27" s="2">
        <v>6582</v>
      </c>
      <c r="M27" s="87">
        <v>16.100000000000001</v>
      </c>
      <c r="N27" s="13">
        <v>63.2</v>
      </c>
      <c r="O27" s="13">
        <v>20.7</v>
      </c>
      <c r="P27" s="2">
        <v>3096</v>
      </c>
      <c r="Q27" s="2">
        <v>2952</v>
      </c>
      <c r="R27" s="2">
        <v>144</v>
      </c>
      <c r="S27" s="9">
        <v>11317</v>
      </c>
      <c r="T27" s="2">
        <v>9917</v>
      </c>
      <c r="U27" s="2">
        <v>1400</v>
      </c>
      <c r="V27" s="73">
        <v>-8221</v>
      </c>
      <c r="W27" s="14">
        <v>365.53617571059431</v>
      </c>
      <c r="X27" s="2">
        <v>31739</v>
      </c>
      <c r="Y27" s="2">
        <v>23948</v>
      </c>
      <c r="Z27" s="74">
        <v>75.452912820189681</v>
      </c>
      <c r="AA27" s="2">
        <v>157</v>
      </c>
      <c r="AB27" s="146">
        <v>926</v>
      </c>
      <c r="AC27" s="146">
        <v>439</v>
      </c>
      <c r="AD27" s="146">
        <v>487</v>
      </c>
      <c r="AE27" s="146">
        <v>51</v>
      </c>
      <c r="AF27" s="151">
        <v>166</v>
      </c>
      <c r="AG27" s="151">
        <v>251</v>
      </c>
      <c r="AH27" s="76">
        <f t="shared" si="2"/>
        <v>5.2301584801033432</v>
      </c>
      <c r="AI27" s="76">
        <f t="shared" si="3"/>
        <v>7.9082516777466205</v>
      </c>
      <c r="AJ27" s="76">
        <v>1.24</v>
      </c>
      <c r="AK27" s="153">
        <v>77</v>
      </c>
      <c r="AL27" s="153">
        <v>62</v>
      </c>
      <c r="AM27" s="76">
        <f t="shared" si="4"/>
        <v>2.426037367276852</v>
      </c>
      <c r="AN27" s="76">
        <f t="shared" si="5"/>
        <v>1.9986460784629767</v>
      </c>
      <c r="AO27" s="155">
        <v>10859</v>
      </c>
      <c r="AP27" s="83">
        <v>10547</v>
      </c>
      <c r="AQ27" s="83">
        <v>10532</v>
      </c>
      <c r="AR27" s="68">
        <v>8178</v>
      </c>
      <c r="AS27" s="68">
        <v>1198</v>
      </c>
      <c r="AT27" s="68">
        <v>2370</v>
      </c>
      <c r="AU27" s="68">
        <v>1364</v>
      </c>
      <c r="AV27" s="68">
        <v>636</v>
      </c>
      <c r="AW27" s="14">
        <f t="shared" si="8"/>
        <v>11.35868019341993</v>
      </c>
      <c r="AX27" s="14">
        <f t="shared" si="9"/>
        <v>6.0301507537688437</v>
      </c>
      <c r="AY27" s="143">
        <v>90.41</v>
      </c>
      <c r="AZ27" s="122"/>
      <c r="BA27" s="14"/>
    </row>
    <row r="28" spans="1:53" ht="20.25" customHeight="1">
      <c r="A28" s="6"/>
      <c r="B28" s="28" t="s">
        <v>27</v>
      </c>
      <c r="C28" s="89">
        <f>SUM(C29:C33)</f>
        <v>714587</v>
      </c>
      <c r="D28" s="14">
        <f t="shared" si="6"/>
        <v>2684.2981105142558</v>
      </c>
      <c r="E28" s="71">
        <f t="shared" ref="E28:L28" si="17">SUM(E29:E33)</f>
        <v>716006</v>
      </c>
      <c r="F28" s="71">
        <f t="shared" si="17"/>
        <v>349594</v>
      </c>
      <c r="G28" s="71">
        <f t="shared" si="17"/>
        <v>366412</v>
      </c>
      <c r="H28" s="71">
        <f t="shared" si="17"/>
        <v>6228</v>
      </c>
      <c r="I28" s="71">
        <f t="shared" si="17"/>
        <v>607641</v>
      </c>
      <c r="J28" s="71">
        <f t="shared" si="17"/>
        <v>101950</v>
      </c>
      <c r="K28" s="71">
        <f t="shared" si="17"/>
        <v>458452</v>
      </c>
      <c r="L28" s="71">
        <f t="shared" si="17"/>
        <v>151157</v>
      </c>
      <c r="M28" s="87">
        <v>14.2</v>
      </c>
      <c r="N28" s="87">
        <v>64</v>
      </c>
      <c r="O28" s="87">
        <v>21.1</v>
      </c>
      <c r="P28" s="88" t="s">
        <v>125</v>
      </c>
      <c r="Q28" s="88" t="s">
        <v>125</v>
      </c>
      <c r="R28" s="88" t="s">
        <v>125</v>
      </c>
      <c r="S28" s="88" t="s">
        <v>125</v>
      </c>
      <c r="T28" s="88" t="s">
        <v>125</v>
      </c>
      <c r="U28" s="88" t="s">
        <v>125</v>
      </c>
      <c r="V28" s="88" t="s">
        <v>125</v>
      </c>
      <c r="W28" s="88" t="s">
        <v>125</v>
      </c>
      <c r="X28" s="8">
        <v>716006</v>
      </c>
      <c r="Y28" s="8">
        <v>651341</v>
      </c>
      <c r="Z28" s="74">
        <v>90.968651100689101</v>
      </c>
      <c r="AA28" s="71">
        <f t="shared" ref="AA28" si="18">SUM(AA29:AA33)</f>
        <v>7118</v>
      </c>
      <c r="AB28" s="146">
        <f t="shared" ref="AB28:AG28" si="19">SUM(AB29:AB33)</f>
        <v>21742</v>
      </c>
      <c r="AC28" s="146">
        <f t="shared" si="19"/>
        <v>11453</v>
      </c>
      <c r="AD28" s="146">
        <f t="shared" si="19"/>
        <v>10289</v>
      </c>
      <c r="AE28" s="146">
        <f t="shared" si="19"/>
        <v>857</v>
      </c>
      <c r="AF28" s="151">
        <f t="shared" si="19"/>
        <v>6168</v>
      </c>
      <c r="AG28" s="151">
        <f t="shared" si="19"/>
        <v>6449</v>
      </c>
      <c r="AH28" s="76">
        <f t="shared" si="2"/>
        <v>8.6144529515115789</v>
      </c>
      <c r="AI28" s="76">
        <f t="shared" si="3"/>
        <v>9.006907763342765</v>
      </c>
      <c r="AJ28" s="76">
        <v>1.48</v>
      </c>
      <c r="AK28" s="153">
        <f>SUM(AK29:AK33)</f>
        <v>3758</v>
      </c>
      <c r="AL28" s="153">
        <f>SUM(AL29:AL33)</f>
        <v>1272</v>
      </c>
      <c r="AM28" s="76">
        <f t="shared" si="4"/>
        <v>5.2485593696142212</v>
      </c>
      <c r="AN28" s="76">
        <f t="shared" si="5"/>
        <v>1.7800491752578762</v>
      </c>
      <c r="AO28" s="155">
        <f>SUM(AO29:AO33)</f>
        <v>285003</v>
      </c>
      <c r="AP28" s="71">
        <f>SUM(AP29:AP33)</f>
        <v>275137</v>
      </c>
      <c r="AQ28" s="71">
        <f>SUM(AQ29:AQ33)</f>
        <v>274863</v>
      </c>
      <c r="AR28" s="71">
        <f>SUM(AR29:AR33)</f>
        <v>183807</v>
      </c>
      <c r="AS28" s="71">
        <f>SUM(AS29:AS33)</f>
        <v>67756</v>
      </c>
      <c r="AT28" s="19">
        <v>58872</v>
      </c>
      <c r="AU28" s="19">
        <v>32318</v>
      </c>
      <c r="AV28" s="19">
        <v>25059</v>
      </c>
      <c r="AW28" s="14">
        <f t="shared" si="8"/>
        <v>24.626277091049186</v>
      </c>
      <c r="AX28" s="14">
        <f t="shared" si="9"/>
        <v>9.1078262829063341</v>
      </c>
      <c r="AY28" s="143">
        <f>SUM(AY29:AY33)</f>
        <v>266.20999999999998</v>
      </c>
      <c r="AZ28" s="122"/>
      <c r="BA28" s="14"/>
    </row>
    <row r="29" spans="1:53" ht="12.75" customHeight="1">
      <c r="A29" s="25">
        <v>203</v>
      </c>
      <c r="B29" s="29" t="s">
        <v>28</v>
      </c>
      <c r="C29" s="89">
        <v>291357</v>
      </c>
      <c r="D29" s="14">
        <f t="shared" si="6"/>
        <v>5915.8781725888321</v>
      </c>
      <c r="E29" s="19">
        <f t="shared" si="10"/>
        <v>290959</v>
      </c>
      <c r="F29" s="83">
        <v>141344</v>
      </c>
      <c r="G29" s="83">
        <v>149615</v>
      </c>
      <c r="H29" s="2">
        <v>2742</v>
      </c>
      <c r="I29" s="68">
        <v>277271</v>
      </c>
      <c r="J29" s="2">
        <v>40266</v>
      </c>
      <c r="K29" s="2">
        <v>184936</v>
      </c>
      <c r="L29" s="2">
        <v>61866</v>
      </c>
      <c r="M29" s="87">
        <v>14</v>
      </c>
      <c r="N29" s="13">
        <v>64.400000000000006</v>
      </c>
      <c r="O29" s="13">
        <v>21.6</v>
      </c>
      <c r="P29" s="2">
        <v>42614</v>
      </c>
      <c r="Q29" s="2">
        <v>40358</v>
      </c>
      <c r="R29" s="2">
        <v>2256</v>
      </c>
      <c r="S29" s="9">
        <v>77307</v>
      </c>
      <c r="T29" s="2">
        <v>70010</v>
      </c>
      <c r="U29" s="2">
        <v>7297</v>
      </c>
      <c r="V29" s="73">
        <v>-34693</v>
      </c>
      <c r="W29" s="14">
        <v>181.4122119491247</v>
      </c>
      <c r="X29" s="2">
        <v>290959</v>
      </c>
      <c r="Y29" s="2">
        <v>262138</v>
      </c>
      <c r="Z29" s="74">
        <v>90.094480665660797</v>
      </c>
      <c r="AA29" s="2">
        <v>2941</v>
      </c>
      <c r="AB29" s="147">
        <v>9971</v>
      </c>
      <c r="AC29" s="147">
        <v>5208</v>
      </c>
      <c r="AD29" s="147">
        <v>4763</v>
      </c>
      <c r="AE29" s="147">
        <v>357</v>
      </c>
      <c r="AF29" s="151">
        <v>2588</v>
      </c>
      <c r="AG29" s="151">
        <v>2583</v>
      </c>
      <c r="AH29" s="76">
        <f t="shared" si="2"/>
        <v>8.8947239989139355</v>
      </c>
      <c r="AI29" s="76">
        <f t="shared" si="3"/>
        <v>8.8775394471386004</v>
      </c>
      <c r="AJ29" s="76">
        <v>1.48</v>
      </c>
      <c r="AK29" s="153">
        <v>1627</v>
      </c>
      <c r="AL29" s="153">
        <v>543</v>
      </c>
      <c r="AM29" s="76">
        <f t="shared" si="4"/>
        <v>5.5918531476943487</v>
      </c>
      <c r="AN29" s="76">
        <f t="shared" si="5"/>
        <v>1.863692995191466</v>
      </c>
      <c r="AO29" s="155">
        <v>120864</v>
      </c>
      <c r="AP29" s="83">
        <v>116948</v>
      </c>
      <c r="AQ29" s="83">
        <v>116844</v>
      </c>
      <c r="AR29" s="68">
        <v>75710</v>
      </c>
      <c r="AS29" s="68">
        <v>32668</v>
      </c>
      <c r="AT29" s="68">
        <v>24250</v>
      </c>
      <c r="AU29" s="68">
        <v>13354</v>
      </c>
      <c r="AV29" s="68">
        <v>11993</v>
      </c>
      <c r="AW29" s="14">
        <f t="shared" si="8"/>
        <v>27.933782535827888</v>
      </c>
      <c r="AX29" s="14">
        <f t="shared" si="9"/>
        <v>10.254985121592503</v>
      </c>
      <c r="AY29" s="143">
        <v>49.25</v>
      </c>
      <c r="AZ29" s="122"/>
      <c r="BA29" s="14"/>
    </row>
    <row r="30" spans="1:53" ht="12.75" customHeight="1">
      <c r="A30" s="25">
        <v>210</v>
      </c>
      <c r="B30" s="29" t="s">
        <v>29</v>
      </c>
      <c r="C30" s="89">
        <v>267043</v>
      </c>
      <c r="D30" s="14">
        <f t="shared" si="6"/>
        <v>1927.9690997039927</v>
      </c>
      <c r="E30" s="19">
        <f t="shared" si="10"/>
        <v>266937</v>
      </c>
      <c r="F30" s="83">
        <v>130931</v>
      </c>
      <c r="G30" s="83">
        <v>136006</v>
      </c>
      <c r="H30" s="2">
        <v>2123</v>
      </c>
      <c r="I30" s="68">
        <v>209348</v>
      </c>
      <c r="J30" s="2">
        <v>39271</v>
      </c>
      <c r="K30" s="2">
        <v>172184</v>
      </c>
      <c r="L30" s="2">
        <v>55078</v>
      </c>
      <c r="M30" s="87">
        <v>14.7</v>
      </c>
      <c r="N30" s="13">
        <v>64.599999999999994</v>
      </c>
      <c r="O30" s="13">
        <v>20.7</v>
      </c>
      <c r="P30" s="2">
        <v>34085</v>
      </c>
      <c r="Q30" s="2">
        <v>31542</v>
      </c>
      <c r="R30" s="2">
        <v>2543</v>
      </c>
      <c r="S30" s="9">
        <v>67495</v>
      </c>
      <c r="T30" s="2">
        <v>59557</v>
      </c>
      <c r="U30" s="2">
        <v>7938</v>
      </c>
      <c r="V30" s="73">
        <v>-33410</v>
      </c>
      <c r="W30" s="14">
        <v>198.01965674050169</v>
      </c>
      <c r="X30" s="2">
        <v>266937</v>
      </c>
      <c r="Y30" s="2">
        <v>235670</v>
      </c>
      <c r="Z30" s="74">
        <v>88.286749307889124</v>
      </c>
      <c r="AA30" s="2">
        <v>2464</v>
      </c>
      <c r="AB30" s="147">
        <v>7130</v>
      </c>
      <c r="AC30" s="147">
        <v>3757</v>
      </c>
      <c r="AD30" s="147">
        <v>3373</v>
      </c>
      <c r="AE30" s="147">
        <v>322</v>
      </c>
      <c r="AF30" s="151">
        <v>2328</v>
      </c>
      <c r="AG30" s="151">
        <v>2364</v>
      </c>
      <c r="AH30" s="76">
        <f t="shared" si="2"/>
        <v>8.7211589251396404</v>
      </c>
      <c r="AI30" s="76">
        <f t="shared" si="3"/>
        <v>8.8560222074871593</v>
      </c>
      <c r="AJ30" s="76">
        <v>1.5</v>
      </c>
      <c r="AK30" s="153">
        <v>1360</v>
      </c>
      <c r="AL30" s="153">
        <v>467</v>
      </c>
      <c r="AM30" s="76">
        <f t="shared" si="4"/>
        <v>5.0948351109063186</v>
      </c>
      <c r="AN30" s="76">
        <f t="shared" si="5"/>
        <v>1.7487820313582456</v>
      </c>
      <c r="AO30" s="155">
        <v>103733</v>
      </c>
      <c r="AP30" s="83">
        <v>99645</v>
      </c>
      <c r="AQ30" s="83">
        <v>99530</v>
      </c>
      <c r="AR30" s="68">
        <v>68158</v>
      </c>
      <c r="AS30" s="68">
        <v>22429</v>
      </c>
      <c r="AT30" s="68">
        <v>21370</v>
      </c>
      <c r="AU30" s="68">
        <v>11786</v>
      </c>
      <c r="AV30" s="68">
        <v>8185</v>
      </c>
      <c r="AW30" s="14">
        <f t="shared" si="8"/>
        <v>22.508906618495658</v>
      </c>
      <c r="AX30" s="14">
        <f t="shared" si="9"/>
        <v>8.2141602689547906</v>
      </c>
      <c r="AY30" s="143">
        <v>138.51</v>
      </c>
      <c r="AZ30" s="122"/>
      <c r="BA30" s="14"/>
    </row>
    <row r="31" spans="1:53" ht="12.75" customHeight="1">
      <c r="A31" s="25">
        <v>216</v>
      </c>
      <c r="B31" s="29" t="s">
        <v>30</v>
      </c>
      <c r="C31" s="89">
        <v>91528</v>
      </c>
      <c r="D31" s="14">
        <f t="shared" si="6"/>
        <v>2660.6976744186049</v>
      </c>
      <c r="E31" s="19">
        <f t="shared" si="10"/>
        <v>93901</v>
      </c>
      <c r="F31" s="83">
        <v>45903</v>
      </c>
      <c r="G31" s="83">
        <v>47998</v>
      </c>
      <c r="H31" s="2">
        <v>888</v>
      </c>
      <c r="I31" s="68">
        <v>83724</v>
      </c>
      <c r="J31" s="2">
        <v>13450</v>
      </c>
      <c r="K31" s="2">
        <v>60280</v>
      </c>
      <c r="L31" s="2">
        <v>20059</v>
      </c>
      <c r="M31" s="87">
        <v>14.3</v>
      </c>
      <c r="N31" s="13">
        <v>64.3</v>
      </c>
      <c r="O31" s="13">
        <v>21.4</v>
      </c>
      <c r="P31" s="2">
        <v>24200</v>
      </c>
      <c r="Q31" s="2">
        <v>22297</v>
      </c>
      <c r="R31" s="2">
        <v>1903</v>
      </c>
      <c r="S31" s="9">
        <v>24607</v>
      </c>
      <c r="T31" s="2">
        <v>21344</v>
      </c>
      <c r="U31" s="2">
        <v>3263</v>
      </c>
      <c r="V31" s="73">
        <v>-407</v>
      </c>
      <c r="W31" s="14">
        <v>101.68181818181819</v>
      </c>
      <c r="X31" s="2">
        <v>93901</v>
      </c>
      <c r="Y31" s="2">
        <v>94513</v>
      </c>
      <c r="Z31" s="74">
        <v>100.6517502476012</v>
      </c>
      <c r="AA31" s="2">
        <v>1056</v>
      </c>
      <c r="AB31" s="147">
        <v>2563</v>
      </c>
      <c r="AC31" s="147">
        <v>1409</v>
      </c>
      <c r="AD31" s="147">
        <v>1154</v>
      </c>
      <c r="AE31" s="147">
        <v>94</v>
      </c>
      <c r="AF31" s="151">
        <v>704</v>
      </c>
      <c r="AG31" s="151">
        <v>885</v>
      </c>
      <c r="AH31" s="76">
        <f t="shared" si="2"/>
        <v>7.4972577501837048</v>
      </c>
      <c r="AI31" s="76">
        <f t="shared" si="3"/>
        <v>9.4248197569780938</v>
      </c>
      <c r="AJ31" s="76">
        <v>1.53</v>
      </c>
      <c r="AK31" s="153">
        <v>483</v>
      </c>
      <c r="AL31" s="153">
        <v>146</v>
      </c>
      <c r="AM31" s="76">
        <f t="shared" si="4"/>
        <v>5.143715189401604</v>
      </c>
      <c r="AN31" s="76">
        <f t="shared" si="5"/>
        <v>1.5951402849401275</v>
      </c>
      <c r="AO31" s="155">
        <v>36318</v>
      </c>
      <c r="AP31" s="83">
        <v>35737</v>
      </c>
      <c r="AQ31" s="83">
        <v>35712</v>
      </c>
      <c r="AR31" s="68">
        <v>24070</v>
      </c>
      <c r="AS31" s="68">
        <v>8504</v>
      </c>
      <c r="AT31" s="68">
        <v>7771</v>
      </c>
      <c r="AU31" s="68">
        <v>4233</v>
      </c>
      <c r="AV31" s="68">
        <v>3206</v>
      </c>
      <c r="AW31" s="14">
        <f t="shared" si="8"/>
        <v>23.796065702213394</v>
      </c>
      <c r="AX31" s="14">
        <f t="shared" si="9"/>
        <v>8.9710943839717938</v>
      </c>
      <c r="AY31" s="143">
        <v>34.4</v>
      </c>
      <c r="AZ31" s="122"/>
      <c r="BA31" s="14"/>
    </row>
    <row r="32" spans="1:53" ht="12.75" customHeight="1">
      <c r="A32" s="25">
        <v>381</v>
      </c>
      <c r="B32" s="29" t="s">
        <v>31</v>
      </c>
      <c r="C32" s="89">
        <v>30853</v>
      </c>
      <c r="D32" s="14">
        <f t="shared" si="6"/>
        <v>882.52288329519445</v>
      </c>
      <c r="E32" s="19">
        <f t="shared" si="10"/>
        <v>31026</v>
      </c>
      <c r="F32" s="83">
        <v>15175</v>
      </c>
      <c r="G32" s="83">
        <v>15851</v>
      </c>
      <c r="H32" s="2">
        <v>164</v>
      </c>
      <c r="I32" s="69">
        <v>5069</v>
      </c>
      <c r="J32" s="2">
        <v>4199</v>
      </c>
      <c r="K32" s="2">
        <v>19618</v>
      </c>
      <c r="L32" s="2">
        <v>7198</v>
      </c>
      <c r="M32" s="87">
        <v>13.5</v>
      </c>
      <c r="N32" s="13">
        <v>63.3</v>
      </c>
      <c r="O32" s="13">
        <v>23.2</v>
      </c>
      <c r="P32" s="90">
        <v>9314</v>
      </c>
      <c r="Q32" s="90">
        <v>8645</v>
      </c>
      <c r="R32" s="90">
        <v>669</v>
      </c>
      <c r="S32" s="9">
        <v>10375</v>
      </c>
      <c r="T32" s="2">
        <v>9158</v>
      </c>
      <c r="U32" s="2">
        <v>1217</v>
      </c>
      <c r="V32" s="73">
        <v>-1061</v>
      </c>
      <c r="W32" s="14">
        <v>111.39145372557439</v>
      </c>
      <c r="X32" s="2">
        <v>31026</v>
      </c>
      <c r="Y32" s="2">
        <v>30434</v>
      </c>
      <c r="Z32" s="74">
        <v>98.091922903371369</v>
      </c>
      <c r="AA32" s="2">
        <v>252</v>
      </c>
      <c r="AB32" s="146">
        <v>875</v>
      </c>
      <c r="AC32" s="146">
        <v>431</v>
      </c>
      <c r="AD32" s="146">
        <v>444</v>
      </c>
      <c r="AE32" s="146">
        <v>49</v>
      </c>
      <c r="AF32" s="151">
        <v>228</v>
      </c>
      <c r="AG32" s="151">
        <v>321</v>
      </c>
      <c r="AH32" s="76">
        <f t="shared" si="2"/>
        <v>7.3486753045832529</v>
      </c>
      <c r="AI32" s="76">
        <f t="shared" si="3"/>
        <v>10.346161284084316</v>
      </c>
      <c r="AJ32" s="76">
        <v>1.1100000000000001</v>
      </c>
      <c r="AK32" s="153">
        <v>138</v>
      </c>
      <c r="AL32" s="153">
        <v>42</v>
      </c>
      <c r="AM32" s="76">
        <f t="shared" si="4"/>
        <v>4.4478824211951267</v>
      </c>
      <c r="AN32" s="76">
        <f t="shared" si="5"/>
        <v>1.3612938774187275</v>
      </c>
      <c r="AO32" s="155">
        <v>10799</v>
      </c>
      <c r="AP32" s="83">
        <v>10226</v>
      </c>
      <c r="AQ32" s="83">
        <v>10220</v>
      </c>
      <c r="AR32" s="68">
        <v>7095</v>
      </c>
      <c r="AS32" s="68">
        <v>1437</v>
      </c>
      <c r="AT32" s="68">
        <v>2551</v>
      </c>
      <c r="AU32" s="68">
        <v>1338</v>
      </c>
      <c r="AV32" s="68">
        <v>691</v>
      </c>
      <c r="AW32" s="14">
        <f t="shared" si="8"/>
        <v>14.052415411695678</v>
      </c>
      <c r="AX32" s="14">
        <f t="shared" si="9"/>
        <v>6.7572853510659101</v>
      </c>
      <c r="AY32" s="143">
        <v>34.96</v>
      </c>
      <c r="AZ32" s="122"/>
      <c r="BA32" s="14"/>
    </row>
    <row r="33" spans="1:53" ht="12.75" customHeight="1">
      <c r="A33" s="25">
        <v>382</v>
      </c>
      <c r="B33" s="29" t="s">
        <v>32</v>
      </c>
      <c r="C33" s="89">
        <v>33806</v>
      </c>
      <c r="D33" s="14">
        <f t="shared" si="6"/>
        <v>3719.0319031903191</v>
      </c>
      <c r="E33" s="19">
        <f t="shared" si="10"/>
        <v>33183</v>
      </c>
      <c r="F33" s="83">
        <v>16241</v>
      </c>
      <c r="G33" s="83">
        <v>16942</v>
      </c>
      <c r="H33" s="2">
        <v>311</v>
      </c>
      <c r="I33" s="68">
        <v>32229</v>
      </c>
      <c r="J33" s="2">
        <v>4764</v>
      </c>
      <c r="K33" s="2">
        <v>21434</v>
      </c>
      <c r="L33" s="2">
        <v>6956</v>
      </c>
      <c r="M33" s="87">
        <v>14.4</v>
      </c>
      <c r="N33" s="13">
        <v>64.599999999999994</v>
      </c>
      <c r="O33" s="13">
        <v>21</v>
      </c>
      <c r="P33" s="90">
        <v>7662</v>
      </c>
      <c r="Q33" s="90">
        <v>7164</v>
      </c>
      <c r="R33" s="90">
        <v>498</v>
      </c>
      <c r="S33" s="9">
        <v>12552</v>
      </c>
      <c r="T33" s="2">
        <v>11118</v>
      </c>
      <c r="U33" s="2">
        <v>1434</v>
      </c>
      <c r="V33" s="73">
        <v>-4890</v>
      </c>
      <c r="W33" s="14">
        <v>163.82145653876273</v>
      </c>
      <c r="X33" s="2">
        <v>33183</v>
      </c>
      <c r="Y33" s="2">
        <v>28586</v>
      </c>
      <c r="Z33" s="74">
        <v>86.14652080884791</v>
      </c>
      <c r="AA33" s="2">
        <v>405</v>
      </c>
      <c r="AB33" s="147">
        <v>1203</v>
      </c>
      <c r="AC33" s="147">
        <v>648</v>
      </c>
      <c r="AD33" s="147">
        <v>555</v>
      </c>
      <c r="AE33" s="147">
        <v>35</v>
      </c>
      <c r="AF33" s="151">
        <v>320</v>
      </c>
      <c r="AG33" s="151">
        <v>296</v>
      </c>
      <c r="AH33" s="76">
        <f t="shared" si="2"/>
        <v>9.643492149594671</v>
      </c>
      <c r="AI33" s="76">
        <f t="shared" si="3"/>
        <v>8.9202302383750709</v>
      </c>
      <c r="AJ33" s="76">
        <v>1.45</v>
      </c>
      <c r="AK33" s="153">
        <v>150</v>
      </c>
      <c r="AL33" s="153">
        <v>74</v>
      </c>
      <c r="AM33" s="76">
        <f t="shared" si="4"/>
        <v>4.5203869451225023</v>
      </c>
      <c r="AN33" s="76">
        <f t="shared" si="5"/>
        <v>2.1889605395491922</v>
      </c>
      <c r="AO33" s="155">
        <v>13289</v>
      </c>
      <c r="AP33" s="83">
        <v>12581</v>
      </c>
      <c r="AQ33" s="83">
        <v>12557</v>
      </c>
      <c r="AR33" s="68">
        <v>8774</v>
      </c>
      <c r="AS33" s="68">
        <v>2718</v>
      </c>
      <c r="AT33" s="68">
        <v>2930</v>
      </c>
      <c r="AU33" s="68">
        <v>1607</v>
      </c>
      <c r="AV33" s="68">
        <v>984</v>
      </c>
      <c r="AW33" s="14">
        <f t="shared" si="8"/>
        <v>21.604006040855257</v>
      </c>
      <c r="AX33" s="14">
        <f t="shared" si="9"/>
        <v>7.8213178602654798</v>
      </c>
      <c r="AY33" s="143">
        <v>9.09</v>
      </c>
      <c r="AZ33" s="122"/>
      <c r="BA33" s="14"/>
    </row>
    <row r="34" spans="1:53" ht="20.25" customHeight="1">
      <c r="A34" s="6"/>
      <c r="B34" s="30" t="s">
        <v>33</v>
      </c>
      <c r="C34" s="89">
        <f>SUM(C35:C40)</f>
        <v>275971</v>
      </c>
      <c r="D34" s="14">
        <f t="shared" si="6"/>
        <v>308.15467417035148</v>
      </c>
      <c r="E34" s="91">
        <f t="shared" ref="E34:L34" si="20">SUM(E35:E40)</f>
        <v>284769</v>
      </c>
      <c r="F34" s="91">
        <f t="shared" si="20"/>
        <v>137823</v>
      </c>
      <c r="G34" s="91">
        <f t="shared" si="20"/>
        <v>146946</v>
      </c>
      <c r="H34" s="91">
        <f t="shared" si="20"/>
        <v>2835</v>
      </c>
      <c r="I34" s="91">
        <f t="shared" si="20"/>
        <v>90828</v>
      </c>
      <c r="J34" s="91">
        <f t="shared" si="20"/>
        <v>38998</v>
      </c>
      <c r="K34" s="91">
        <f t="shared" si="20"/>
        <v>173572</v>
      </c>
      <c r="L34" s="91">
        <f t="shared" si="20"/>
        <v>72097</v>
      </c>
      <c r="M34" s="87">
        <v>13.7</v>
      </c>
      <c r="N34" s="87">
        <v>60.9</v>
      </c>
      <c r="O34" s="87">
        <v>25.3</v>
      </c>
      <c r="P34" s="88" t="s">
        <v>125</v>
      </c>
      <c r="Q34" s="88" t="s">
        <v>125</v>
      </c>
      <c r="R34" s="88" t="s">
        <v>125</v>
      </c>
      <c r="S34" s="88" t="s">
        <v>125</v>
      </c>
      <c r="T34" s="88" t="s">
        <v>125</v>
      </c>
      <c r="U34" s="88" t="s">
        <v>125</v>
      </c>
      <c r="V34" s="88" t="s">
        <v>125</v>
      </c>
      <c r="W34" s="88" t="s">
        <v>125</v>
      </c>
      <c r="X34" s="68">
        <v>284769</v>
      </c>
      <c r="Y34" s="68">
        <v>283795</v>
      </c>
      <c r="Z34" s="74">
        <v>99.657968388413067</v>
      </c>
      <c r="AA34" s="91">
        <f t="shared" ref="AA34" si="21">SUM(AA35:AA40)</f>
        <v>3492</v>
      </c>
      <c r="AB34" s="146">
        <f t="shared" ref="AB34:AG34" si="22">SUM(AB35:AB40)</f>
        <v>6987</v>
      </c>
      <c r="AC34" s="146">
        <f t="shared" si="22"/>
        <v>3669</v>
      </c>
      <c r="AD34" s="146">
        <f t="shared" si="22"/>
        <v>3318</v>
      </c>
      <c r="AE34" s="147">
        <f t="shared" si="22"/>
        <v>199</v>
      </c>
      <c r="AF34" s="151">
        <f t="shared" si="22"/>
        <v>2043</v>
      </c>
      <c r="AG34" s="151">
        <f t="shared" si="22"/>
        <v>3154</v>
      </c>
      <c r="AH34" s="76">
        <f t="shared" si="2"/>
        <v>7.1742359596725764</v>
      </c>
      <c r="AI34" s="76">
        <f t="shared" si="3"/>
        <v>11.075643767404458</v>
      </c>
      <c r="AJ34" s="76">
        <v>1.37</v>
      </c>
      <c r="AK34" s="153">
        <f>SUM(AK35:AK40)</f>
        <v>1176</v>
      </c>
      <c r="AL34" s="153">
        <f>SUM(AL35:AL40)</f>
        <v>459</v>
      </c>
      <c r="AM34" s="76">
        <f t="shared" si="4"/>
        <v>4.1296629900024229</v>
      </c>
      <c r="AN34" s="76">
        <f t="shared" si="5"/>
        <v>1.6632182366987835</v>
      </c>
      <c r="AO34" s="155">
        <f>SUM(AO35:AO40)</f>
        <v>98730</v>
      </c>
      <c r="AP34" s="91">
        <f>SUM(AP35:AP40)</f>
        <v>95995</v>
      </c>
      <c r="AQ34" s="91">
        <f>SUM(AQ35:AQ40)</f>
        <v>95841</v>
      </c>
      <c r="AR34" s="91">
        <f>SUM(AR35:AR40)</f>
        <v>56461</v>
      </c>
      <c r="AS34" s="91">
        <f>SUM(AS35:AS40)</f>
        <v>19590</v>
      </c>
      <c r="AT34" s="19">
        <v>21556</v>
      </c>
      <c r="AU34" s="19">
        <v>11433</v>
      </c>
      <c r="AV34" s="19">
        <v>7394</v>
      </c>
      <c r="AW34" s="14">
        <f t="shared" si="8"/>
        <v>20.407312880879214</v>
      </c>
      <c r="AX34" s="14">
        <f t="shared" si="9"/>
        <v>7.7024845044012702</v>
      </c>
      <c r="AY34" s="143">
        <f>SUM(AY35:AY40)</f>
        <v>895.56000000000006</v>
      </c>
      <c r="AZ34" s="122"/>
      <c r="BA34" s="14"/>
    </row>
    <row r="35" spans="1:53" ht="12.75" customHeight="1">
      <c r="A35" s="25">
        <v>213</v>
      </c>
      <c r="B35" s="29" t="s">
        <v>109</v>
      </c>
      <c r="C35" s="89">
        <v>41178</v>
      </c>
      <c r="D35" s="14">
        <f t="shared" si="6"/>
        <v>310.84773911074205</v>
      </c>
      <c r="E35" s="19">
        <f t="shared" si="10"/>
        <v>42802</v>
      </c>
      <c r="F35" s="43">
        <v>20555</v>
      </c>
      <c r="G35" s="43">
        <v>22247</v>
      </c>
      <c r="H35" s="43">
        <v>382</v>
      </c>
      <c r="I35" s="43">
        <v>14977</v>
      </c>
      <c r="J35" s="43">
        <v>5977</v>
      </c>
      <c r="K35" s="43">
        <v>25061</v>
      </c>
      <c r="L35" s="43">
        <v>11734</v>
      </c>
      <c r="M35" s="92">
        <v>14</v>
      </c>
      <c r="N35" s="93">
        <v>58.6</v>
      </c>
      <c r="O35" s="93">
        <v>27.4</v>
      </c>
      <c r="P35" s="90">
        <v>8205</v>
      </c>
      <c r="Q35" s="90">
        <v>7264</v>
      </c>
      <c r="R35" s="90">
        <v>941</v>
      </c>
      <c r="S35" s="90">
        <v>8533</v>
      </c>
      <c r="T35" s="90">
        <v>7792</v>
      </c>
      <c r="U35" s="90">
        <v>741</v>
      </c>
      <c r="V35" s="90">
        <v>-328</v>
      </c>
      <c r="W35" s="14">
        <v>103.99756246191347</v>
      </c>
      <c r="X35" s="43">
        <v>42802</v>
      </c>
      <c r="Y35" s="43">
        <v>43042</v>
      </c>
      <c r="Z35" s="74">
        <v>100.56072146161395</v>
      </c>
      <c r="AA35" s="43">
        <v>419</v>
      </c>
      <c r="AB35" s="147">
        <v>987</v>
      </c>
      <c r="AC35" s="147">
        <v>517</v>
      </c>
      <c r="AD35" s="147">
        <v>470</v>
      </c>
      <c r="AE35" s="147">
        <v>30</v>
      </c>
      <c r="AF35" s="151">
        <v>317</v>
      </c>
      <c r="AG35" s="151">
        <v>540</v>
      </c>
      <c r="AH35" s="76">
        <f t="shared" si="2"/>
        <v>7.4061959721508339</v>
      </c>
      <c r="AI35" s="76">
        <f t="shared" si="3"/>
        <v>12.616232886313723</v>
      </c>
      <c r="AJ35" s="76">
        <v>1.73</v>
      </c>
      <c r="AK35" s="153">
        <v>172</v>
      </c>
      <c r="AL35" s="153">
        <v>73</v>
      </c>
      <c r="AM35" s="76">
        <f t="shared" si="4"/>
        <v>4.0185038082332607</v>
      </c>
      <c r="AN35" s="76">
        <f t="shared" si="5"/>
        <v>1.7727912963232795</v>
      </c>
      <c r="AO35" s="155">
        <v>15279</v>
      </c>
      <c r="AP35" s="43">
        <v>14989</v>
      </c>
      <c r="AQ35" s="43">
        <v>14974</v>
      </c>
      <c r="AR35" s="43">
        <v>8461</v>
      </c>
      <c r="AS35" s="43">
        <v>3381</v>
      </c>
      <c r="AT35" s="43">
        <v>3473</v>
      </c>
      <c r="AU35" s="43">
        <v>1921</v>
      </c>
      <c r="AV35" s="43">
        <v>1432</v>
      </c>
      <c r="AW35" s="93">
        <f t="shared" si="8"/>
        <v>22.556541463740075</v>
      </c>
      <c r="AX35" s="93">
        <f t="shared" si="9"/>
        <v>9.5536726933084264</v>
      </c>
      <c r="AY35" s="143">
        <v>132.47</v>
      </c>
      <c r="AZ35" s="122"/>
      <c r="BA35" s="14"/>
    </row>
    <row r="36" spans="1:53" ht="12.75" customHeight="1">
      <c r="A36" s="25">
        <v>215</v>
      </c>
      <c r="B36" s="29" t="s">
        <v>34</v>
      </c>
      <c r="C36" s="89">
        <v>78325</v>
      </c>
      <c r="D36" s="14">
        <f t="shared" si="6"/>
        <v>443.56665534035562</v>
      </c>
      <c r="E36" s="19">
        <f t="shared" si="10"/>
        <v>81009</v>
      </c>
      <c r="F36" s="47">
        <v>38862</v>
      </c>
      <c r="G36" s="47">
        <v>42147</v>
      </c>
      <c r="H36" s="47">
        <v>736</v>
      </c>
      <c r="I36" s="47">
        <v>53015</v>
      </c>
      <c r="J36" s="47">
        <v>10197</v>
      </c>
      <c r="K36" s="47">
        <v>49512</v>
      </c>
      <c r="L36" s="47">
        <v>21262</v>
      </c>
      <c r="M36" s="92">
        <v>12.6</v>
      </c>
      <c r="N36" s="93">
        <v>61</v>
      </c>
      <c r="O36" s="93">
        <v>26.3</v>
      </c>
      <c r="P36" s="90">
        <v>15785</v>
      </c>
      <c r="Q36" s="90">
        <v>14461</v>
      </c>
      <c r="R36" s="90">
        <v>1324</v>
      </c>
      <c r="S36" s="90">
        <v>19345</v>
      </c>
      <c r="T36" s="90">
        <v>17196</v>
      </c>
      <c r="U36" s="90">
        <v>2149</v>
      </c>
      <c r="V36" s="90">
        <v>-3560</v>
      </c>
      <c r="W36" s="14">
        <v>122.55305669939816</v>
      </c>
      <c r="X36" s="47">
        <v>81009</v>
      </c>
      <c r="Y36" s="47">
        <v>78098</v>
      </c>
      <c r="Z36" s="74">
        <v>96.406572109271806</v>
      </c>
      <c r="AA36" s="47">
        <v>984</v>
      </c>
      <c r="AB36" s="147">
        <v>1795</v>
      </c>
      <c r="AC36" s="147">
        <v>911</v>
      </c>
      <c r="AD36" s="147">
        <v>884</v>
      </c>
      <c r="AE36" s="147">
        <v>56</v>
      </c>
      <c r="AF36" s="151">
        <v>508</v>
      </c>
      <c r="AG36" s="151">
        <v>847</v>
      </c>
      <c r="AH36" s="76">
        <f t="shared" si="2"/>
        <v>6.2709081706970826</v>
      </c>
      <c r="AI36" s="76">
        <f t="shared" si="3"/>
        <v>10.455628386969348</v>
      </c>
      <c r="AJ36" s="76">
        <v>1.1499999999999999</v>
      </c>
      <c r="AK36" s="153">
        <v>301</v>
      </c>
      <c r="AL36" s="153">
        <v>104</v>
      </c>
      <c r="AM36" s="76">
        <f t="shared" si="4"/>
        <v>3.7156365342122477</v>
      </c>
      <c r="AN36" s="76">
        <f t="shared" si="5"/>
        <v>1.3278008298755186</v>
      </c>
      <c r="AO36" s="155">
        <v>29075</v>
      </c>
      <c r="AP36" s="47">
        <v>28506</v>
      </c>
      <c r="AQ36" s="47">
        <v>28471</v>
      </c>
      <c r="AR36" s="47">
        <v>18621</v>
      </c>
      <c r="AS36" s="47">
        <v>5532</v>
      </c>
      <c r="AT36" s="47">
        <v>7365</v>
      </c>
      <c r="AU36" s="47">
        <v>4066</v>
      </c>
      <c r="AV36" s="47">
        <v>2337</v>
      </c>
      <c r="AW36" s="93">
        <f t="shared" si="8"/>
        <v>19.406440749315934</v>
      </c>
      <c r="AX36" s="93">
        <f t="shared" si="9"/>
        <v>8.1982740475689333</v>
      </c>
      <c r="AY36" s="143">
        <v>176.58</v>
      </c>
      <c r="AZ36" s="122"/>
      <c r="BA36" s="14"/>
    </row>
    <row r="37" spans="1:53" ht="12.75" customHeight="1">
      <c r="A37" s="25">
        <v>218</v>
      </c>
      <c r="B37" s="29" t="s">
        <v>35</v>
      </c>
      <c r="C37" s="89">
        <v>49002</v>
      </c>
      <c r="D37" s="14">
        <f t="shared" si="6"/>
        <v>527.35686612139477</v>
      </c>
      <c r="E37" s="19">
        <f t="shared" si="10"/>
        <v>49680</v>
      </c>
      <c r="F37" s="83">
        <v>24148</v>
      </c>
      <c r="G37" s="83">
        <v>25532</v>
      </c>
      <c r="H37" s="2">
        <v>483</v>
      </c>
      <c r="I37" s="68">
        <v>13907</v>
      </c>
      <c r="J37" s="2">
        <v>7638</v>
      </c>
      <c r="K37" s="2">
        <v>30893</v>
      </c>
      <c r="L37" s="2">
        <v>11125</v>
      </c>
      <c r="M37" s="87">
        <v>15.4</v>
      </c>
      <c r="N37" s="13">
        <v>62.2</v>
      </c>
      <c r="O37" s="13">
        <v>22.4</v>
      </c>
      <c r="P37" s="2">
        <v>11540</v>
      </c>
      <c r="Q37" s="2">
        <v>10597</v>
      </c>
      <c r="R37" s="2">
        <v>943</v>
      </c>
      <c r="S37" s="9">
        <v>12949</v>
      </c>
      <c r="T37" s="2">
        <v>11337</v>
      </c>
      <c r="U37" s="2">
        <v>1612</v>
      </c>
      <c r="V37" s="90">
        <v>-1409</v>
      </c>
      <c r="W37" s="14">
        <v>112.20970537261698</v>
      </c>
      <c r="X37" s="2">
        <v>49680</v>
      </c>
      <c r="Y37" s="2">
        <v>48973</v>
      </c>
      <c r="Z37" s="74">
        <v>98.576892109500804</v>
      </c>
      <c r="AA37" s="2">
        <v>631</v>
      </c>
      <c r="AB37" s="147">
        <v>1392</v>
      </c>
      <c r="AC37" s="147">
        <v>780</v>
      </c>
      <c r="AD37" s="147">
        <v>612</v>
      </c>
      <c r="AE37" s="147">
        <v>32</v>
      </c>
      <c r="AF37" s="151">
        <v>411</v>
      </c>
      <c r="AG37" s="151">
        <v>493</v>
      </c>
      <c r="AH37" s="76">
        <f t="shared" si="2"/>
        <v>8.2729468599033815</v>
      </c>
      <c r="AI37" s="76">
        <f t="shared" si="3"/>
        <v>9.9235104669887271</v>
      </c>
      <c r="AJ37" s="76">
        <v>1.48</v>
      </c>
      <c r="AK37" s="153">
        <v>227</v>
      </c>
      <c r="AL37" s="153">
        <v>98</v>
      </c>
      <c r="AM37" s="76">
        <f t="shared" si="4"/>
        <v>4.5692431561996782</v>
      </c>
      <c r="AN37" s="76">
        <f t="shared" si="5"/>
        <v>1.999918370678748</v>
      </c>
      <c r="AO37" s="155">
        <v>17161</v>
      </c>
      <c r="AP37" s="83">
        <v>16470</v>
      </c>
      <c r="AQ37" s="83">
        <v>16439</v>
      </c>
      <c r="AR37" s="68">
        <v>10112</v>
      </c>
      <c r="AS37" s="68">
        <v>3129</v>
      </c>
      <c r="AT37" s="68">
        <v>3352</v>
      </c>
      <c r="AU37" s="68">
        <v>1698</v>
      </c>
      <c r="AV37" s="68">
        <v>1178</v>
      </c>
      <c r="AW37" s="14">
        <f t="shared" si="8"/>
        <v>18.998178506375226</v>
      </c>
      <c r="AX37" s="14">
        <f t="shared" si="9"/>
        <v>7.152398299939283</v>
      </c>
      <c r="AY37" s="143">
        <v>92.92</v>
      </c>
      <c r="AZ37" s="122"/>
      <c r="BA37" s="14"/>
    </row>
    <row r="38" spans="1:53" ht="12.75" customHeight="1">
      <c r="A38" s="25">
        <v>220</v>
      </c>
      <c r="B38" s="29" t="s">
        <v>36</v>
      </c>
      <c r="C38" s="89">
        <v>45895</v>
      </c>
      <c r="D38" s="14">
        <f t="shared" si="6"/>
        <v>304.0410732030474</v>
      </c>
      <c r="E38" s="19">
        <f t="shared" si="10"/>
        <v>47993</v>
      </c>
      <c r="F38" s="83">
        <v>23392</v>
      </c>
      <c r="G38" s="83">
        <v>24601</v>
      </c>
      <c r="H38" s="2">
        <v>736</v>
      </c>
      <c r="I38" s="68">
        <v>8929</v>
      </c>
      <c r="J38" s="2">
        <v>6162</v>
      </c>
      <c r="K38" s="2">
        <v>29457</v>
      </c>
      <c r="L38" s="2">
        <v>12364</v>
      </c>
      <c r="M38" s="87">
        <v>12.8</v>
      </c>
      <c r="N38" s="13">
        <v>61.4</v>
      </c>
      <c r="O38" s="13">
        <v>25.8</v>
      </c>
      <c r="P38" s="2">
        <v>9914</v>
      </c>
      <c r="Q38" s="2">
        <v>9727</v>
      </c>
      <c r="R38" s="2">
        <v>187</v>
      </c>
      <c r="S38" s="9">
        <v>9429</v>
      </c>
      <c r="T38" s="2">
        <v>8131</v>
      </c>
      <c r="U38" s="2">
        <v>1298</v>
      </c>
      <c r="V38" s="90">
        <v>485</v>
      </c>
      <c r="W38" s="14">
        <v>95.107928182368369</v>
      </c>
      <c r="X38" s="2">
        <v>47993</v>
      </c>
      <c r="Y38" s="2">
        <v>48874</v>
      </c>
      <c r="Z38" s="74">
        <v>101.8356843706374</v>
      </c>
      <c r="AA38" s="2">
        <v>775</v>
      </c>
      <c r="AB38" s="147">
        <v>913</v>
      </c>
      <c r="AC38" s="147">
        <v>458</v>
      </c>
      <c r="AD38" s="147">
        <v>455</v>
      </c>
      <c r="AE38" s="147">
        <v>38</v>
      </c>
      <c r="AF38" s="151">
        <v>306</v>
      </c>
      <c r="AG38" s="151">
        <v>553</v>
      </c>
      <c r="AH38" s="76">
        <f t="shared" si="2"/>
        <v>6.3759298230992023</v>
      </c>
      <c r="AI38" s="76">
        <f t="shared" si="3"/>
        <v>11.522513699914571</v>
      </c>
      <c r="AJ38" s="76">
        <v>1.23</v>
      </c>
      <c r="AK38" s="153">
        <v>205</v>
      </c>
      <c r="AL38" s="153">
        <v>68</v>
      </c>
      <c r="AM38" s="76">
        <f t="shared" si="4"/>
        <v>4.2714562540370471</v>
      </c>
      <c r="AN38" s="76">
        <f t="shared" si="5"/>
        <v>1.4816428804880706</v>
      </c>
      <c r="AO38" s="155">
        <v>15389</v>
      </c>
      <c r="AP38" s="83">
        <v>15188</v>
      </c>
      <c r="AQ38" s="83">
        <v>15168</v>
      </c>
      <c r="AR38" s="68">
        <v>8466</v>
      </c>
      <c r="AS38" s="68">
        <v>2693</v>
      </c>
      <c r="AT38" s="68">
        <v>3443</v>
      </c>
      <c r="AU38" s="68">
        <v>1671</v>
      </c>
      <c r="AV38" s="68">
        <v>997</v>
      </c>
      <c r="AW38" s="14">
        <f t="shared" si="8"/>
        <v>17.73110350276534</v>
      </c>
      <c r="AX38" s="14">
        <f t="shared" si="9"/>
        <v>6.5643929417961546</v>
      </c>
      <c r="AY38" s="143">
        <v>150.94999999999999</v>
      </c>
      <c r="AZ38" s="122"/>
      <c r="BA38" s="14"/>
    </row>
    <row r="39" spans="1:53" ht="12.75" customHeight="1">
      <c r="A39" s="25">
        <v>228</v>
      </c>
      <c r="B39" s="29" t="s">
        <v>115</v>
      </c>
      <c r="C39" s="89">
        <v>39814</v>
      </c>
      <c r="D39" s="14">
        <f t="shared" si="6"/>
        <v>252.80335259381548</v>
      </c>
      <c r="E39" s="19">
        <f t="shared" si="10"/>
        <v>40181</v>
      </c>
      <c r="F39" s="34">
        <v>19738</v>
      </c>
      <c r="G39" s="34">
        <v>20443</v>
      </c>
      <c r="H39" s="34">
        <v>365</v>
      </c>
      <c r="I39" s="82" t="s">
        <v>177</v>
      </c>
      <c r="J39" s="34">
        <v>5805</v>
      </c>
      <c r="K39" s="34">
        <v>25515</v>
      </c>
      <c r="L39" s="34">
        <v>8861</v>
      </c>
      <c r="M39" s="17">
        <v>14.4</v>
      </c>
      <c r="N39" s="17">
        <v>63.5</v>
      </c>
      <c r="O39" s="17">
        <v>22.1</v>
      </c>
      <c r="P39" s="82">
        <v>12864</v>
      </c>
      <c r="Q39" s="82">
        <v>12138</v>
      </c>
      <c r="R39" s="82">
        <v>726</v>
      </c>
      <c r="S39" s="82">
        <v>9328</v>
      </c>
      <c r="T39" s="82">
        <v>8148</v>
      </c>
      <c r="U39" s="82">
        <v>1180</v>
      </c>
      <c r="V39" s="82">
        <v>3536</v>
      </c>
      <c r="W39" s="14">
        <v>72.512437810945272</v>
      </c>
      <c r="X39" s="34">
        <v>40181</v>
      </c>
      <c r="Y39" s="34">
        <v>44378</v>
      </c>
      <c r="Z39" s="74">
        <v>110.44523531022125</v>
      </c>
      <c r="AA39" s="34">
        <v>524</v>
      </c>
      <c r="AB39" s="147">
        <v>1511</v>
      </c>
      <c r="AC39" s="147">
        <v>807</v>
      </c>
      <c r="AD39" s="147">
        <v>704</v>
      </c>
      <c r="AE39" s="147">
        <v>31</v>
      </c>
      <c r="AF39" s="151">
        <v>390</v>
      </c>
      <c r="AG39" s="151">
        <v>401</v>
      </c>
      <c r="AH39" s="76">
        <f t="shared" ref="AH39:AH66" si="23">AF39/E39*1000</f>
        <v>9.7060799880540554</v>
      </c>
      <c r="AI39" s="76">
        <f t="shared" ref="AI39:AI66" si="24">AG39/E39*1000</f>
        <v>9.9798412184863476</v>
      </c>
      <c r="AJ39" s="76">
        <v>1.52</v>
      </c>
      <c r="AK39" s="153">
        <v>186</v>
      </c>
      <c r="AL39" s="153">
        <v>85</v>
      </c>
      <c r="AM39" s="76">
        <f t="shared" ref="AM39:AM66" si="25">AK39/E39*1000</f>
        <v>4.6290535327642415</v>
      </c>
      <c r="AN39" s="76">
        <f t="shared" ref="AN39:AN66" si="26">AL39/C39*1000</f>
        <v>2.134927412467976</v>
      </c>
      <c r="AO39" s="155">
        <v>15036</v>
      </c>
      <c r="AP39" s="34">
        <v>14133</v>
      </c>
      <c r="AQ39" s="34">
        <v>14103</v>
      </c>
      <c r="AR39" s="34">
        <v>7399</v>
      </c>
      <c r="AS39" s="34">
        <v>3930</v>
      </c>
      <c r="AT39" s="34">
        <v>2350</v>
      </c>
      <c r="AU39" s="34">
        <v>1267</v>
      </c>
      <c r="AV39" s="34">
        <v>971</v>
      </c>
      <c r="AW39" s="17">
        <f t="shared" si="8"/>
        <v>27.807259605179368</v>
      </c>
      <c r="AX39" s="17">
        <f t="shared" si="9"/>
        <v>6.8704450576664549</v>
      </c>
      <c r="AY39" s="143">
        <v>157.49</v>
      </c>
      <c r="AZ39" s="122"/>
      <c r="BA39" s="14"/>
    </row>
    <row r="40" spans="1:53" ht="12.75" customHeight="1">
      <c r="A40" s="25">
        <v>365</v>
      </c>
      <c r="B40" s="29" t="s">
        <v>110</v>
      </c>
      <c r="C40" s="89">
        <v>21757</v>
      </c>
      <c r="D40" s="14">
        <f t="shared" si="6"/>
        <v>117.51012692411558</v>
      </c>
      <c r="E40" s="19">
        <f t="shared" si="10"/>
        <v>23104</v>
      </c>
      <c r="F40" s="34">
        <v>11128</v>
      </c>
      <c r="G40" s="34">
        <v>11976</v>
      </c>
      <c r="H40" s="34">
        <v>133</v>
      </c>
      <c r="I40" s="82" t="s">
        <v>178</v>
      </c>
      <c r="J40" s="34">
        <v>3219</v>
      </c>
      <c r="K40" s="34">
        <v>13134</v>
      </c>
      <c r="L40" s="34">
        <v>6751</v>
      </c>
      <c r="M40" s="92">
        <v>14</v>
      </c>
      <c r="N40" s="93">
        <v>56.8</v>
      </c>
      <c r="O40" s="93">
        <v>29.2</v>
      </c>
      <c r="P40" s="90">
        <v>2300</v>
      </c>
      <c r="Q40" s="90">
        <v>2146</v>
      </c>
      <c r="R40" s="90">
        <v>154</v>
      </c>
      <c r="S40" s="90">
        <v>5130</v>
      </c>
      <c r="T40" s="90">
        <v>4446</v>
      </c>
      <c r="U40" s="90">
        <v>684</v>
      </c>
      <c r="V40" s="90">
        <v>-2830</v>
      </c>
      <c r="W40" s="14">
        <v>223.04347826086953</v>
      </c>
      <c r="X40" s="34">
        <v>23104</v>
      </c>
      <c r="Y40" s="34">
        <v>20430</v>
      </c>
      <c r="Z40" s="74">
        <v>88.426246537396125</v>
      </c>
      <c r="AA40" s="34">
        <v>159</v>
      </c>
      <c r="AB40" s="146">
        <v>389</v>
      </c>
      <c r="AC40" s="146">
        <v>196</v>
      </c>
      <c r="AD40" s="146">
        <v>193</v>
      </c>
      <c r="AE40" s="146">
        <v>12</v>
      </c>
      <c r="AF40" s="151">
        <v>111</v>
      </c>
      <c r="AG40" s="151">
        <v>320</v>
      </c>
      <c r="AH40" s="76">
        <f t="shared" si="23"/>
        <v>4.8043628808864263</v>
      </c>
      <c r="AI40" s="76">
        <f t="shared" si="24"/>
        <v>13.850415512465373</v>
      </c>
      <c r="AJ40" s="76">
        <v>1.35</v>
      </c>
      <c r="AK40" s="153">
        <v>85</v>
      </c>
      <c r="AL40" s="153">
        <v>31</v>
      </c>
      <c r="AM40" s="76">
        <f t="shared" si="25"/>
        <v>3.679016620498615</v>
      </c>
      <c r="AN40" s="76">
        <f t="shared" si="26"/>
        <v>1.4248287907340167</v>
      </c>
      <c r="AO40" s="155">
        <v>6790</v>
      </c>
      <c r="AP40" s="34">
        <v>6709</v>
      </c>
      <c r="AQ40" s="34">
        <v>6686</v>
      </c>
      <c r="AR40" s="34">
        <v>3402</v>
      </c>
      <c r="AS40" s="34">
        <v>925</v>
      </c>
      <c r="AT40" s="34">
        <v>1573</v>
      </c>
      <c r="AU40" s="34">
        <v>810</v>
      </c>
      <c r="AV40" s="34">
        <v>479</v>
      </c>
      <c r="AW40" s="93">
        <f t="shared" si="8"/>
        <v>13.787449694440305</v>
      </c>
      <c r="AX40" s="93">
        <f t="shared" si="9"/>
        <v>7.1396631390669247</v>
      </c>
      <c r="AY40" s="143">
        <v>185.15</v>
      </c>
      <c r="AZ40" s="122"/>
      <c r="BA40" s="14"/>
    </row>
    <row r="41" spans="1:53" ht="20.25" customHeight="1">
      <c r="A41" s="6"/>
      <c r="B41" s="30" t="s">
        <v>37</v>
      </c>
      <c r="C41" s="89">
        <f>SUM(C42:C45)</f>
        <v>578624</v>
      </c>
      <c r="D41" s="14">
        <f t="shared" si="6"/>
        <v>668.7516614079492</v>
      </c>
      <c r="E41" s="71">
        <f t="shared" ref="E41:L41" si="27">SUM(E42:E45)</f>
        <v>581677</v>
      </c>
      <c r="F41" s="71">
        <f t="shared" si="27"/>
        <v>280829</v>
      </c>
      <c r="G41" s="71">
        <f t="shared" si="27"/>
        <v>300848</v>
      </c>
      <c r="H41" s="71">
        <f t="shared" si="27"/>
        <v>9574</v>
      </c>
      <c r="I41" s="71">
        <f t="shared" si="27"/>
        <v>384137</v>
      </c>
      <c r="J41" s="71">
        <f t="shared" si="27"/>
        <v>86014</v>
      </c>
      <c r="K41" s="71">
        <f t="shared" si="27"/>
        <v>366123</v>
      </c>
      <c r="L41" s="71">
        <f t="shared" si="27"/>
        <v>127865</v>
      </c>
      <c r="M41" s="87">
        <v>14.8</v>
      </c>
      <c r="N41" s="87">
        <v>62.9</v>
      </c>
      <c r="O41" s="87">
        <v>22</v>
      </c>
      <c r="P41" s="88" t="s">
        <v>125</v>
      </c>
      <c r="Q41" s="88" t="s">
        <v>125</v>
      </c>
      <c r="R41" s="88" t="s">
        <v>125</v>
      </c>
      <c r="S41" s="88" t="s">
        <v>125</v>
      </c>
      <c r="T41" s="88" t="s">
        <v>125</v>
      </c>
      <c r="U41" s="88" t="s">
        <v>125</v>
      </c>
      <c r="V41" s="88" t="s">
        <v>125</v>
      </c>
      <c r="W41" s="88" t="s">
        <v>125</v>
      </c>
      <c r="X41" s="8">
        <v>581677</v>
      </c>
      <c r="Y41" s="8">
        <v>586448</v>
      </c>
      <c r="Z41" s="74">
        <v>100.82021465521242</v>
      </c>
      <c r="AA41" s="71">
        <f t="shared" ref="AA41" si="28">SUM(AA42:AA45)</f>
        <v>10626</v>
      </c>
      <c r="AB41" s="146">
        <f t="shared" ref="AB41:AG41" si="29">SUM(AB42:AB45)</f>
        <v>13248</v>
      </c>
      <c r="AC41" s="146">
        <f t="shared" si="29"/>
        <v>7296</v>
      </c>
      <c r="AD41" s="146">
        <f t="shared" si="29"/>
        <v>5952</v>
      </c>
      <c r="AE41" s="146">
        <f t="shared" si="29"/>
        <v>486</v>
      </c>
      <c r="AF41" s="151">
        <f t="shared" si="29"/>
        <v>5097</v>
      </c>
      <c r="AG41" s="151">
        <f t="shared" si="29"/>
        <v>5665</v>
      </c>
      <c r="AH41" s="76">
        <f t="shared" si="23"/>
        <v>8.7625950484547257</v>
      </c>
      <c r="AI41" s="76">
        <f t="shared" si="24"/>
        <v>9.7390819991163493</v>
      </c>
      <c r="AJ41" s="76">
        <v>1.54</v>
      </c>
      <c r="AK41" s="153">
        <f>SUM(AK42:AK45)</f>
        <v>3086</v>
      </c>
      <c r="AL41" s="153">
        <f>SUM(AL42:AL45)</f>
        <v>1148</v>
      </c>
      <c r="AM41" s="76">
        <f t="shared" si="25"/>
        <v>5.3053498763059217</v>
      </c>
      <c r="AN41" s="76">
        <f t="shared" si="26"/>
        <v>1.9840172547284591</v>
      </c>
      <c r="AO41" s="155">
        <f>SUM(AO42:AO45)</f>
        <v>230051</v>
      </c>
      <c r="AP41" s="71">
        <f>SUM(AP42:AP45)</f>
        <v>220389</v>
      </c>
      <c r="AQ41" s="71">
        <f>SUM(AQ42:AQ45)</f>
        <v>220127</v>
      </c>
      <c r="AR41" s="71">
        <f>SUM(AR42:AR45)</f>
        <v>134048</v>
      </c>
      <c r="AS41" s="71">
        <f>SUM(AS42:AS45)</f>
        <v>58737</v>
      </c>
      <c r="AT41" s="19">
        <v>43663</v>
      </c>
      <c r="AU41" s="19">
        <v>23664</v>
      </c>
      <c r="AV41" s="19">
        <v>20504</v>
      </c>
      <c r="AW41" s="14">
        <f t="shared" si="8"/>
        <v>26.651511645318049</v>
      </c>
      <c r="AX41" s="14">
        <f t="shared" si="9"/>
        <v>9.3035496326949172</v>
      </c>
      <c r="AY41" s="143">
        <f>SUM(AY42:AY45)</f>
        <v>865.23000000000013</v>
      </c>
      <c r="AZ41" s="122"/>
      <c r="BA41" s="14"/>
    </row>
    <row r="42" spans="1:53" ht="12.75" customHeight="1">
      <c r="A42" s="25">
        <v>201</v>
      </c>
      <c r="B42" s="29" t="s">
        <v>116</v>
      </c>
      <c r="C42" s="89">
        <v>534794</v>
      </c>
      <c r="D42" s="14">
        <f t="shared" si="6"/>
        <v>1000.6623755706908</v>
      </c>
      <c r="E42" s="19">
        <f t="shared" si="10"/>
        <v>536270</v>
      </c>
      <c r="F42" s="34">
        <v>259320</v>
      </c>
      <c r="G42" s="34">
        <v>276950</v>
      </c>
      <c r="H42" s="34">
        <v>9089</v>
      </c>
      <c r="I42" s="34">
        <v>384137</v>
      </c>
      <c r="J42" s="34">
        <v>80093</v>
      </c>
      <c r="K42" s="34">
        <v>338884</v>
      </c>
      <c r="L42" s="34">
        <v>115703</v>
      </c>
      <c r="M42" s="17">
        <v>15</v>
      </c>
      <c r="N42" s="17">
        <v>63.4</v>
      </c>
      <c r="O42" s="17">
        <v>21.6</v>
      </c>
      <c r="P42" s="82">
        <v>60661</v>
      </c>
      <c r="Q42" s="82">
        <v>54657</v>
      </c>
      <c r="R42" s="82">
        <v>6004</v>
      </c>
      <c r="S42" s="82">
        <v>59516</v>
      </c>
      <c r="T42" s="82">
        <v>50679</v>
      </c>
      <c r="U42" s="82">
        <v>8837</v>
      </c>
      <c r="V42" s="82">
        <v>1145</v>
      </c>
      <c r="W42" s="14">
        <v>98.112461054054506</v>
      </c>
      <c r="X42" s="34">
        <v>536270</v>
      </c>
      <c r="Y42" s="34">
        <v>542402</v>
      </c>
      <c r="Z42" s="74">
        <v>101.14345385719881</v>
      </c>
      <c r="AA42" s="34">
        <v>10189</v>
      </c>
      <c r="AB42" s="146">
        <v>12133</v>
      </c>
      <c r="AC42" s="146">
        <v>6724</v>
      </c>
      <c r="AD42" s="146">
        <v>5409</v>
      </c>
      <c r="AE42" s="146">
        <v>445</v>
      </c>
      <c r="AF42" s="151">
        <v>4820</v>
      </c>
      <c r="AG42" s="151">
        <v>5107</v>
      </c>
      <c r="AH42" s="76">
        <f t="shared" si="23"/>
        <v>8.9880097711973441</v>
      </c>
      <c r="AI42" s="76">
        <f t="shared" si="24"/>
        <v>9.5231879463702995</v>
      </c>
      <c r="AJ42" s="76">
        <v>1.55</v>
      </c>
      <c r="AK42" s="153">
        <v>2935</v>
      </c>
      <c r="AL42" s="153">
        <v>1082</v>
      </c>
      <c r="AM42" s="76">
        <f t="shared" si="25"/>
        <v>5.4729893523784661</v>
      </c>
      <c r="AN42" s="76">
        <f t="shared" si="26"/>
        <v>2.0232089365250916</v>
      </c>
      <c r="AO42" s="155">
        <v>214928</v>
      </c>
      <c r="AP42" s="34">
        <v>205587</v>
      </c>
      <c r="AQ42" s="34">
        <v>205357</v>
      </c>
      <c r="AR42" s="34">
        <v>125869</v>
      </c>
      <c r="AS42" s="34">
        <v>55752</v>
      </c>
      <c r="AT42" s="34">
        <v>40264</v>
      </c>
      <c r="AU42" s="34">
        <v>21897</v>
      </c>
      <c r="AV42" s="34">
        <v>19210</v>
      </c>
      <c r="AW42" s="17">
        <f t="shared" si="8"/>
        <v>27.11844620525617</v>
      </c>
      <c r="AX42" s="17">
        <f t="shared" si="9"/>
        <v>9.343976029612767</v>
      </c>
      <c r="AY42" s="143">
        <v>534.44000000000005</v>
      </c>
      <c r="AZ42" s="123"/>
      <c r="BA42" s="14"/>
    </row>
    <row r="43" spans="1:53" ht="12.75" customHeight="1">
      <c r="A43" s="25">
        <v>442</v>
      </c>
      <c r="B43" s="29" t="s">
        <v>38</v>
      </c>
      <c r="C43" s="89">
        <v>12545</v>
      </c>
      <c r="D43" s="14">
        <f t="shared" si="6"/>
        <v>151.69286577992744</v>
      </c>
      <c r="E43" s="19">
        <f t="shared" si="10"/>
        <v>13288</v>
      </c>
      <c r="F43" s="83">
        <v>6401</v>
      </c>
      <c r="G43" s="83">
        <v>6887</v>
      </c>
      <c r="H43" s="2">
        <v>71</v>
      </c>
      <c r="I43" s="82" t="s">
        <v>179</v>
      </c>
      <c r="J43" s="2">
        <v>1583</v>
      </c>
      <c r="K43" s="2">
        <v>7985</v>
      </c>
      <c r="L43" s="2">
        <v>3718</v>
      </c>
      <c r="M43" s="87">
        <v>11.9</v>
      </c>
      <c r="N43" s="13">
        <v>60.1</v>
      </c>
      <c r="O43" s="13">
        <v>28</v>
      </c>
      <c r="P43" s="2">
        <v>2415</v>
      </c>
      <c r="Q43" s="2">
        <v>1881</v>
      </c>
      <c r="R43" s="2">
        <v>534</v>
      </c>
      <c r="S43" s="9">
        <v>4295</v>
      </c>
      <c r="T43" s="2">
        <v>3779</v>
      </c>
      <c r="U43" s="2">
        <v>516</v>
      </c>
      <c r="V43" s="73">
        <v>-1880</v>
      </c>
      <c r="W43" s="14">
        <v>177.84679089026915</v>
      </c>
      <c r="X43" s="2">
        <v>13288</v>
      </c>
      <c r="Y43" s="2">
        <v>11453</v>
      </c>
      <c r="Z43" s="74">
        <v>86.190547862733297</v>
      </c>
      <c r="AA43" s="2">
        <v>28</v>
      </c>
      <c r="AB43" s="146">
        <v>297</v>
      </c>
      <c r="AC43" s="146">
        <v>152</v>
      </c>
      <c r="AD43" s="146">
        <v>145</v>
      </c>
      <c r="AE43" s="146">
        <v>14</v>
      </c>
      <c r="AF43" s="151">
        <v>65</v>
      </c>
      <c r="AG43" s="151">
        <v>164</v>
      </c>
      <c r="AH43" s="76">
        <f t="shared" si="23"/>
        <v>4.8916315472606859</v>
      </c>
      <c r="AI43" s="76">
        <f t="shared" si="24"/>
        <v>12.341962673088501</v>
      </c>
      <c r="AJ43" s="76">
        <v>1.02</v>
      </c>
      <c r="AK43" s="153">
        <v>43</v>
      </c>
      <c r="AL43" s="153">
        <v>23</v>
      </c>
      <c r="AM43" s="76">
        <f t="shared" si="25"/>
        <v>3.2360024081878387</v>
      </c>
      <c r="AN43" s="76">
        <f t="shared" si="26"/>
        <v>1.833399760860901</v>
      </c>
      <c r="AO43" s="155">
        <v>4450</v>
      </c>
      <c r="AP43" s="83">
        <v>4350</v>
      </c>
      <c r="AQ43" s="83">
        <v>4346</v>
      </c>
      <c r="AR43" s="68">
        <v>2525</v>
      </c>
      <c r="AS43" s="68">
        <v>711</v>
      </c>
      <c r="AT43" s="68">
        <v>1150</v>
      </c>
      <c r="AU43" s="68">
        <v>575</v>
      </c>
      <c r="AV43" s="68">
        <v>378</v>
      </c>
      <c r="AW43" s="14">
        <f t="shared" si="8"/>
        <v>16.344827586206897</v>
      </c>
      <c r="AX43" s="14">
        <f t="shared" si="9"/>
        <v>8.6896551724137936</v>
      </c>
      <c r="AY43" s="143">
        <v>82.7</v>
      </c>
      <c r="AZ43" s="122"/>
      <c r="BA43" s="14"/>
    </row>
    <row r="44" spans="1:53" ht="12.75" customHeight="1">
      <c r="A44" s="25">
        <v>443</v>
      </c>
      <c r="B44" s="29" t="s">
        <v>39</v>
      </c>
      <c r="C44" s="89">
        <v>19721</v>
      </c>
      <c r="D44" s="14">
        <f t="shared" si="6"/>
        <v>430.40157136621565</v>
      </c>
      <c r="E44" s="19">
        <f t="shared" si="10"/>
        <v>19830</v>
      </c>
      <c r="F44" s="83">
        <v>9372</v>
      </c>
      <c r="G44" s="83">
        <v>10458</v>
      </c>
      <c r="H44" s="2">
        <v>397</v>
      </c>
      <c r="I44" s="82" t="s">
        <v>179</v>
      </c>
      <c r="J44" s="2">
        <v>2724</v>
      </c>
      <c r="K44" s="2">
        <v>12336</v>
      </c>
      <c r="L44" s="2">
        <v>4689</v>
      </c>
      <c r="M44" s="87">
        <v>13.8</v>
      </c>
      <c r="N44" s="13">
        <v>62.5</v>
      </c>
      <c r="O44" s="13">
        <v>23.7</v>
      </c>
      <c r="P44" s="2">
        <v>7744</v>
      </c>
      <c r="Q44" s="2">
        <v>7002</v>
      </c>
      <c r="R44" s="2">
        <v>742</v>
      </c>
      <c r="S44" s="9">
        <v>5745</v>
      </c>
      <c r="T44" s="2">
        <v>5038</v>
      </c>
      <c r="U44" s="2">
        <v>707</v>
      </c>
      <c r="V44" s="73">
        <v>1999</v>
      </c>
      <c r="W44" s="14">
        <v>74.186466942148769</v>
      </c>
      <c r="X44" s="2">
        <v>19830</v>
      </c>
      <c r="Y44" s="2">
        <v>22069</v>
      </c>
      <c r="Z44" s="74">
        <v>111.29097327281896</v>
      </c>
      <c r="AA44" s="2">
        <v>76</v>
      </c>
      <c r="AB44" s="147">
        <v>566</v>
      </c>
      <c r="AC44" s="147">
        <v>292</v>
      </c>
      <c r="AD44" s="147">
        <v>274</v>
      </c>
      <c r="AE44" s="147">
        <v>15</v>
      </c>
      <c r="AF44" s="151">
        <v>167</v>
      </c>
      <c r="AG44" s="151">
        <v>219</v>
      </c>
      <c r="AH44" s="76">
        <f t="shared" si="23"/>
        <v>8.4215834594049426</v>
      </c>
      <c r="AI44" s="76">
        <f t="shared" si="24"/>
        <v>11.043872919818456</v>
      </c>
      <c r="AJ44" s="76">
        <v>1.52</v>
      </c>
      <c r="AK44" s="153">
        <v>71</v>
      </c>
      <c r="AL44" s="153">
        <v>30</v>
      </c>
      <c r="AM44" s="76">
        <f t="shared" si="25"/>
        <v>3.5804336863338375</v>
      </c>
      <c r="AN44" s="76">
        <f t="shared" si="26"/>
        <v>1.5212210334161553</v>
      </c>
      <c r="AO44" s="155">
        <v>6859</v>
      </c>
      <c r="AP44" s="83">
        <v>6639</v>
      </c>
      <c r="AQ44" s="83">
        <v>6626</v>
      </c>
      <c r="AR44" s="68">
        <v>3669</v>
      </c>
      <c r="AS44" s="68">
        <v>1644</v>
      </c>
      <c r="AT44" s="68">
        <v>1323</v>
      </c>
      <c r="AU44" s="68">
        <v>700</v>
      </c>
      <c r="AV44" s="68">
        <v>531</v>
      </c>
      <c r="AW44" s="14">
        <f t="shared" si="8"/>
        <v>24.762765476728426</v>
      </c>
      <c r="AX44" s="14">
        <f t="shared" si="9"/>
        <v>7.9981924988703117</v>
      </c>
      <c r="AY44" s="143">
        <v>45.82</v>
      </c>
      <c r="AZ44" s="122"/>
      <c r="BA44" s="14"/>
    </row>
    <row r="45" spans="1:53" ht="12.75" customHeight="1">
      <c r="A45" s="25">
        <v>446</v>
      </c>
      <c r="B45" s="29" t="s">
        <v>111</v>
      </c>
      <c r="C45" s="89">
        <v>11564</v>
      </c>
      <c r="D45" s="14">
        <f t="shared" si="6"/>
        <v>57.17110792505067</v>
      </c>
      <c r="E45" s="19">
        <f t="shared" si="10"/>
        <v>12289</v>
      </c>
      <c r="F45" s="34">
        <v>5736</v>
      </c>
      <c r="G45" s="34">
        <v>6553</v>
      </c>
      <c r="H45" s="34">
        <v>17</v>
      </c>
      <c r="I45" s="82" t="s">
        <v>177</v>
      </c>
      <c r="J45" s="34">
        <v>1614</v>
      </c>
      <c r="K45" s="34">
        <v>6918</v>
      </c>
      <c r="L45" s="34">
        <v>3755</v>
      </c>
      <c r="M45" s="92">
        <v>13.1</v>
      </c>
      <c r="N45" s="93">
        <v>56.3</v>
      </c>
      <c r="O45" s="93">
        <v>30.6</v>
      </c>
      <c r="P45" s="90">
        <v>1495</v>
      </c>
      <c r="Q45" s="88">
        <v>1332</v>
      </c>
      <c r="R45" s="88">
        <v>163</v>
      </c>
      <c r="S45" s="90">
        <v>3275</v>
      </c>
      <c r="T45" s="90">
        <v>2760</v>
      </c>
      <c r="U45" s="90">
        <v>515</v>
      </c>
      <c r="V45" s="90">
        <v>-1780</v>
      </c>
      <c r="W45" s="14">
        <v>219.06354515050168</v>
      </c>
      <c r="X45" s="34">
        <v>12289</v>
      </c>
      <c r="Y45" s="34">
        <v>10524</v>
      </c>
      <c r="Z45" s="74">
        <v>85.637562047359424</v>
      </c>
      <c r="AA45" s="34">
        <v>333</v>
      </c>
      <c r="AB45" s="147">
        <v>252</v>
      </c>
      <c r="AC45" s="147">
        <v>128</v>
      </c>
      <c r="AD45" s="147">
        <v>124</v>
      </c>
      <c r="AE45" s="147">
        <v>12</v>
      </c>
      <c r="AF45" s="151">
        <v>45</v>
      </c>
      <c r="AG45" s="151">
        <v>175</v>
      </c>
      <c r="AH45" s="76">
        <f t="shared" si="23"/>
        <v>3.6618113760273419</v>
      </c>
      <c r="AI45" s="76">
        <f t="shared" si="24"/>
        <v>14.240377573439662</v>
      </c>
      <c r="AJ45" s="76">
        <v>1.39</v>
      </c>
      <c r="AK45" s="153">
        <v>37</v>
      </c>
      <c r="AL45" s="153">
        <v>13</v>
      </c>
      <c r="AM45" s="76">
        <f t="shared" si="25"/>
        <v>3.0108226869558141</v>
      </c>
      <c r="AN45" s="76">
        <f t="shared" si="26"/>
        <v>1.1241784849533034</v>
      </c>
      <c r="AO45" s="155">
        <v>3814</v>
      </c>
      <c r="AP45" s="34">
        <v>3813</v>
      </c>
      <c r="AQ45" s="34">
        <v>3798</v>
      </c>
      <c r="AR45" s="34">
        <v>1985</v>
      </c>
      <c r="AS45" s="34">
        <v>630</v>
      </c>
      <c r="AT45" s="34">
        <v>926</v>
      </c>
      <c r="AU45" s="34">
        <v>492</v>
      </c>
      <c r="AV45" s="34">
        <v>385</v>
      </c>
      <c r="AW45" s="93">
        <f t="shared" si="8"/>
        <v>16.522423288749017</v>
      </c>
      <c r="AX45" s="93">
        <f t="shared" si="9"/>
        <v>10.097036454235511</v>
      </c>
      <c r="AY45" s="143">
        <v>202.27</v>
      </c>
      <c r="AZ45" s="122"/>
      <c r="BA45" s="14"/>
    </row>
    <row r="46" spans="1:53" ht="20.25" customHeight="1">
      <c r="A46" s="6"/>
      <c r="B46" s="30" t="s">
        <v>40</v>
      </c>
      <c r="C46" s="89">
        <f>SUM(C47:C53)</f>
        <v>263148</v>
      </c>
      <c r="D46" s="14">
        <f t="shared" si="6"/>
        <v>167.89893447329803</v>
      </c>
      <c r="E46" s="82">
        <f t="shared" ref="E46:L46" si="30">SUM(E47:E53)</f>
        <v>272476</v>
      </c>
      <c r="F46" s="82">
        <f t="shared" si="30"/>
        <v>130513</v>
      </c>
      <c r="G46" s="82">
        <f t="shared" si="30"/>
        <v>141963</v>
      </c>
      <c r="H46" s="82">
        <f t="shared" si="30"/>
        <v>1594</v>
      </c>
      <c r="I46" s="82">
        <f t="shared" si="30"/>
        <v>80875</v>
      </c>
      <c r="J46" s="82">
        <f t="shared" si="30"/>
        <v>37536</v>
      </c>
      <c r="K46" s="82">
        <f t="shared" si="30"/>
        <v>164285</v>
      </c>
      <c r="L46" s="82">
        <f t="shared" si="30"/>
        <v>70422</v>
      </c>
      <c r="M46" s="87">
        <v>13.8</v>
      </c>
      <c r="N46" s="87">
        <v>60.3</v>
      </c>
      <c r="O46" s="87">
        <v>25.8</v>
      </c>
      <c r="P46" s="88" t="s">
        <v>125</v>
      </c>
      <c r="Q46" s="88" t="s">
        <v>125</v>
      </c>
      <c r="R46" s="88" t="s">
        <v>125</v>
      </c>
      <c r="S46" s="88" t="s">
        <v>125</v>
      </c>
      <c r="T46" s="88" t="s">
        <v>125</v>
      </c>
      <c r="U46" s="88" t="s">
        <v>125</v>
      </c>
      <c r="V46" s="88" t="s">
        <v>125</v>
      </c>
      <c r="W46" s="88" t="s">
        <v>125</v>
      </c>
      <c r="X46" s="2">
        <v>272476</v>
      </c>
      <c r="Y46" s="2">
        <v>257551</v>
      </c>
      <c r="Z46" s="74">
        <v>94.522453353689855</v>
      </c>
      <c r="AA46" s="82">
        <f t="shared" ref="AA46:AG46" si="31">SUM(AA47:AA53)</f>
        <v>1669</v>
      </c>
      <c r="AB46" s="147">
        <f t="shared" si="31"/>
        <v>5833</v>
      </c>
      <c r="AC46" s="146">
        <f t="shared" si="31"/>
        <v>2966</v>
      </c>
      <c r="AD46" s="147">
        <f t="shared" si="31"/>
        <v>2867</v>
      </c>
      <c r="AE46" s="147">
        <f t="shared" si="31"/>
        <v>187</v>
      </c>
      <c r="AF46" s="151">
        <f t="shared" si="31"/>
        <v>1945</v>
      </c>
      <c r="AG46" s="151">
        <f t="shared" si="31"/>
        <v>3205</v>
      </c>
      <c r="AH46" s="76">
        <f t="shared" si="23"/>
        <v>7.1382433682232564</v>
      </c>
      <c r="AI46" s="76">
        <f t="shared" si="24"/>
        <v>11.762503853550404</v>
      </c>
      <c r="AJ46" s="76">
        <v>1.48</v>
      </c>
      <c r="AK46" s="153">
        <f>SUM(AK47:AK53)</f>
        <v>1083</v>
      </c>
      <c r="AL46" s="153">
        <f>SUM(AL47:AL53)</f>
        <v>437</v>
      </c>
      <c r="AM46" s="76">
        <f t="shared" si="25"/>
        <v>3.974661988578811</v>
      </c>
      <c r="AN46" s="76">
        <f t="shared" si="26"/>
        <v>1.6606624409077781</v>
      </c>
      <c r="AO46" s="155">
        <f>SUM(AO47:AO53)</f>
        <v>96295</v>
      </c>
      <c r="AP46" s="82">
        <f>SUM(AP47:AP53)</f>
        <v>94755</v>
      </c>
      <c r="AQ46" s="82">
        <f>SUM(AQ47:AQ53)</f>
        <v>94583</v>
      </c>
      <c r="AR46" s="82">
        <f>SUM(AR47:AR53)</f>
        <v>57747</v>
      </c>
      <c r="AS46" s="82">
        <f>SUM(AS47:AS53)</f>
        <v>19429</v>
      </c>
      <c r="AT46" s="19">
        <v>21896</v>
      </c>
      <c r="AU46" s="19">
        <v>12285</v>
      </c>
      <c r="AV46" s="19">
        <v>8858</v>
      </c>
      <c r="AW46" s="14">
        <f t="shared" si="8"/>
        <v>20.504458867605933</v>
      </c>
      <c r="AX46" s="14">
        <f t="shared" si="9"/>
        <v>9.3483193499023809</v>
      </c>
      <c r="AY46" s="143">
        <f>SUM(AY47:AY53)</f>
        <v>1567.3</v>
      </c>
      <c r="AZ46" s="122"/>
      <c r="BA46" s="14"/>
    </row>
    <row r="47" spans="1:53" ht="12.75" customHeight="1">
      <c r="A47" s="25">
        <v>208</v>
      </c>
      <c r="B47" s="29" t="s">
        <v>41</v>
      </c>
      <c r="C47" s="89">
        <v>30123</v>
      </c>
      <c r="D47" s="14">
        <f t="shared" si="6"/>
        <v>332.92440318302386</v>
      </c>
      <c r="E47" s="19">
        <f t="shared" si="10"/>
        <v>31158</v>
      </c>
      <c r="F47" s="83">
        <v>14972</v>
      </c>
      <c r="G47" s="83">
        <v>16186</v>
      </c>
      <c r="H47" s="2">
        <v>323</v>
      </c>
      <c r="I47" s="68">
        <v>16989</v>
      </c>
      <c r="J47" s="2">
        <v>3617</v>
      </c>
      <c r="K47" s="2">
        <v>18337</v>
      </c>
      <c r="L47" s="2">
        <v>9149</v>
      </c>
      <c r="M47" s="87">
        <v>11.6</v>
      </c>
      <c r="N47" s="13">
        <v>59</v>
      </c>
      <c r="O47" s="13">
        <v>29.4</v>
      </c>
      <c r="P47" s="2">
        <v>6342</v>
      </c>
      <c r="Q47" s="2">
        <v>5334</v>
      </c>
      <c r="R47" s="2">
        <v>1008</v>
      </c>
      <c r="S47" s="9">
        <v>6899</v>
      </c>
      <c r="T47" s="2">
        <v>6064</v>
      </c>
      <c r="U47" s="2">
        <v>835</v>
      </c>
      <c r="V47" s="73">
        <v>-557</v>
      </c>
      <c r="W47" s="14">
        <v>108.78271838536739</v>
      </c>
      <c r="X47" s="2">
        <v>31158</v>
      </c>
      <c r="Y47" s="2">
        <v>30759</v>
      </c>
      <c r="Z47" s="74">
        <v>98.719430001925673</v>
      </c>
      <c r="AA47" s="2">
        <v>342</v>
      </c>
      <c r="AB47" s="147">
        <v>804</v>
      </c>
      <c r="AC47" s="147">
        <v>408</v>
      </c>
      <c r="AD47" s="147">
        <v>396</v>
      </c>
      <c r="AE47" s="147">
        <v>32</v>
      </c>
      <c r="AF47" s="151">
        <v>216</v>
      </c>
      <c r="AG47" s="151">
        <v>401</v>
      </c>
      <c r="AH47" s="76">
        <f t="shared" si="23"/>
        <v>6.932409012131715</v>
      </c>
      <c r="AI47" s="76">
        <f t="shared" si="24"/>
        <v>12.869888953077862</v>
      </c>
      <c r="AJ47" s="76">
        <v>1.52</v>
      </c>
      <c r="AK47" s="153">
        <v>149</v>
      </c>
      <c r="AL47" s="153">
        <v>47</v>
      </c>
      <c r="AM47" s="76">
        <f t="shared" si="25"/>
        <v>4.7820784389241924</v>
      </c>
      <c r="AN47" s="76">
        <f t="shared" si="26"/>
        <v>1.5602695614646616</v>
      </c>
      <c r="AO47" s="155">
        <v>12242</v>
      </c>
      <c r="AP47" s="83">
        <v>12141</v>
      </c>
      <c r="AQ47" s="83">
        <v>12122</v>
      </c>
      <c r="AR47" s="68">
        <v>7608</v>
      </c>
      <c r="AS47" s="68">
        <v>3143</v>
      </c>
      <c r="AT47" s="68">
        <v>3214</v>
      </c>
      <c r="AU47" s="68">
        <v>1855</v>
      </c>
      <c r="AV47" s="68">
        <v>1502</v>
      </c>
      <c r="AW47" s="14">
        <f t="shared" si="8"/>
        <v>25.887488674738492</v>
      </c>
      <c r="AX47" s="14">
        <f t="shared" si="9"/>
        <v>12.371303846470637</v>
      </c>
      <c r="AY47" s="143">
        <v>90.48</v>
      </c>
      <c r="AZ47" s="122"/>
      <c r="BA47" s="14"/>
    </row>
    <row r="48" spans="1:53" ht="12.75" customHeight="1">
      <c r="A48" s="25">
        <v>212</v>
      </c>
      <c r="B48" s="29" t="s">
        <v>42</v>
      </c>
      <c r="C48" s="89">
        <v>49109</v>
      </c>
      <c r="D48" s="14">
        <f t="shared" si="6"/>
        <v>387.05075662042879</v>
      </c>
      <c r="E48" s="19">
        <f t="shared" si="10"/>
        <v>50523</v>
      </c>
      <c r="F48" s="83">
        <v>24183</v>
      </c>
      <c r="G48" s="83">
        <v>26340</v>
      </c>
      <c r="H48" s="2">
        <v>265</v>
      </c>
      <c r="I48" s="68">
        <v>31638</v>
      </c>
      <c r="J48" s="2">
        <v>6970</v>
      </c>
      <c r="K48" s="2">
        <v>30603</v>
      </c>
      <c r="L48" s="2">
        <v>12888</v>
      </c>
      <c r="M48" s="87">
        <v>13.8</v>
      </c>
      <c r="N48" s="13">
        <v>60.6</v>
      </c>
      <c r="O48" s="13">
        <v>25.5</v>
      </c>
      <c r="P48" s="2">
        <v>5018</v>
      </c>
      <c r="Q48" s="2">
        <v>4227</v>
      </c>
      <c r="R48" s="2">
        <v>791</v>
      </c>
      <c r="S48" s="9">
        <v>7164</v>
      </c>
      <c r="T48" s="2">
        <v>5888</v>
      </c>
      <c r="U48" s="2">
        <v>1276</v>
      </c>
      <c r="V48" s="73">
        <v>-2146</v>
      </c>
      <c r="W48" s="14">
        <v>142.76604224790754</v>
      </c>
      <c r="X48" s="2">
        <v>50523</v>
      </c>
      <c r="Y48" s="2">
        <v>48486</v>
      </c>
      <c r="Z48" s="74">
        <v>95.96817291134731</v>
      </c>
      <c r="AA48" s="2">
        <v>321</v>
      </c>
      <c r="AB48" s="146">
        <v>1079</v>
      </c>
      <c r="AC48" s="146">
        <v>560</v>
      </c>
      <c r="AD48" s="146">
        <v>519</v>
      </c>
      <c r="AE48" s="146">
        <v>25</v>
      </c>
      <c r="AF48" s="151">
        <v>368</v>
      </c>
      <c r="AG48" s="151">
        <v>543</v>
      </c>
      <c r="AH48" s="76">
        <f t="shared" si="23"/>
        <v>7.2838113334520909</v>
      </c>
      <c r="AI48" s="76">
        <f t="shared" si="24"/>
        <v>10.74758030995784</v>
      </c>
      <c r="AJ48" s="76">
        <v>1.4</v>
      </c>
      <c r="AK48" s="153">
        <v>184</v>
      </c>
      <c r="AL48" s="153">
        <v>82</v>
      </c>
      <c r="AM48" s="76">
        <f t="shared" si="25"/>
        <v>3.6419056667260454</v>
      </c>
      <c r="AN48" s="76">
        <f t="shared" si="26"/>
        <v>1.6697550347186871</v>
      </c>
      <c r="AO48" s="155">
        <v>19090</v>
      </c>
      <c r="AP48" s="83">
        <v>18826</v>
      </c>
      <c r="AQ48" s="83">
        <v>18786</v>
      </c>
      <c r="AR48" s="68">
        <v>11529</v>
      </c>
      <c r="AS48" s="68">
        <v>4632</v>
      </c>
      <c r="AT48" s="68">
        <v>4262</v>
      </c>
      <c r="AU48" s="68">
        <v>2510</v>
      </c>
      <c r="AV48" s="68">
        <v>1828</v>
      </c>
      <c r="AW48" s="14">
        <f t="shared" si="8"/>
        <v>24.604270689472006</v>
      </c>
      <c r="AX48" s="14">
        <f t="shared" si="9"/>
        <v>9.7099755657070013</v>
      </c>
      <c r="AY48" s="143">
        <v>126.88</v>
      </c>
      <c r="AZ48" s="122"/>
      <c r="BA48" s="14"/>
    </row>
    <row r="49" spans="1:53" ht="12.75" customHeight="1">
      <c r="A49" s="25">
        <v>227</v>
      </c>
      <c r="B49" s="29" t="s">
        <v>104</v>
      </c>
      <c r="C49" s="89">
        <v>38490</v>
      </c>
      <c r="D49" s="14">
        <f t="shared" si="6"/>
        <v>58.442150015183721</v>
      </c>
      <c r="E49" s="19">
        <f t="shared" si="10"/>
        <v>40938</v>
      </c>
      <c r="F49" s="19">
        <v>19333</v>
      </c>
      <c r="G49" s="19">
        <v>21605</v>
      </c>
      <c r="H49" s="19">
        <v>222</v>
      </c>
      <c r="I49" s="69">
        <v>5070</v>
      </c>
      <c r="J49" s="19">
        <v>5726</v>
      </c>
      <c r="K49" s="19">
        <v>23842</v>
      </c>
      <c r="L49" s="19">
        <v>11369</v>
      </c>
      <c r="M49" s="17">
        <v>14</v>
      </c>
      <c r="N49" s="17">
        <v>58.2</v>
      </c>
      <c r="O49" s="17">
        <v>27.8</v>
      </c>
      <c r="P49" s="90">
        <v>2640</v>
      </c>
      <c r="Q49" s="90">
        <v>2424</v>
      </c>
      <c r="R49" s="90">
        <v>216</v>
      </c>
      <c r="S49" s="90">
        <v>5392</v>
      </c>
      <c r="T49" s="90">
        <v>4846</v>
      </c>
      <c r="U49" s="90">
        <v>546</v>
      </c>
      <c r="V49" s="90">
        <v>-2752</v>
      </c>
      <c r="W49" s="14">
        <v>204.24242424242425</v>
      </c>
      <c r="X49" s="19">
        <v>40938</v>
      </c>
      <c r="Y49" s="19">
        <v>38618</v>
      </c>
      <c r="Z49" s="74">
        <v>94.332893644047104</v>
      </c>
      <c r="AA49" s="19">
        <v>183</v>
      </c>
      <c r="AB49" s="146">
        <v>672</v>
      </c>
      <c r="AC49" s="146">
        <v>339</v>
      </c>
      <c r="AD49" s="146">
        <v>333</v>
      </c>
      <c r="AE49" s="146">
        <v>20</v>
      </c>
      <c r="AF49" s="151">
        <v>269</v>
      </c>
      <c r="AG49" s="151">
        <v>568</v>
      </c>
      <c r="AH49" s="76">
        <f t="shared" si="23"/>
        <v>6.570912110997118</v>
      </c>
      <c r="AI49" s="76">
        <f t="shared" si="24"/>
        <v>13.874639699057111</v>
      </c>
      <c r="AJ49" s="76">
        <v>1.58</v>
      </c>
      <c r="AK49" s="153">
        <v>148</v>
      </c>
      <c r="AL49" s="153">
        <v>59</v>
      </c>
      <c r="AM49" s="76">
        <f t="shared" si="25"/>
        <v>3.6152230201768525</v>
      </c>
      <c r="AN49" s="76">
        <f t="shared" si="26"/>
        <v>1.5328656793972459</v>
      </c>
      <c r="AO49" s="155">
        <v>13223</v>
      </c>
      <c r="AP49" s="19">
        <v>13174</v>
      </c>
      <c r="AQ49" s="19">
        <v>13157</v>
      </c>
      <c r="AR49" s="19">
        <v>7016</v>
      </c>
      <c r="AS49" s="19">
        <v>2345</v>
      </c>
      <c r="AT49" s="19">
        <v>2895</v>
      </c>
      <c r="AU49" s="19">
        <v>1574</v>
      </c>
      <c r="AV49" s="19">
        <v>1282</v>
      </c>
      <c r="AW49" s="17">
        <f t="shared" si="8"/>
        <v>17.800212539851223</v>
      </c>
      <c r="AX49" s="17">
        <f t="shared" si="9"/>
        <v>9.7312889023834828</v>
      </c>
      <c r="AY49" s="143">
        <v>658.6</v>
      </c>
      <c r="AZ49" s="122"/>
      <c r="BA49" s="14"/>
    </row>
    <row r="50" spans="1:53" ht="12.75" customHeight="1">
      <c r="A50" s="25">
        <v>229</v>
      </c>
      <c r="B50" s="29" t="s">
        <v>112</v>
      </c>
      <c r="C50" s="89">
        <v>78436</v>
      </c>
      <c r="D50" s="14">
        <f t="shared" si="6"/>
        <v>371.8579623571801</v>
      </c>
      <c r="E50" s="19">
        <f t="shared" si="10"/>
        <v>80518</v>
      </c>
      <c r="F50" s="34">
        <v>38727</v>
      </c>
      <c r="G50" s="34">
        <v>41791</v>
      </c>
      <c r="H50" s="34">
        <v>443</v>
      </c>
      <c r="I50" s="34">
        <v>11680</v>
      </c>
      <c r="J50" s="34">
        <v>11253</v>
      </c>
      <c r="K50" s="34">
        <v>49966</v>
      </c>
      <c r="L50" s="34">
        <v>19223</v>
      </c>
      <c r="M50" s="92">
        <v>14</v>
      </c>
      <c r="N50" s="93">
        <v>62.1</v>
      </c>
      <c r="O50" s="93">
        <v>23.9</v>
      </c>
      <c r="P50" s="90">
        <v>14873</v>
      </c>
      <c r="Q50" s="90">
        <v>13842</v>
      </c>
      <c r="R50" s="90">
        <v>1031</v>
      </c>
      <c r="S50" s="90">
        <v>18868</v>
      </c>
      <c r="T50" s="90">
        <v>15896</v>
      </c>
      <c r="U50" s="90">
        <v>2972</v>
      </c>
      <c r="V50" s="90">
        <v>-3995</v>
      </c>
      <c r="W50" s="14">
        <v>126.86075438714448</v>
      </c>
      <c r="X50" s="34">
        <v>80518</v>
      </c>
      <c r="Y50" s="34">
        <v>76947</v>
      </c>
      <c r="Z50" s="74">
        <v>95.564966839712866</v>
      </c>
      <c r="AA50" s="34">
        <v>422</v>
      </c>
      <c r="AB50" s="147">
        <v>1647</v>
      </c>
      <c r="AC50" s="147">
        <v>848</v>
      </c>
      <c r="AD50" s="147">
        <v>799</v>
      </c>
      <c r="AE50" s="147">
        <v>55</v>
      </c>
      <c r="AF50" s="151">
        <v>608</v>
      </c>
      <c r="AG50" s="151">
        <v>885</v>
      </c>
      <c r="AH50" s="76">
        <f t="shared" si="23"/>
        <v>7.5511065848630121</v>
      </c>
      <c r="AI50" s="76">
        <f t="shared" si="24"/>
        <v>10.991331130927247</v>
      </c>
      <c r="AJ50" s="76">
        <v>1.42</v>
      </c>
      <c r="AK50" s="153">
        <v>340</v>
      </c>
      <c r="AL50" s="153">
        <v>130</v>
      </c>
      <c r="AM50" s="76">
        <f t="shared" si="25"/>
        <v>4.2226582875878682</v>
      </c>
      <c r="AN50" s="76">
        <f t="shared" si="26"/>
        <v>1.6574022132694173</v>
      </c>
      <c r="AO50" s="155">
        <v>27583</v>
      </c>
      <c r="AP50" s="34">
        <v>26803</v>
      </c>
      <c r="AQ50" s="34">
        <v>26747</v>
      </c>
      <c r="AR50" s="34">
        <v>16615</v>
      </c>
      <c r="AS50" s="34">
        <v>4906</v>
      </c>
      <c r="AT50" s="34">
        <v>5950</v>
      </c>
      <c r="AU50" s="34">
        <v>3190</v>
      </c>
      <c r="AV50" s="34">
        <v>2111</v>
      </c>
      <c r="AW50" s="93">
        <f t="shared" si="8"/>
        <v>18.303921202850425</v>
      </c>
      <c r="AX50" s="93">
        <f t="shared" si="9"/>
        <v>7.8759840316382501</v>
      </c>
      <c r="AY50" s="143">
        <v>210.93</v>
      </c>
      <c r="AZ50" s="122"/>
      <c r="BA50" s="14"/>
    </row>
    <row r="51" spans="1:53" ht="12.75" customHeight="1">
      <c r="A51" s="25">
        <v>464</v>
      </c>
      <c r="B51" s="29" t="s">
        <v>43</v>
      </c>
      <c r="C51" s="89">
        <v>33603</v>
      </c>
      <c r="D51" s="14">
        <f t="shared" si="6"/>
        <v>1485.5437665782492</v>
      </c>
      <c r="E51" s="19">
        <f t="shared" si="10"/>
        <v>33438</v>
      </c>
      <c r="F51" s="83">
        <v>16217</v>
      </c>
      <c r="G51" s="83">
        <v>17221</v>
      </c>
      <c r="H51" s="2">
        <v>138</v>
      </c>
      <c r="I51" s="68">
        <v>15498</v>
      </c>
      <c r="J51" s="2">
        <v>5793</v>
      </c>
      <c r="K51" s="2">
        <v>21073</v>
      </c>
      <c r="L51" s="2">
        <v>6539</v>
      </c>
      <c r="M51" s="87">
        <v>17.3</v>
      </c>
      <c r="N51" s="13">
        <v>63.1</v>
      </c>
      <c r="O51" s="13">
        <v>19.600000000000001</v>
      </c>
      <c r="P51" s="2">
        <v>5643</v>
      </c>
      <c r="Q51" s="2">
        <v>5290</v>
      </c>
      <c r="R51" s="2">
        <v>353</v>
      </c>
      <c r="S51" s="9">
        <v>11390</v>
      </c>
      <c r="T51" s="2">
        <v>10291</v>
      </c>
      <c r="U51" s="2">
        <v>1099</v>
      </c>
      <c r="V51" s="73">
        <v>-5747</v>
      </c>
      <c r="W51" s="14">
        <v>201.84299131667552</v>
      </c>
      <c r="X51" s="2">
        <v>33438</v>
      </c>
      <c r="Y51" s="2">
        <v>27833</v>
      </c>
      <c r="Z51" s="74">
        <v>83.237633829774509</v>
      </c>
      <c r="AA51" s="2">
        <v>213</v>
      </c>
      <c r="AB51" s="146">
        <v>1025</v>
      </c>
      <c r="AC51" s="146">
        <v>519</v>
      </c>
      <c r="AD51" s="146">
        <v>506</v>
      </c>
      <c r="AE51" s="146">
        <v>29</v>
      </c>
      <c r="AF51" s="151">
        <v>307</v>
      </c>
      <c r="AG51" s="151">
        <v>289</v>
      </c>
      <c r="AH51" s="76">
        <f t="shared" si="23"/>
        <v>9.181171122674801</v>
      </c>
      <c r="AI51" s="76">
        <f t="shared" si="24"/>
        <v>8.6428614151564087</v>
      </c>
      <c r="AJ51" s="76">
        <v>1.79</v>
      </c>
      <c r="AK51" s="153">
        <v>146</v>
      </c>
      <c r="AL51" s="153">
        <v>76</v>
      </c>
      <c r="AM51" s="76">
        <f t="shared" si="25"/>
        <v>4.3662898498714036</v>
      </c>
      <c r="AN51" s="76">
        <f t="shared" si="26"/>
        <v>2.2617028241526054</v>
      </c>
      <c r="AO51" s="155">
        <v>12166</v>
      </c>
      <c r="AP51" s="83">
        <v>11640</v>
      </c>
      <c r="AQ51" s="83">
        <v>11633</v>
      </c>
      <c r="AR51" s="68">
        <v>8001</v>
      </c>
      <c r="AS51" s="68">
        <v>2020</v>
      </c>
      <c r="AT51" s="68">
        <v>2340</v>
      </c>
      <c r="AU51" s="68">
        <v>1327</v>
      </c>
      <c r="AV51" s="68">
        <v>739</v>
      </c>
      <c r="AW51" s="14">
        <f t="shared" si="8"/>
        <v>17.353951890034363</v>
      </c>
      <c r="AX51" s="14">
        <f t="shared" si="9"/>
        <v>6.3487972508591062</v>
      </c>
      <c r="AY51" s="143">
        <v>22.62</v>
      </c>
      <c r="AZ51" s="122"/>
      <c r="BA51" s="14"/>
    </row>
    <row r="52" spans="1:53" ht="12.75" customHeight="1">
      <c r="A52" s="25">
        <v>481</v>
      </c>
      <c r="B52" s="29" t="s">
        <v>44</v>
      </c>
      <c r="C52" s="89">
        <v>15544</v>
      </c>
      <c r="D52" s="14">
        <f t="shared" si="6"/>
        <v>103.43359063082247</v>
      </c>
      <c r="E52" s="19">
        <f t="shared" si="10"/>
        <v>16636</v>
      </c>
      <c r="F52" s="83">
        <v>7975</v>
      </c>
      <c r="G52" s="83">
        <v>8661</v>
      </c>
      <c r="H52" s="2">
        <v>108</v>
      </c>
      <c r="I52" s="82" t="s">
        <v>180</v>
      </c>
      <c r="J52" s="2">
        <v>2017</v>
      </c>
      <c r="K52" s="2">
        <v>9908</v>
      </c>
      <c r="L52" s="2">
        <v>4710</v>
      </c>
      <c r="M52" s="87">
        <v>12.1</v>
      </c>
      <c r="N52" s="13">
        <v>59.6</v>
      </c>
      <c r="O52" s="13">
        <v>28.3</v>
      </c>
      <c r="P52" s="2">
        <v>3479</v>
      </c>
      <c r="Q52" s="2">
        <v>2147</v>
      </c>
      <c r="R52" s="2">
        <v>1332</v>
      </c>
      <c r="S52" s="9">
        <v>4357</v>
      </c>
      <c r="T52" s="2">
        <v>3849</v>
      </c>
      <c r="U52" s="2">
        <v>508</v>
      </c>
      <c r="V52" s="73">
        <v>-878</v>
      </c>
      <c r="W52" s="14">
        <v>125.23713710836448</v>
      </c>
      <c r="X52" s="2">
        <v>16636</v>
      </c>
      <c r="Y52" s="2">
        <v>15916</v>
      </c>
      <c r="Z52" s="74">
        <v>95.672036547246933</v>
      </c>
      <c r="AA52" s="2">
        <v>98</v>
      </c>
      <c r="AB52" s="146">
        <v>310</v>
      </c>
      <c r="AC52" s="146">
        <v>148</v>
      </c>
      <c r="AD52" s="146">
        <v>162</v>
      </c>
      <c r="AE52" s="146">
        <v>14</v>
      </c>
      <c r="AF52" s="151">
        <v>91</v>
      </c>
      <c r="AG52" s="151">
        <v>215</v>
      </c>
      <c r="AH52" s="76">
        <f t="shared" si="23"/>
        <v>5.470064919451791</v>
      </c>
      <c r="AI52" s="76">
        <f t="shared" si="24"/>
        <v>12.923779754748738</v>
      </c>
      <c r="AJ52" s="76">
        <v>1.22</v>
      </c>
      <c r="AK52" s="153">
        <v>57</v>
      </c>
      <c r="AL52" s="153">
        <v>23</v>
      </c>
      <c r="AM52" s="76">
        <f t="shared" si="25"/>
        <v>3.4263044000961771</v>
      </c>
      <c r="AN52" s="76">
        <f t="shared" si="26"/>
        <v>1.4796706124549666</v>
      </c>
      <c r="AO52" s="155">
        <v>5861</v>
      </c>
      <c r="AP52" s="83">
        <v>5870</v>
      </c>
      <c r="AQ52" s="83">
        <v>5860</v>
      </c>
      <c r="AR52" s="68">
        <v>3691</v>
      </c>
      <c r="AS52" s="68">
        <v>1105</v>
      </c>
      <c r="AT52" s="68">
        <v>1573</v>
      </c>
      <c r="AU52" s="68">
        <v>872</v>
      </c>
      <c r="AV52" s="68">
        <v>607</v>
      </c>
      <c r="AW52" s="14">
        <f t="shared" si="8"/>
        <v>18.824531516183988</v>
      </c>
      <c r="AX52" s="14">
        <f t="shared" si="9"/>
        <v>10.340715502555366</v>
      </c>
      <c r="AY52" s="143">
        <v>150.28</v>
      </c>
      <c r="AZ52" s="122"/>
      <c r="BA52" s="14"/>
    </row>
    <row r="53" spans="1:53" ht="12.75" customHeight="1">
      <c r="A53" s="25">
        <v>501</v>
      </c>
      <c r="B53" s="29" t="s">
        <v>113</v>
      </c>
      <c r="C53" s="89">
        <v>17843</v>
      </c>
      <c r="D53" s="14">
        <f t="shared" si="6"/>
        <v>58.024129296608244</v>
      </c>
      <c r="E53" s="19">
        <f t="shared" si="10"/>
        <v>19265</v>
      </c>
      <c r="F53" s="34">
        <v>9106</v>
      </c>
      <c r="G53" s="34">
        <v>10159</v>
      </c>
      <c r="H53" s="34">
        <v>95</v>
      </c>
      <c r="I53" s="82" t="s">
        <v>181</v>
      </c>
      <c r="J53" s="34">
        <v>2160</v>
      </c>
      <c r="K53" s="34">
        <v>10556</v>
      </c>
      <c r="L53" s="34">
        <v>6544</v>
      </c>
      <c r="M53" s="92">
        <v>11.2</v>
      </c>
      <c r="N53" s="93">
        <v>54.8</v>
      </c>
      <c r="O53" s="93">
        <v>34</v>
      </c>
      <c r="P53" s="2">
        <v>2557</v>
      </c>
      <c r="Q53" s="90">
        <v>2324</v>
      </c>
      <c r="R53" s="90">
        <v>233</v>
      </c>
      <c r="S53" s="9">
        <v>2874</v>
      </c>
      <c r="T53" s="90">
        <v>2535</v>
      </c>
      <c r="U53" s="90">
        <v>339</v>
      </c>
      <c r="V53" s="90">
        <v>-317</v>
      </c>
      <c r="W53" s="14">
        <v>112.39734063355496</v>
      </c>
      <c r="X53" s="34">
        <v>19265</v>
      </c>
      <c r="Y53" s="34">
        <v>18992</v>
      </c>
      <c r="Z53" s="74">
        <v>98.582922398131316</v>
      </c>
      <c r="AA53" s="34">
        <v>90</v>
      </c>
      <c r="AB53" s="146">
        <v>296</v>
      </c>
      <c r="AC53" s="146">
        <v>144</v>
      </c>
      <c r="AD53" s="146">
        <v>152</v>
      </c>
      <c r="AE53" s="146">
        <v>12</v>
      </c>
      <c r="AF53" s="151">
        <v>86</v>
      </c>
      <c r="AG53" s="151">
        <v>304</v>
      </c>
      <c r="AH53" s="76">
        <f t="shared" si="23"/>
        <v>4.4640539839086433</v>
      </c>
      <c r="AI53" s="76">
        <f t="shared" si="24"/>
        <v>15.779911757072412</v>
      </c>
      <c r="AJ53" s="76">
        <v>1.3</v>
      </c>
      <c r="AK53" s="153">
        <v>59</v>
      </c>
      <c r="AL53" s="153">
        <v>20</v>
      </c>
      <c r="AM53" s="76">
        <f t="shared" si="25"/>
        <v>3.062548663379185</v>
      </c>
      <c r="AN53" s="76">
        <f t="shared" si="26"/>
        <v>1.1208877430925293</v>
      </c>
      <c r="AO53" s="155">
        <v>6130</v>
      </c>
      <c r="AP53" s="34">
        <v>6301</v>
      </c>
      <c r="AQ53" s="34">
        <v>6278</v>
      </c>
      <c r="AR53" s="34">
        <v>3287</v>
      </c>
      <c r="AS53" s="34">
        <v>1278</v>
      </c>
      <c r="AT53" s="34">
        <v>1662</v>
      </c>
      <c r="AU53" s="34">
        <v>957</v>
      </c>
      <c r="AV53" s="34">
        <v>789</v>
      </c>
      <c r="AW53" s="93">
        <f t="shared" si="8"/>
        <v>20.282494842088557</v>
      </c>
      <c r="AX53" s="93">
        <f t="shared" si="9"/>
        <v>12.521821933026503</v>
      </c>
      <c r="AY53" s="143">
        <v>307.51</v>
      </c>
      <c r="AZ53" s="122"/>
      <c r="BA53" s="14"/>
    </row>
    <row r="54" spans="1:53" ht="20.25" customHeight="1">
      <c r="A54" s="6"/>
      <c r="B54" s="32" t="s">
        <v>45</v>
      </c>
      <c r="C54" s="89">
        <f>SUM(C55:C59)</f>
        <v>171295</v>
      </c>
      <c r="D54" s="14">
        <f t="shared" si="6"/>
        <v>80.288258729786733</v>
      </c>
      <c r="E54" s="71">
        <f t="shared" ref="E54:L54" si="32">SUM(E55:E59)</f>
        <v>180607</v>
      </c>
      <c r="F54" s="71">
        <f t="shared" si="32"/>
        <v>86110</v>
      </c>
      <c r="G54" s="71">
        <f t="shared" si="32"/>
        <v>94497</v>
      </c>
      <c r="H54" s="71">
        <f t="shared" si="32"/>
        <v>935</v>
      </c>
      <c r="I54" s="71">
        <f t="shared" si="32"/>
        <v>22535</v>
      </c>
      <c r="J54" s="71">
        <f t="shared" si="32"/>
        <v>24030</v>
      </c>
      <c r="K54" s="71">
        <f t="shared" si="32"/>
        <v>101815</v>
      </c>
      <c r="L54" s="71">
        <f t="shared" si="32"/>
        <v>54674</v>
      </c>
      <c r="M54" s="87">
        <v>13.3</v>
      </c>
      <c r="N54" s="87">
        <v>56.4</v>
      </c>
      <c r="O54" s="87">
        <v>30.3</v>
      </c>
      <c r="P54" s="88" t="s">
        <v>125</v>
      </c>
      <c r="Q54" s="88" t="s">
        <v>125</v>
      </c>
      <c r="R54" s="88" t="s">
        <v>125</v>
      </c>
      <c r="S54" s="88" t="s">
        <v>125</v>
      </c>
      <c r="T54" s="88" t="s">
        <v>125</v>
      </c>
      <c r="U54" s="88" t="s">
        <v>125</v>
      </c>
      <c r="V54" s="88" t="s">
        <v>125</v>
      </c>
      <c r="W54" s="88" t="s">
        <v>125</v>
      </c>
      <c r="X54" s="8">
        <v>180607</v>
      </c>
      <c r="Y54" s="8">
        <v>180798</v>
      </c>
      <c r="Z54" s="74">
        <v>100.10575448349176</v>
      </c>
      <c r="AA54" s="71">
        <f t="shared" ref="AA54" si="33">SUM(AA55:AA59)</f>
        <v>1035</v>
      </c>
      <c r="AB54" s="146">
        <f t="shared" ref="AB54:AG54" si="34">SUM(AB55:AB59)</f>
        <v>3355</v>
      </c>
      <c r="AC54" s="146">
        <f t="shared" si="34"/>
        <v>1755</v>
      </c>
      <c r="AD54" s="146">
        <f t="shared" si="34"/>
        <v>1600</v>
      </c>
      <c r="AE54" s="146">
        <f t="shared" si="34"/>
        <v>79</v>
      </c>
      <c r="AF54" s="151">
        <f t="shared" si="34"/>
        <v>1266</v>
      </c>
      <c r="AG54" s="151">
        <f t="shared" si="34"/>
        <v>2613</v>
      </c>
      <c r="AH54" s="76">
        <f t="shared" si="23"/>
        <v>7.0096950838007386</v>
      </c>
      <c r="AI54" s="76">
        <f t="shared" si="24"/>
        <v>14.467877767749865</v>
      </c>
      <c r="AJ54" s="76">
        <v>1.84</v>
      </c>
      <c r="AK54" s="153">
        <f>SUM(AK55:AK59)</f>
        <v>681</v>
      </c>
      <c r="AL54" s="153">
        <f>SUM(AL55:AL59)</f>
        <v>229</v>
      </c>
      <c r="AM54" s="76">
        <f t="shared" si="25"/>
        <v>3.7706179716179329</v>
      </c>
      <c r="AN54" s="76">
        <f t="shared" si="26"/>
        <v>1.3368749817566188</v>
      </c>
      <c r="AO54" s="155">
        <f>SUM(AO55:AO59)</f>
        <v>61988</v>
      </c>
      <c r="AP54" s="71">
        <f>SUM(AP55:AP59)</f>
        <v>62249</v>
      </c>
      <c r="AQ54" s="71">
        <f>SUM(AQ55:AQ59)</f>
        <v>62045</v>
      </c>
      <c r="AR54" s="71">
        <f>SUM(AR55:AR59)</f>
        <v>33051</v>
      </c>
      <c r="AS54" s="71">
        <f>SUM(AS55:AS59)</f>
        <v>13507</v>
      </c>
      <c r="AT54" s="19">
        <v>15061</v>
      </c>
      <c r="AU54" s="19">
        <v>8067</v>
      </c>
      <c r="AV54" s="19">
        <v>6352</v>
      </c>
      <c r="AW54" s="14">
        <f t="shared" si="8"/>
        <v>21.698340535590933</v>
      </c>
      <c r="AX54" s="14">
        <f t="shared" si="9"/>
        <v>10.204179986827096</v>
      </c>
      <c r="AY54" s="144">
        <f>SUM(AY55:AY59)</f>
        <v>2133.5</v>
      </c>
      <c r="AZ54" s="122"/>
      <c r="BA54" s="14"/>
    </row>
    <row r="55" spans="1:53" ht="12.75" customHeight="1">
      <c r="A55" s="1">
        <v>209</v>
      </c>
      <c r="B55" s="33" t="s">
        <v>72</v>
      </c>
      <c r="C55" s="89">
        <v>82462</v>
      </c>
      <c r="D55" s="14">
        <f t="shared" si="6"/>
        <v>118.19797609150589</v>
      </c>
      <c r="E55" s="19">
        <f t="shared" si="10"/>
        <v>85592</v>
      </c>
      <c r="F55" s="8">
        <v>40791</v>
      </c>
      <c r="G55" s="8">
        <v>44801</v>
      </c>
      <c r="H55" s="8">
        <v>514</v>
      </c>
      <c r="I55" s="69">
        <v>16670</v>
      </c>
      <c r="J55" s="8">
        <v>11893</v>
      </c>
      <c r="K55" s="8">
        <v>49523</v>
      </c>
      <c r="L55" s="8">
        <v>24144</v>
      </c>
      <c r="M55" s="72">
        <v>13.9</v>
      </c>
      <c r="N55" s="72">
        <v>57.9</v>
      </c>
      <c r="O55" s="72">
        <v>28.2</v>
      </c>
      <c r="P55" s="75">
        <v>5509</v>
      </c>
      <c r="Q55" s="75">
        <v>5004</v>
      </c>
      <c r="R55" s="75">
        <v>505</v>
      </c>
      <c r="S55" s="75">
        <v>4209</v>
      </c>
      <c r="T55" s="75">
        <v>3851</v>
      </c>
      <c r="U55" s="75">
        <v>358</v>
      </c>
      <c r="V55" s="75">
        <v>1300</v>
      </c>
      <c r="W55" s="72">
        <v>76.402250862225458</v>
      </c>
      <c r="X55" s="8">
        <v>85592</v>
      </c>
      <c r="Y55" s="8">
        <v>87326</v>
      </c>
      <c r="Z55" s="74">
        <v>102.02589027011871</v>
      </c>
      <c r="AA55" s="8">
        <v>518</v>
      </c>
      <c r="AB55" s="147">
        <v>1657</v>
      </c>
      <c r="AC55" s="147">
        <v>880</v>
      </c>
      <c r="AD55" s="147">
        <v>777</v>
      </c>
      <c r="AE55" s="147">
        <v>39</v>
      </c>
      <c r="AF55" s="151">
        <v>677</v>
      </c>
      <c r="AG55" s="151">
        <v>1114</v>
      </c>
      <c r="AH55" s="76">
        <f t="shared" si="23"/>
        <v>7.9096177212823626</v>
      </c>
      <c r="AI55" s="76">
        <f t="shared" si="24"/>
        <v>13.01523506869801</v>
      </c>
      <c r="AJ55" s="76">
        <v>1.94</v>
      </c>
      <c r="AK55" s="153">
        <v>357</v>
      </c>
      <c r="AL55" s="153">
        <v>120</v>
      </c>
      <c r="AM55" s="76">
        <f t="shared" si="25"/>
        <v>4.1709505561267406</v>
      </c>
      <c r="AN55" s="76">
        <f t="shared" si="26"/>
        <v>1.4552157357328224</v>
      </c>
      <c r="AO55" s="155">
        <v>29983</v>
      </c>
      <c r="AP55" s="8">
        <v>29741</v>
      </c>
      <c r="AQ55" s="8">
        <v>29687</v>
      </c>
      <c r="AR55" s="8">
        <v>16073</v>
      </c>
      <c r="AS55" s="8">
        <v>6583</v>
      </c>
      <c r="AT55" s="8">
        <v>6713</v>
      </c>
      <c r="AU55" s="8">
        <v>3478</v>
      </c>
      <c r="AV55" s="8">
        <v>2724</v>
      </c>
      <c r="AW55" s="72">
        <f t="shared" si="8"/>
        <v>22.134427221680507</v>
      </c>
      <c r="AX55" s="72">
        <f t="shared" si="9"/>
        <v>9.1590733331091752</v>
      </c>
      <c r="AY55" s="143">
        <v>697.66</v>
      </c>
      <c r="AZ55" s="124"/>
      <c r="BA55" s="14"/>
    </row>
    <row r="56" spans="1:53" ht="12.75" customHeight="1">
      <c r="A56" s="25">
        <v>222</v>
      </c>
      <c r="B56" s="29" t="s">
        <v>59</v>
      </c>
      <c r="C56" s="89">
        <v>24567</v>
      </c>
      <c r="D56" s="14">
        <f t="shared" si="6"/>
        <v>58.108235961966038</v>
      </c>
      <c r="E56" s="19">
        <f t="shared" si="10"/>
        <v>26501</v>
      </c>
      <c r="F56" s="19">
        <v>12699</v>
      </c>
      <c r="G56" s="19">
        <v>13802</v>
      </c>
      <c r="H56" s="19">
        <v>96</v>
      </c>
      <c r="I56" s="82" t="s">
        <v>182</v>
      </c>
      <c r="J56" s="19">
        <v>3316</v>
      </c>
      <c r="K56" s="19">
        <v>14419</v>
      </c>
      <c r="L56" s="19">
        <v>8759</v>
      </c>
      <c r="M56" s="17">
        <v>12.5</v>
      </c>
      <c r="N56" s="94">
        <v>54.3</v>
      </c>
      <c r="O56" s="94">
        <v>33.1</v>
      </c>
      <c r="P56" s="75">
        <v>3469</v>
      </c>
      <c r="Q56" s="73">
        <v>2993</v>
      </c>
      <c r="R56" s="73">
        <v>476</v>
      </c>
      <c r="S56" s="75">
        <v>3744</v>
      </c>
      <c r="T56" s="73">
        <v>3351</v>
      </c>
      <c r="U56" s="73">
        <v>393</v>
      </c>
      <c r="V56" s="95">
        <v>-275</v>
      </c>
      <c r="W56" s="72">
        <v>107.92735658691267</v>
      </c>
      <c r="X56" s="19">
        <v>26501</v>
      </c>
      <c r="Y56" s="19">
        <v>26344</v>
      </c>
      <c r="Z56" s="74">
        <v>99.407569525678269</v>
      </c>
      <c r="AA56" s="19">
        <v>110</v>
      </c>
      <c r="AB56" s="148">
        <v>486</v>
      </c>
      <c r="AC56" s="148">
        <v>250</v>
      </c>
      <c r="AD56" s="148">
        <v>236</v>
      </c>
      <c r="AE56" s="148">
        <v>15</v>
      </c>
      <c r="AF56" s="151">
        <v>153</v>
      </c>
      <c r="AG56" s="151">
        <v>462</v>
      </c>
      <c r="AH56" s="76">
        <f t="shared" si="23"/>
        <v>5.7733670427531036</v>
      </c>
      <c r="AI56" s="76">
        <f t="shared" si="24"/>
        <v>17.433304403607412</v>
      </c>
      <c r="AJ56" s="76">
        <v>1.73</v>
      </c>
      <c r="AK56" s="153">
        <v>86</v>
      </c>
      <c r="AL56" s="153">
        <v>32</v>
      </c>
      <c r="AM56" s="76">
        <f t="shared" si="25"/>
        <v>3.2451605599788689</v>
      </c>
      <c r="AN56" s="76">
        <f t="shared" si="26"/>
        <v>1.3025603451784913</v>
      </c>
      <c r="AO56" s="155">
        <v>8855</v>
      </c>
      <c r="AP56" s="19">
        <v>9062</v>
      </c>
      <c r="AQ56" s="19">
        <v>8966</v>
      </c>
      <c r="AR56" s="19">
        <v>4824</v>
      </c>
      <c r="AS56" s="19">
        <v>1835</v>
      </c>
      <c r="AT56" s="19">
        <v>2423</v>
      </c>
      <c r="AU56" s="19">
        <v>1376</v>
      </c>
      <c r="AV56" s="19">
        <v>1028</v>
      </c>
      <c r="AW56" s="17">
        <f t="shared" si="8"/>
        <v>20.249393069962483</v>
      </c>
      <c r="AX56" s="13">
        <f t="shared" si="9"/>
        <v>11.344074155815493</v>
      </c>
      <c r="AY56" s="143">
        <v>422.78</v>
      </c>
      <c r="AZ56" s="122"/>
      <c r="BA56" s="14"/>
    </row>
    <row r="57" spans="1:53" ht="12.75" customHeight="1">
      <c r="A57" s="25">
        <v>225</v>
      </c>
      <c r="B57" s="29" t="s">
        <v>73</v>
      </c>
      <c r="C57" s="89">
        <v>31144</v>
      </c>
      <c r="D57" s="14">
        <f t="shared" si="6"/>
        <v>77.284232468112563</v>
      </c>
      <c r="E57" s="19">
        <f t="shared" si="10"/>
        <v>32814</v>
      </c>
      <c r="F57" s="19">
        <v>15727</v>
      </c>
      <c r="G57" s="19">
        <v>17087</v>
      </c>
      <c r="H57" s="19">
        <v>178</v>
      </c>
      <c r="I57" s="82" t="s">
        <v>183</v>
      </c>
      <c r="J57" s="19">
        <v>4320</v>
      </c>
      <c r="K57" s="19">
        <v>18524</v>
      </c>
      <c r="L57" s="19">
        <v>9948</v>
      </c>
      <c r="M57" s="72">
        <v>13.2</v>
      </c>
      <c r="N57" s="72">
        <v>56.5</v>
      </c>
      <c r="O57" s="72">
        <v>30.3</v>
      </c>
      <c r="P57" s="75">
        <v>4010</v>
      </c>
      <c r="Q57" s="75">
        <v>3786</v>
      </c>
      <c r="R57" s="75">
        <v>224</v>
      </c>
      <c r="S57" s="75">
        <v>3871</v>
      </c>
      <c r="T57" s="75">
        <v>3277</v>
      </c>
      <c r="U57" s="75">
        <v>594</v>
      </c>
      <c r="V57" s="95">
        <v>139</v>
      </c>
      <c r="W57" s="72">
        <v>96.533665835411469</v>
      </c>
      <c r="X57" s="19">
        <v>32814</v>
      </c>
      <c r="Y57" s="19">
        <v>33058</v>
      </c>
      <c r="Z57" s="74">
        <v>100.74358505515939</v>
      </c>
      <c r="AA57" s="19">
        <v>201</v>
      </c>
      <c r="AB57" s="147">
        <v>686</v>
      </c>
      <c r="AC57" s="147">
        <v>336</v>
      </c>
      <c r="AD57" s="147">
        <v>350</v>
      </c>
      <c r="AE57" s="147">
        <v>15</v>
      </c>
      <c r="AF57" s="151">
        <v>227</v>
      </c>
      <c r="AG57" s="151">
        <v>498</v>
      </c>
      <c r="AH57" s="76">
        <f t="shared" si="23"/>
        <v>6.9177789967696715</v>
      </c>
      <c r="AI57" s="76">
        <f t="shared" si="24"/>
        <v>15.17644907661364</v>
      </c>
      <c r="AJ57" s="76">
        <v>1.72</v>
      </c>
      <c r="AK57" s="153">
        <v>126</v>
      </c>
      <c r="AL57" s="153">
        <v>51</v>
      </c>
      <c r="AM57" s="76">
        <f t="shared" si="25"/>
        <v>3.8398244651673066</v>
      </c>
      <c r="AN57" s="76">
        <f t="shared" si="26"/>
        <v>1.6375545851528384</v>
      </c>
      <c r="AO57" s="155">
        <v>11535</v>
      </c>
      <c r="AP57" s="19">
        <v>11655</v>
      </c>
      <c r="AQ57" s="19">
        <v>11624</v>
      </c>
      <c r="AR57" s="19">
        <v>6317</v>
      </c>
      <c r="AS57" s="19">
        <v>2731</v>
      </c>
      <c r="AT57" s="19">
        <v>2785</v>
      </c>
      <c r="AU57" s="19">
        <v>1552</v>
      </c>
      <c r="AV57" s="19">
        <v>1232</v>
      </c>
      <c r="AW57" s="72">
        <f t="shared" si="8"/>
        <v>23.43200343200343</v>
      </c>
      <c r="AX57" s="72">
        <f t="shared" si="9"/>
        <v>10.57057057057057</v>
      </c>
      <c r="AY57" s="143">
        <v>402.98</v>
      </c>
      <c r="AZ57" s="124"/>
      <c r="BA57" s="14"/>
    </row>
    <row r="58" spans="1:53" ht="12.75" customHeight="1">
      <c r="A58" s="25">
        <v>585</v>
      </c>
      <c r="B58" s="29" t="s">
        <v>105</v>
      </c>
      <c r="C58" s="89">
        <v>18220</v>
      </c>
      <c r="D58" s="14">
        <f t="shared" si="6"/>
        <v>49.365991113037829</v>
      </c>
      <c r="E58" s="19">
        <f t="shared" si="10"/>
        <v>19696</v>
      </c>
      <c r="F58" s="19">
        <v>9364</v>
      </c>
      <c r="G58" s="19">
        <v>10332</v>
      </c>
      <c r="H58" s="19">
        <v>83</v>
      </c>
      <c r="I58" s="69">
        <v>5865</v>
      </c>
      <c r="J58" s="19">
        <v>2495</v>
      </c>
      <c r="K58" s="19">
        <v>10680</v>
      </c>
      <c r="L58" s="19">
        <v>6521</v>
      </c>
      <c r="M58" s="17">
        <v>12.7</v>
      </c>
      <c r="N58" s="17">
        <v>54.2</v>
      </c>
      <c r="O58" s="17">
        <v>33.1</v>
      </c>
      <c r="P58" s="75">
        <v>1147</v>
      </c>
      <c r="Q58" s="90">
        <v>1045</v>
      </c>
      <c r="R58" s="90">
        <v>102</v>
      </c>
      <c r="S58" s="75">
        <v>2316</v>
      </c>
      <c r="T58" s="90">
        <v>2033</v>
      </c>
      <c r="U58" s="90">
        <v>283</v>
      </c>
      <c r="V58" s="95">
        <v>-1169</v>
      </c>
      <c r="W58" s="72">
        <v>201.91804707933741</v>
      </c>
      <c r="X58" s="19">
        <v>19696</v>
      </c>
      <c r="Y58" s="19">
        <v>18584</v>
      </c>
      <c r="Z58" s="74">
        <v>94.354183590576767</v>
      </c>
      <c r="AA58" s="19">
        <v>106</v>
      </c>
      <c r="AB58" s="146">
        <v>267</v>
      </c>
      <c r="AC58" s="146">
        <v>140</v>
      </c>
      <c r="AD58" s="146">
        <v>127</v>
      </c>
      <c r="AE58" s="146">
        <v>8</v>
      </c>
      <c r="AF58" s="151">
        <v>108</v>
      </c>
      <c r="AG58" s="151">
        <v>314</v>
      </c>
      <c r="AH58" s="76">
        <f t="shared" si="23"/>
        <v>5.4833468724614134</v>
      </c>
      <c r="AI58" s="76">
        <f t="shared" si="24"/>
        <v>15.942323314378555</v>
      </c>
      <c r="AJ58" s="76">
        <v>1.84</v>
      </c>
      <c r="AK58" s="153">
        <v>59</v>
      </c>
      <c r="AL58" s="153">
        <v>17</v>
      </c>
      <c r="AM58" s="76">
        <f t="shared" si="25"/>
        <v>2.9955320877335501</v>
      </c>
      <c r="AN58" s="76">
        <f t="shared" si="26"/>
        <v>0.93304061470911082</v>
      </c>
      <c r="AO58" s="156">
        <v>6289</v>
      </c>
      <c r="AP58" s="19">
        <v>6449</v>
      </c>
      <c r="AQ58" s="19">
        <v>6437</v>
      </c>
      <c r="AR58" s="19">
        <v>3162</v>
      </c>
      <c r="AS58" s="19">
        <v>1261</v>
      </c>
      <c r="AT58" s="19">
        <v>1724</v>
      </c>
      <c r="AU58" s="19">
        <v>882</v>
      </c>
      <c r="AV58" s="19">
        <v>753</v>
      </c>
      <c r="AW58" s="17">
        <f t="shared" si="8"/>
        <v>19.553419134749571</v>
      </c>
      <c r="AX58" s="17">
        <f t="shared" si="9"/>
        <v>11.676228872693441</v>
      </c>
      <c r="AY58" s="143">
        <v>369.08</v>
      </c>
      <c r="AZ58" s="122"/>
      <c r="BA58" s="14"/>
    </row>
    <row r="59" spans="1:53" ht="12.75" customHeight="1">
      <c r="A59" s="25">
        <v>586</v>
      </c>
      <c r="B59" s="29" t="s">
        <v>114</v>
      </c>
      <c r="C59" s="89">
        <v>14902</v>
      </c>
      <c r="D59" s="14">
        <f t="shared" si="6"/>
        <v>61.834024896265561</v>
      </c>
      <c r="E59" s="19">
        <f t="shared" si="10"/>
        <v>16004</v>
      </c>
      <c r="F59" s="34">
        <v>7529</v>
      </c>
      <c r="G59" s="34">
        <v>8475</v>
      </c>
      <c r="H59" s="34">
        <v>64</v>
      </c>
      <c r="I59" s="82" t="s">
        <v>180</v>
      </c>
      <c r="J59" s="34">
        <v>2006</v>
      </c>
      <c r="K59" s="34">
        <v>8669</v>
      </c>
      <c r="L59" s="34">
        <v>5302</v>
      </c>
      <c r="M59" s="92">
        <v>12.6</v>
      </c>
      <c r="N59" s="93">
        <v>54.3</v>
      </c>
      <c r="O59" s="93">
        <v>33.200000000000003</v>
      </c>
      <c r="P59" s="75">
        <v>805</v>
      </c>
      <c r="Q59" s="90">
        <v>780</v>
      </c>
      <c r="R59" s="90">
        <v>25</v>
      </c>
      <c r="S59" s="75">
        <v>1348</v>
      </c>
      <c r="T59" s="90">
        <v>1229</v>
      </c>
      <c r="U59" s="90">
        <v>119</v>
      </c>
      <c r="V59" s="95">
        <v>-543</v>
      </c>
      <c r="W59" s="72">
        <v>167.45341614906832</v>
      </c>
      <c r="X59" s="34">
        <v>16004</v>
      </c>
      <c r="Y59" s="34">
        <v>15486</v>
      </c>
      <c r="Z59" s="74">
        <v>96.763309172706826</v>
      </c>
      <c r="AA59" s="34">
        <v>100</v>
      </c>
      <c r="AB59" s="147">
        <v>259</v>
      </c>
      <c r="AC59" s="147">
        <v>149</v>
      </c>
      <c r="AD59" s="147">
        <v>110</v>
      </c>
      <c r="AE59" s="147">
        <v>2</v>
      </c>
      <c r="AF59" s="151">
        <v>101</v>
      </c>
      <c r="AG59" s="151">
        <v>225</v>
      </c>
      <c r="AH59" s="76">
        <f t="shared" si="23"/>
        <v>6.3109222694326421</v>
      </c>
      <c r="AI59" s="76">
        <f t="shared" si="24"/>
        <v>14.058985253686577</v>
      </c>
      <c r="AJ59" s="76">
        <v>1.76</v>
      </c>
      <c r="AK59" s="153">
        <v>53</v>
      </c>
      <c r="AL59" s="153">
        <v>9</v>
      </c>
      <c r="AM59" s="76">
        <f t="shared" si="25"/>
        <v>3.3116720819795051</v>
      </c>
      <c r="AN59" s="76">
        <f t="shared" si="26"/>
        <v>0.60394577909005498</v>
      </c>
      <c r="AO59" s="156">
        <v>5326</v>
      </c>
      <c r="AP59" s="34">
        <v>5342</v>
      </c>
      <c r="AQ59" s="34">
        <v>5331</v>
      </c>
      <c r="AR59" s="34">
        <v>2675</v>
      </c>
      <c r="AS59" s="34">
        <v>1097</v>
      </c>
      <c r="AT59" s="34">
        <v>1416</v>
      </c>
      <c r="AU59" s="34">
        <v>779</v>
      </c>
      <c r="AV59" s="34">
        <v>615</v>
      </c>
      <c r="AW59" s="93">
        <f t="shared" si="8"/>
        <v>20.535380007487834</v>
      </c>
      <c r="AX59" s="93">
        <f t="shared" si="9"/>
        <v>11.512542119056533</v>
      </c>
      <c r="AY59" s="143">
        <v>241</v>
      </c>
      <c r="AZ59" s="122"/>
      <c r="BA59" s="14"/>
    </row>
    <row r="60" spans="1:53" ht="20.25" customHeight="1">
      <c r="A60" s="6"/>
      <c r="B60" s="35" t="s">
        <v>46</v>
      </c>
      <c r="C60" s="89">
        <f>C61+C62</f>
        <v>106812</v>
      </c>
      <c r="D60" s="14">
        <f t="shared" si="6"/>
        <v>122.64694737567316</v>
      </c>
      <c r="E60" s="91">
        <f t="shared" ref="E60:L60" si="35">SUM(E61:E62)</f>
        <v>111020</v>
      </c>
      <c r="F60" s="91">
        <f t="shared" si="35"/>
        <v>52754</v>
      </c>
      <c r="G60" s="91">
        <f t="shared" si="35"/>
        <v>58266</v>
      </c>
      <c r="H60" s="91">
        <f t="shared" si="35"/>
        <v>1069</v>
      </c>
      <c r="I60" s="91">
        <f t="shared" si="35"/>
        <v>5269</v>
      </c>
      <c r="J60" s="91">
        <f t="shared" si="35"/>
        <v>14825</v>
      </c>
      <c r="K60" s="91">
        <f t="shared" si="35"/>
        <v>64261</v>
      </c>
      <c r="L60" s="91">
        <f t="shared" si="35"/>
        <v>31858</v>
      </c>
      <c r="M60" s="87">
        <v>13.4</v>
      </c>
      <c r="N60" s="87">
        <v>57.9</v>
      </c>
      <c r="O60" s="87">
        <v>28.7</v>
      </c>
      <c r="P60" s="88" t="s">
        <v>125</v>
      </c>
      <c r="Q60" s="88" t="s">
        <v>125</v>
      </c>
      <c r="R60" s="88" t="s">
        <v>125</v>
      </c>
      <c r="S60" s="88" t="s">
        <v>125</v>
      </c>
      <c r="T60" s="88" t="s">
        <v>125</v>
      </c>
      <c r="U60" s="88" t="s">
        <v>125</v>
      </c>
      <c r="V60" s="88" t="s">
        <v>125</v>
      </c>
      <c r="W60" s="88" t="s">
        <v>125</v>
      </c>
      <c r="X60" s="84">
        <v>111020</v>
      </c>
      <c r="Y60" s="84">
        <v>105480</v>
      </c>
      <c r="Z60" s="74">
        <v>95.009908124662218</v>
      </c>
      <c r="AA60" s="91">
        <f t="shared" ref="AA60" si="36">SUM(AA61:AA62)</f>
        <v>1183</v>
      </c>
      <c r="AB60" s="146">
        <f t="shared" ref="AB60:AG60" si="37">AB61+AB62</f>
        <v>2261</v>
      </c>
      <c r="AC60" s="146">
        <f t="shared" si="37"/>
        <v>1154</v>
      </c>
      <c r="AD60" s="146">
        <f t="shared" si="37"/>
        <v>1107</v>
      </c>
      <c r="AE60" s="147">
        <f t="shared" si="37"/>
        <v>85</v>
      </c>
      <c r="AF60" s="151">
        <f t="shared" si="37"/>
        <v>797</v>
      </c>
      <c r="AG60" s="151">
        <f t="shared" si="37"/>
        <v>1493</v>
      </c>
      <c r="AH60" s="76">
        <f t="shared" si="23"/>
        <v>7.1788866870834083</v>
      </c>
      <c r="AI60" s="76">
        <f t="shared" si="24"/>
        <v>13.448027382453612</v>
      </c>
      <c r="AJ60" s="76">
        <v>1.6</v>
      </c>
      <c r="AK60" s="153">
        <f>AK61+AK62</f>
        <v>436</v>
      </c>
      <c r="AL60" s="153">
        <f>AL61+AL62</f>
        <v>177</v>
      </c>
      <c r="AM60" s="76">
        <f t="shared" si="25"/>
        <v>3.9272203206629435</v>
      </c>
      <c r="AN60" s="76">
        <f t="shared" si="26"/>
        <v>1.6571171778451859</v>
      </c>
      <c r="AO60" s="156">
        <f>AO61+AO62</f>
        <v>38480</v>
      </c>
      <c r="AP60" s="91">
        <f>SUM(AP61:AP62)</f>
        <v>37803</v>
      </c>
      <c r="AQ60" s="91">
        <f>SUM(AQ61:AQ62)</f>
        <v>37734</v>
      </c>
      <c r="AR60" s="91">
        <f>SUM(AR61:AR62)</f>
        <v>20849</v>
      </c>
      <c r="AS60" s="91">
        <f>SUM(AS61:AS62)</f>
        <v>7947</v>
      </c>
      <c r="AT60" s="19">
        <v>8605</v>
      </c>
      <c r="AU60" s="19">
        <v>4882</v>
      </c>
      <c r="AV60" s="19">
        <v>3868</v>
      </c>
      <c r="AW60" s="14">
        <f t="shared" si="8"/>
        <v>21.022141099912705</v>
      </c>
      <c r="AX60" s="14">
        <f t="shared" si="9"/>
        <v>10.231992169933603</v>
      </c>
      <c r="AY60" s="143">
        <f>AY61+AY62</f>
        <v>870.89</v>
      </c>
      <c r="AZ60" s="122"/>
      <c r="BA60" s="14"/>
    </row>
    <row r="61" spans="1:53" ht="12.75" customHeight="1">
      <c r="A61" s="25">
        <v>221</v>
      </c>
      <c r="B61" s="29" t="s">
        <v>47</v>
      </c>
      <c r="C61" s="89">
        <v>41729</v>
      </c>
      <c r="D61" s="14">
        <f t="shared" si="6"/>
        <v>110.5081962871746</v>
      </c>
      <c r="E61" s="19">
        <f t="shared" si="10"/>
        <v>43263</v>
      </c>
      <c r="F61" s="83">
        <v>20616</v>
      </c>
      <c r="G61" s="83">
        <v>22647</v>
      </c>
      <c r="H61" s="2">
        <v>474</v>
      </c>
      <c r="I61" s="84">
        <v>5269</v>
      </c>
      <c r="J61" s="2">
        <v>5398</v>
      </c>
      <c r="K61" s="2">
        <v>25493</v>
      </c>
      <c r="L61" s="2">
        <v>12346</v>
      </c>
      <c r="M61" s="87">
        <v>12.5</v>
      </c>
      <c r="N61" s="13">
        <v>59</v>
      </c>
      <c r="O61" s="13">
        <v>28.6</v>
      </c>
      <c r="P61" s="2">
        <v>4218</v>
      </c>
      <c r="Q61" s="2">
        <v>3763</v>
      </c>
      <c r="R61" s="2">
        <v>455</v>
      </c>
      <c r="S61" s="2">
        <v>7127</v>
      </c>
      <c r="T61" s="2">
        <v>6267</v>
      </c>
      <c r="U61" s="2">
        <v>860</v>
      </c>
      <c r="V61" s="73">
        <v>-2909</v>
      </c>
      <c r="W61" s="14">
        <v>168.96633475580845</v>
      </c>
      <c r="X61" s="2">
        <v>43263</v>
      </c>
      <c r="Y61" s="2">
        <v>40719</v>
      </c>
      <c r="Z61" s="74">
        <v>94.119686568199157</v>
      </c>
      <c r="AA61" s="2">
        <v>538</v>
      </c>
      <c r="AB61" s="147">
        <v>1068</v>
      </c>
      <c r="AC61" s="147">
        <v>539</v>
      </c>
      <c r="AD61" s="147">
        <v>529</v>
      </c>
      <c r="AE61" s="147">
        <v>39</v>
      </c>
      <c r="AF61" s="151">
        <v>287</v>
      </c>
      <c r="AG61" s="151">
        <v>588</v>
      </c>
      <c r="AH61" s="76">
        <f t="shared" si="23"/>
        <v>6.6338441624482813</v>
      </c>
      <c r="AI61" s="76">
        <f t="shared" si="24"/>
        <v>13.591290479162332</v>
      </c>
      <c r="AJ61" s="76">
        <v>1.45</v>
      </c>
      <c r="AK61" s="153">
        <v>160</v>
      </c>
      <c r="AL61" s="153">
        <v>82</v>
      </c>
      <c r="AM61" s="76">
        <f t="shared" si="25"/>
        <v>3.6983103344659409</v>
      </c>
      <c r="AN61" s="76">
        <f t="shared" si="26"/>
        <v>1.9650602698363249</v>
      </c>
      <c r="AO61" s="155">
        <v>15613</v>
      </c>
      <c r="AP61" s="83">
        <v>15342</v>
      </c>
      <c r="AQ61" s="83">
        <v>15317</v>
      </c>
      <c r="AR61" s="84">
        <v>8731</v>
      </c>
      <c r="AS61" s="84">
        <v>3452</v>
      </c>
      <c r="AT61" s="84">
        <v>3490</v>
      </c>
      <c r="AU61" s="84">
        <v>2000</v>
      </c>
      <c r="AV61" s="84">
        <v>1717</v>
      </c>
      <c r="AW61" s="14">
        <f t="shared" si="8"/>
        <v>22.500325902750621</v>
      </c>
      <c r="AX61" s="14">
        <f t="shared" si="9"/>
        <v>11.191500456263851</v>
      </c>
      <c r="AY61" s="143">
        <v>377.61</v>
      </c>
      <c r="AZ61" s="122"/>
      <c r="BA61" s="14"/>
    </row>
    <row r="62" spans="1:53" ht="12.75" customHeight="1">
      <c r="A62" s="25">
        <v>223</v>
      </c>
      <c r="B62" s="29" t="s">
        <v>74</v>
      </c>
      <c r="C62" s="89">
        <v>65083</v>
      </c>
      <c r="D62" s="14">
        <f t="shared" si="6"/>
        <v>131.93926370418424</v>
      </c>
      <c r="E62" s="19">
        <f t="shared" si="10"/>
        <v>67757</v>
      </c>
      <c r="F62" s="19">
        <v>32138</v>
      </c>
      <c r="G62" s="19">
        <v>35619</v>
      </c>
      <c r="H62" s="19">
        <v>595</v>
      </c>
      <c r="I62" s="82" t="s">
        <v>178</v>
      </c>
      <c r="J62" s="19">
        <v>9427</v>
      </c>
      <c r="K62" s="19">
        <v>38768</v>
      </c>
      <c r="L62" s="19">
        <v>19512</v>
      </c>
      <c r="M62" s="72">
        <v>13.9</v>
      </c>
      <c r="N62" s="72">
        <v>57.3</v>
      </c>
      <c r="O62" s="72">
        <v>28.8</v>
      </c>
      <c r="P62" s="2">
        <v>4218</v>
      </c>
      <c r="Q62" s="75">
        <v>4155</v>
      </c>
      <c r="R62" s="75">
        <v>63</v>
      </c>
      <c r="S62" s="2">
        <v>7396</v>
      </c>
      <c r="T62" s="75">
        <v>6234</v>
      </c>
      <c r="U62" s="75">
        <v>1162</v>
      </c>
      <c r="V62" s="95">
        <v>-3178</v>
      </c>
      <c r="W62" s="14">
        <v>175.34376481744903</v>
      </c>
      <c r="X62" s="19">
        <v>67757</v>
      </c>
      <c r="Y62" s="19">
        <v>64761</v>
      </c>
      <c r="Z62" s="74">
        <v>95.578316631491944</v>
      </c>
      <c r="AA62" s="19">
        <v>645</v>
      </c>
      <c r="AB62" s="149">
        <v>1193</v>
      </c>
      <c r="AC62" s="149">
        <v>615</v>
      </c>
      <c r="AD62" s="149">
        <v>578</v>
      </c>
      <c r="AE62" s="149">
        <v>46</v>
      </c>
      <c r="AF62" s="151">
        <v>510</v>
      </c>
      <c r="AG62" s="151">
        <v>905</v>
      </c>
      <c r="AH62" s="76">
        <f t="shared" si="23"/>
        <v>7.526897589916909</v>
      </c>
      <c r="AI62" s="76">
        <f t="shared" si="24"/>
        <v>13.35655356642118</v>
      </c>
      <c r="AJ62" s="76">
        <v>1.69</v>
      </c>
      <c r="AK62" s="153">
        <v>276</v>
      </c>
      <c r="AL62" s="153">
        <v>95</v>
      </c>
      <c r="AM62" s="76">
        <f t="shared" si="25"/>
        <v>4.0733798721903272</v>
      </c>
      <c r="AN62" s="76">
        <f t="shared" si="26"/>
        <v>1.459674569396002</v>
      </c>
      <c r="AO62" s="155">
        <v>22867</v>
      </c>
      <c r="AP62" s="19">
        <v>22461</v>
      </c>
      <c r="AQ62" s="19">
        <v>22417</v>
      </c>
      <c r="AR62" s="19">
        <v>12118</v>
      </c>
      <c r="AS62" s="19">
        <v>4495</v>
      </c>
      <c r="AT62" s="19">
        <v>5115</v>
      </c>
      <c r="AU62" s="19">
        <v>2882</v>
      </c>
      <c r="AV62" s="19">
        <v>2151</v>
      </c>
      <c r="AW62" s="72">
        <f t="shared" si="8"/>
        <v>20.012466052268376</v>
      </c>
      <c r="AX62" s="72">
        <f t="shared" si="9"/>
        <v>9.5765994390276479</v>
      </c>
      <c r="AY62" s="143">
        <v>493.28</v>
      </c>
      <c r="AZ62" s="124"/>
      <c r="BA62" s="14"/>
    </row>
    <row r="63" spans="1:53" ht="20.25" customHeight="1">
      <c r="A63" s="6"/>
      <c r="B63" s="36" t="s">
        <v>48</v>
      </c>
      <c r="C63" s="89">
        <f>SUM(C64:C66)</f>
        <v>136848</v>
      </c>
      <c r="D63" s="14">
        <f t="shared" si="6"/>
        <v>229.61459084883975</v>
      </c>
      <c r="E63" s="91">
        <f t="shared" ref="E63:L63" si="38">SUM(E64:E66)</f>
        <v>143547</v>
      </c>
      <c r="F63" s="91">
        <f t="shared" si="38"/>
        <v>68274</v>
      </c>
      <c r="G63" s="91">
        <f t="shared" si="38"/>
        <v>75273</v>
      </c>
      <c r="H63" s="91">
        <f t="shared" si="38"/>
        <v>522</v>
      </c>
      <c r="I63" s="91">
        <f t="shared" si="38"/>
        <v>11736</v>
      </c>
      <c r="J63" s="91">
        <f t="shared" si="38"/>
        <v>17873</v>
      </c>
      <c r="K63" s="91">
        <f t="shared" si="38"/>
        <v>82419</v>
      </c>
      <c r="L63" s="91">
        <f t="shared" si="38"/>
        <v>43162</v>
      </c>
      <c r="M63" s="87">
        <v>12.5</v>
      </c>
      <c r="N63" s="87">
        <v>57.4</v>
      </c>
      <c r="O63" s="87">
        <v>30.1</v>
      </c>
      <c r="P63" s="88" t="s">
        <v>125</v>
      </c>
      <c r="Q63" s="88" t="s">
        <v>125</v>
      </c>
      <c r="R63" s="88" t="s">
        <v>125</v>
      </c>
      <c r="S63" s="88" t="s">
        <v>125</v>
      </c>
      <c r="T63" s="88" t="s">
        <v>125</v>
      </c>
      <c r="U63" s="88" t="s">
        <v>125</v>
      </c>
      <c r="V63" s="88" t="s">
        <v>125</v>
      </c>
      <c r="W63" s="88" t="s">
        <v>125</v>
      </c>
      <c r="X63" s="84">
        <v>143547</v>
      </c>
      <c r="Y63" s="84">
        <v>142038</v>
      </c>
      <c r="Z63" s="74">
        <v>98.948776358962562</v>
      </c>
      <c r="AA63" s="91">
        <f t="shared" ref="AA63" si="39">SUM(AA64:AA66)</f>
        <v>676</v>
      </c>
      <c r="AB63" s="148">
        <f t="shared" ref="AB63:AG63" si="40">SUM(AB64:AB66)</f>
        <v>3032</v>
      </c>
      <c r="AC63" s="148">
        <f t="shared" si="40"/>
        <v>1562</v>
      </c>
      <c r="AD63" s="149">
        <f t="shared" si="40"/>
        <v>1470</v>
      </c>
      <c r="AE63" s="149">
        <f t="shared" si="40"/>
        <v>148</v>
      </c>
      <c r="AF63" s="151">
        <f t="shared" si="40"/>
        <v>931</v>
      </c>
      <c r="AG63" s="151">
        <f t="shared" si="40"/>
        <v>2069</v>
      </c>
      <c r="AH63" s="76">
        <f t="shared" si="23"/>
        <v>6.4856806481500833</v>
      </c>
      <c r="AI63" s="76">
        <f t="shared" si="24"/>
        <v>14.413397702494654</v>
      </c>
      <c r="AJ63" s="76">
        <v>1.58</v>
      </c>
      <c r="AK63" s="153">
        <f>SUM(AK64:AK66)</f>
        <v>542</v>
      </c>
      <c r="AL63" s="153">
        <f>SUM(AL64:AL66)</f>
        <v>188</v>
      </c>
      <c r="AM63" s="76">
        <f t="shared" si="25"/>
        <v>3.7757668220164824</v>
      </c>
      <c r="AN63" s="76">
        <f t="shared" si="26"/>
        <v>1.3737869753302934</v>
      </c>
      <c r="AO63" s="155">
        <f>SUM(AO64:AO66)</f>
        <v>53428</v>
      </c>
      <c r="AP63" s="91">
        <f>SUM(AP64:AP66)</f>
        <v>52864</v>
      </c>
      <c r="AQ63" s="91">
        <f>SUM(AQ64:AQ66)</f>
        <v>52719</v>
      </c>
      <c r="AR63" s="91">
        <f>SUM(AR64:AR66)</f>
        <v>29767</v>
      </c>
      <c r="AS63" s="91">
        <f>SUM(AS64:AS66)</f>
        <v>13001</v>
      </c>
      <c r="AT63" s="19">
        <v>12551</v>
      </c>
      <c r="AU63" s="19">
        <v>7089</v>
      </c>
      <c r="AV63" s="19">
        <v>6549</v>
      </c>
      <c r="AW63" s="14">
        <f t="shared" si="8"/>
        <v>24.593296004842617</v>
      </c>
      <c r="AX63" s="14">
        <f t="shared" si="9"/>
        <v>12.388392857142858</v>
      </c>
      <c r="AY63" s="143">
        <f>SUM(AY64:AY66)</f>
        <v>595.99</v>
      </c>
      <c r="AZ63" s="122"/>
      <c r="BA63" s="14"/>
    </row>
    <row r="64" spans="1:53" ht="12.75" customHeight="1">
      <c r="A64" s="25">
        <v>205</v>
      </c>
      <c r="B64" s="29" t="s">
        <v>117</v>
      </c>
      <c r="C64" s="89">
        <v>44849</v>
      </c>
      <c r="D64" s="14">
        <f t="shared" si="6"/>
        <v>245.77487943884262</v>
      </c>
      <c r="E64" s="19">
        <f t="shared" si="10"/>
        <v>47254</v>
      </c>
      <c r="F64" s="34">
        <v>22449</v>
      </c>
      <c r="G64" s="34">
        <v>24805</v>
      </c>
      <c r="H64" s="34">
        <v>169</v>
      </c>
      <c r="I64" s="34">
        <v>11736</v>
      </c>
      <c r="J64" s="34">
        <v>6109</v>
      </c>
      <c r="K64" s="34">
        <v>27608</v>
      </c>
      <c r="L64" s="34">
        <v>13484</v>
      </c>
      <c r="M64" s="17">
        <v>12.9</v>
      </c>
      <c r="N64" s="17">
        <v>58.5</v>
      </c>
      <c r="O64" s="17">
        <v>28.6</v>
      </c>
      <c r="P64" s="82">
        <v>7041</v>
      </c>
      <c r="Q64" s="82">
        <v>6353</v>
      </c>
      <c r="R64" s="82">
        <v>688</v>
      </c>
      <c r="S64" s="82">
        <v>5401</v>
      </c>
      <c r="T64" s="82">
        <v>4910</v>
      </c>
      <c r="U64" s="82">
        <v>491</v>
      </c>
      <c r="V64" s="82">
        <v>1640</v>
      </c>
      <c r="W64" s="14">
        <v>76.707853998011643</v>
      </c>
      <c r="X64" s="34">
        <v>47254</v>
      </c>
      <c r="Y64" s="34">
        <v>49148</v>
      </c>
      <c r="Z64" s="74">
        <v>104.00812629618656</v>
      </c>
      <c r="AA64" s="34">
        <v>229</v>
      </c>
      <c r="AB64" s="147">
        <v>1196</v>
      </c>
      <c r="AC64" s="147">
        <v>631</v>
      </c>
      <c r="AD64" s="147">
        <v>565</v>
      </c>
      <c r="AE64" s="147">
        <v>54</v>
      </c>
      <c r="AF64" s="151">
        <v>283</v>
      </c>
      <c r="AG64" s="151">
        <v>623</v>
      </c>
      <c r="AH64" s="76">
        <f t="shared" si="23"/>
        <v>5.9889109916620811</v>
      </c>
      <c r="AI64" s="76">
        <f t="shared" si="24"/>
        <v>13.184069073517586</v>
      </c>
      <c r="AJ64" s="76">
        <v>1.67</v>
      </c>
      <c r="AK64" s="153">
        <v>184</v>
      </c>
      <c r="AL64" s="153">
        <v>64</v>
      </c>
      <c r="AM64" s="76">
        <f t="shared" si="25"/>
        <v>3.8938502560629789</v>
      </c>
      <c r="AN64" s="76">
        <f t="shared" si="26"/>
        <v>1.4270106356886441</v>
      </c>
      <c r="AO64" s="155">
        <v>18366</v>
      </c>
      <c r="AP64" s="34">
        <v>18447</v>
      </c>
      <c r="AQ64" s="34">
        <v>18406</v>
      </c>
      <c r="AR64" s="34">
        <v>10494</v>
      </c>
      <c r="AS64" s="34">
        <v>5183</v>
      </c>
      <c r="AT64" s="34">
        <v>4171</v>
      </c>
      <c r="AU64" s="34">
        <v>2450</v>
      </c>
      <c r="AV64" s="34">
        <v>2448</v>
      </c>
      <c r="AW64" s="17">
        <f t="shared" si="8"/>
        <v>28.096709492058331</v>
      </c>
      <c r="AX64" s="17">
        <f t="shared" si="9"/>
        <v>13.270450479752805</v>
      </c>
      <c r="AY64" s="143">
        <v>182.48</v>
      </c>
      <c r="AZ64" s="123"/>
      <c r="BA64" s="14"/>
    </row>
    <row r="65" spans="1:53" ht="12.75" customHeight="1">
      <c r="A65" s="25">
        <v>224</v>
      </c>
      <c r="B65" s="29" t="s">
        <v>75</v>
      </c>
      <c r="C65" s="89">
        <v>47827</v>
      </c>
      <c r="D65" s="14">
        <f t="shared" si="6"/>
        <v>208.64197530864197</v>
      </c>
      <c r="E65" s="19">
        <f t="shared" si="10"/>
        <v>49834</v>
      </c>
      <c r="F65" s="19">
        <v>23809</v>
      </c>
      <c r="G65" s="19">
        <v>26025</v>
      </c>
      <c r="H65" s="19">
        <v>163</v>
      </c>
      <c r="I65" s="82" t="s">
        <v>184</v>
      </c>
      <c r="J65" s="19">
        <v>6387</v>
      </c>
      <c r="K65" s="19">
        <v>28791</v>
      </c>
      <c r="L65" s="19">
        <v>14616</v>
      </c>
      <c r="M65" s="72">
        <v>12.8</v>
      </c>
      <c r="N65" s="72">
        <v>57.8</v>
      </c>
      <c r="O65" s="72">
        <v>29.4</v>
      </c>
      <c r="P65" s="75">
        <v>3454</v>
      </c>
      <c r="Q65" s="75">
        <v>3375</v>
      </c>
      <c r="R65" s="75">
        <v>79</v>
      </c>
      <c r="S65" s="75">
        <v>5456</v>
      </c>
      <c r="T65" s="75">
        <v>4607</v>
      </c>
      <c r="U65" s="75">
        <v>849</v>
      </c>
      <c r="V65" s="95">
        <v>-2002</v>
      </c>
      <c r="W65" s="72">
        <v>157.96178343949046</v>
      </c>
      <c r="X65" s="19">
        <v>49834</v>
      </c>
      <c r="Y65" s="19">
        <v>48118</v>
      </c>
      <c r="Z65" s="74">
        <v>96.556567805112977</v>
      </c>
      <c r="AA65" s="19">
        <v>243</v>
      </c>
      <c r="AB65" s="147">
        <v>882</v>
      </c>
      <c r="AC65" s="147">
        <v>450</v>
      </c>
      <c r="AD65" s="147">
        <v>432</v>
      </c>
      <c r="AE65" s="147">
        <v>47</v>
      </c>
      <c r="AF65" s="151">
        <v>353</v>
      </c>
      <c r="AG65" s="151">
        <v>737</v>
      </c>
      <c r="AH65" s="76">
        <f t="shared" si="23"/>
        <v>7.0835172773608388</v>
      </c>
      <c r="AI65" s="76">
        <f t="shared" si="24"/>
        <v>14.789099811373761</v>
      </c>
      <c r="AJ65" s="76">
        <v>1.71</v>
      </c>
      <c r="AK65" s="153">
        <v>178</v>
      </c>
      <c r="AL65" s="153">
        <v>70</v>
      </c>
      <c r="AM65" s="76">
        <f t="shared" si="25"/>
        <v>3.571858570453907</v>
      </c>
      <c r="AN65" s="76">
        <f t="shared" si="26"/>
        <v>1.4636084220210341</v>
      </c>
      <c r="AO65" s="155">
        <v>17429</v>
      </c>
      <c r="AP65" s="19">
        <v>16981</v>
      </c>
      <c r="AQ65" s="19">
        <v>16953</v>
      </c>
      <c r="AR65" s="19">
        <v>9334</v>
      </c>
      <c r="AS65" s="19">
        <v>3475</v>
      </c>
      <c r="AT65" s="19">
        <v>3883</v>
      </c>
      <c r="AU65" s="19">
        <v>1999</v>
      </c>
      <c r="AV65" s="19">
        <v>1713</v>
      </c>
      <c r="AW65" s="72">
        <f t="shared" si="8"/>
        <v>20.464048053707085</v>
      </c>
      <c r="AX65" s="72">
        <f t="shared" si="9"/>
        <v>10.087745126906542</v>
      </c>
      <c r="AY65" s="143">
        <v>229.23</v>
      </c>
      <c r="AZ65" s="124"/>
      <c r="BA65" s="14"/>
    </row>
    <row r="66" spans="1:53" ht="12.75" customHeight="1">
      <c r="A66" s="25">
        <v>226</v>
      </c>
      <c r="B66" s="29" t="s">
        <v>76</v>
      </c>
      <c r="C66" s="89">
        <v>44172</v>
      </c>
      <c r="D66" s="14">
        <f t="shared" si="6"/>
        <v>239.70045582808768</v>
      </c>
      <c r="E66" s="19">
        <f t="shared" si="10"/>
        <v>46459</v>
      </c>
      <c r="F66" s="19">
        <v>22016</v>
      </c>
      <c r="G66" s="19">
        <v>24443</v>
      </c>
      <c r="H66" s="19">
        <v>190</v>
      </c>
      <c r="I66" s="82" t="s">
        <v>183</v>
      </c>
      <c r="J66" s="19">
        <v>5377</v>
      </c>
      <c r="K66" s="19">
        <v>26020</v>
      </c>
      <c r="L66" s="19">
        <v>15062</v>
      </c>
      <c r="M66" s="72">
        <v>11.6</v>
      </c>
      <c r="N66" s="72">
        <v>56</v>
      </c>
      <c r="O66" s="72">
        <v>32.4</v>
      </c>
      <c r="P66" s="75">
        <v>3540</v>
      </c>
      <c r="Q66" s="75">
        <v>3058</v>
      </c>
      <c r="R66" s="75">
        <v>482</v>
      </c>
      <c r="S66" s="75">
        <v>5414</v>
      </c>
      <c r="T66" s="75">
        <v>4472</v>
      </c>
      <c r="U66" s="75">
        <v>942</v>
      </c>
      <c r="V66" s="95">
        <v>-1874</v>
      </c>
      <c r="W66" s="72">
        <v>152.93785310734464</v>
      </c>
      <c r="X66" s="19">
        <v>46459</v>
      </c>
      <c r="Y66" s="19">
        <v>44772</v>
      </c>
      <c r="Z66" s="74">
        <v>96.368841343980719</v>
      </c>
      <c r="AA66" s="19">
        <v>204</v>
      </c>
      <c r="AB66" s="147">
        <v>954</v>
      </c>
      <c r="AC66" s="147">
        <v>481</v>
      </c>
      <c r="AD66" s="147">
        <v>473</v>
      </c>
      <c r="AE66" s="147">
        <v>47</v>
      </c>
      <c r="AF66" s="151">
        <v>295</v>
      </c>
      <c r="AG66" s="151">
        <v>709</v>
      </c>
      <c r="AH66" s="76">
        <f t="shared" si="23"/>
        <v>6.3496846682020704</v>
      </c>
      <c r="AI66" s="76">
        <f t="shared" si="24"/>
        <v>15.260767558492434</v>
      </c>
      <c r="AJ66" s="76">
        <v>1.37</v>
      </c>
      <c r="AK66" s="153">
        <v>180</v>
      </c>
      <c r="AL66" s="153">
        <v>54</v>
      </c>
      <c r="AM66" s="76">
        <f t="shared" si="25"/>
        <v>3.8743838653436367</v>
      </c>
      <c r="AN66" s="76">
        <f t="shared" si="26"/>
        <v>1.2224938875305624</v>
      </c>
      <c r="AO66" s="155">
        <v>17633</v>
      </c>
      <c r="AP66" s="19">
        <v>17436</v>
      </c>
      <c r="AQ66" s="19">
        <v>17360</v>
      </c>
      <c r="AR66" s="19">
        <v>9939</v>
      </c>
      <c r="AS66" s="19">
        <v>4343</v>
      </c>
      <c r="AT66" s="19">
        <v>4497</v>
      </c>
      <c r="AU66" s="19">
        <v>2640</v>
      </c>
      <c r="AV66" s="19">
        <v>2388</v>
      </c>
      <c r="AW66" s="72">
        <f t="shared" si="8"/>
        <v>24.908235833906858</v>
      </c>
      <c r="AX66" s="72">
        <f t="shared" si="9"/>
        <v>13.695801789401237</v>
      </c>
      <c r="AY66" s="143">
        <v>184.28</v>
      </c>
      <c r="AZ66" s="124"/>
      <c r="BA66" s="14"/>
    </row>
    <row r="67" spans="1:53" ht="12" customHeight="1">
      <c r="A67" s="37"/>
      <c r="B67" s="38"/>
      <c r="C67" s="48"/>
      <c r="D67" s="39"/>
      <c r="E67" s="12"/>
      <c r="F67" s="96"/>
      <c r="G67" s="96"/>
      <c r="H67" s="96"/>
      <c r="I67" s="96"/>
      <c r="J67" s="97"/>
      <c r="K67" s="97"/>
      <c r="L67" s="97"/>
      <c r="M67" s="40"/>
      <c r="N67" s="97"/>
      <c r="O67" s="97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8"/>
      <c r="AD67" s="96"/>
      <c r="AE67" s="96"/>
      <c r="AF67" s="41"/>
      <c r="AG67" s="41"/>
      <c r="AH67" s="96"/>
      <c r="AI67" s="96"/>
      <c r="AJ67" s="96"/>
      <c r="AK67" s="41"/>
      <c r="AL67" s="41"/>
      <c r="AM67" s="96"/>
      <c r="AN67" s="12"/>
      <c r="AO67" s="12"/>
      <c r="AP67" s="42"/>
      <c r="AQ67" s="42"/>
      <c r="AR67" s="96"/>
      <c r="AS67" s="96"/>
      <c r="AT67" s="96"/>
      <c r="AU67" s="96"/>
      <c r="AV67" s="96"/>
      <c r="AW67" s="96"/>
      <c r="AX67" s="96"/>
    </row>
    <row r="68" spans="1:53" s="99" customFormat="1" ht="15" customHeight="1">
      <c r="A68" s="44"/>
      <c r="B68" s="44" t="s">
        <v>6</v>
      </c>
      <c r="C68" s="141" t="s">
        <v>224</v>
      </c>
      <c r="D68" s="44"/>
      <c r="E68" s="44"/>
      <c r="F68" s="19"/>
      <c r="G68" s="19"/>
      <c r="H68" s="2"/>
      <c r="I68" s="141"/>
      <c r="J68" s="44" t="s">
        <v>127</v>
      </c>
      <c r="K68" s="141"/>
      <c r="N68" s="17"/>
      <c r="O68" s="44"/>
      <c r="P68" s="141" t="s">
        <v>132</v>
      </c>
      <c r="Q68" s="141"/>
      <c r="U68" s="44"/>
      <c r="W68" s="141"/>
      <c r="X68" s="141" t="s">
        <v>223</v>
      </c>
      <c r="Z68" s="141"/>
      <c r="AC68" s="45"/>
      <c r="AD68" s="45"/>
      <c r="AE68" s="45"/>
      <c r="AF68" s="24" t="s">
        <v>225</v>
      </c>
      <c r="AG68" s="31"/>
      <c r="AH68" s="141"/>
      <c r="AI68" s="141"/>
      <c r="AJ68" s="141"/>
      <c r="AL68" s="31"/>
      <c r="AM68" s="141"/>
      <c r="AN68" s="44"/>
      <c r="AO68" s="141" t="s">
        <v>224</v>
      </c>
      <c r="AP68" s="154"/>
      <c r="AQ68" s="19"/>
      <c r="AR68" s="4"/>
      <c r="AS68" s="154"/>
      <c r="AT68" s="44"/>
      <c r="AU68" s="154"/>
      <c r="AV68" s="141"/>
      <c r="AW68" s="141"/>
      <c r="AX68" s="141"/>
    </row>
    <row r="69" spans="1:53" ht="18" customHeight="1">
      <c r="A69" s="1"/>
      <c r="B69" s="1"/>
      <c r="C69" s="31" t="s">
        <v>121</v>
      </c>
      <c r="D69" s="1"/>
      <c r="E69" s="10"/>
      <c r="F69" s="19"/>
      <c r="G69" s="19"/>
      <c r="H69" s="2"/>
      <c r="I69" s="85"/>
      <c r="J69" s="85"/>
      <c r="K69" s="85"/>
      <c r="L69" s="85"/>
      <c r="M69" s="1"/>
      <c r="N69" s="13"/>
      <c r="O69" s="13"/>
      <c r="P69" s="195" t="s">
        <v>133</v>
      </c>
      <c r="Q69" s="195"/>
      <c r="R69" s="195"/>
      <c r="S69" s="195"/>
      <c r="T69" s="195"/>
      <c r="U69" s="195"/>
      <c r="V69" s="195"/>
      <c r="W69" s="195"/>
      <c r="X69" s="193" t="s">
        <v>134</v>
      </c>
      <c r="Y69" s="193"/>
      <c r="Z69" s="193"/>
      <c r="AA69" s="193"/>
      <c r="AB69" s="193"/>
      <c r="AC69" s="193"/>
      <c r="AD69" s="193"/>
      <c r="AE69" s="193"/>
      <c r="AF69" s="187" t="s">
        <v>128</v>
      </c>
      <c r="AG69" s="187"/>
      <c r="AH69" s="187"/>
      <c r="AI69" s="187"/>
      <c r="AJ69" s="187"/>
      <c r="AK69" s="187"/>
      <c r="AL69" s="187"/>
      <c r="AM69" s="187"/>
      <c r="AN69" s="187"/>
      <c r="AO69" s="43" t="s">
        <v>126</v>
      </c>
      <c r="AQ69" s="19"/>
      <c r="AR69" s="85"/>
      <c r="AU69" s="85"/>
      <c r="AV69" s="85"/>
      <c r="AW69" s="85"/>
      <c r="AX69" s="85"/>
    </row>
    <row r="70" spans="1:53" ht="12" customHeight="1">
      <c r="A70" s="1"/>
      <c r="B70" s="1"/>
      <c r="C70" s="1" t="s">
        <v>151</v>
      </c>
      <c r="D70" s="1"/>
      <c r="E70" s="10"/>
      <c r="F70" s="19"/>
      <c r="G70" s="19"/>
      <c r="H70" s="2"/>
      <c r="I70" s="85"/>
      <c r="J70" s="85"/>
      <c r="K70" s="85"/>
      <c r="L70" s="85"/>
      <c r="M70" s="1"/>
      <c r="N70" s="13"/>
      <c r="O70" s="13"/>
      <c r="P70" s="196" t="s">
        <v>146</v>
      </c>
      <c r="Q70" s="196"/>
      <c r="R70" s="196"/>
      <c r="S70" s="196"/>
      <c r="T70" s="196"/>
      <c r="U70" s="196"/>
      <c r="V70" s="196"/>
      <c r="W70" s="196"/>
      <c r="X70" s="193" t="s">
        <v>135</v>
      </c>
      <c r="Y70" s="193"/>
      <c r="Z70" s="193"/>
      <c r="AA70" s="193"/>
      <c r="AB70" s="193"/>
      <c r="AC70" s="193"/>
      <c r="AD70" s="193"/>
      <c r="AE70" s="193"/>
      <c r="AF70" s="24" t="s">
        <v>129</v>
      </c>
      <c r="AG70" s="31"/>
      <c r="AH70" s="85"/>
      <c r="AI70" s="85"/>
      <c r="AJ70" s="85"/>
      <c r="AL70" s="31"/>
      <c r="AM70" s="1"/>
      <c r="AN70" s="1"/>
      <c r="AO70" s="141" t="s">
        <v>185</v>
      </c>
      <c r="AQ70" s="19"/>
      <c r="AR70" s="85"/>
      <c r="AS70" s="141"/>
      <c r="AT70" s="85"/>
      <c r="AU70" s="85"/>
      <c r="AV70" s="85"/>
      <c r="AW70" s="85"/>
      <c r="AX70" s="85"/>
    </row>
    <row r="71" spans="1:53" ht="12" customHeight="1">
      <c r="A71" s="1"/>
      <c r="B71" s="1"/>
      <c r="C71" s="1"/>
      <c r="D71" s="1"/>
      <c r="E71" s="10"/>
      <c r="F71" s="19"/>
      <c r="G71" s="19"/>
      <c r="H71" s="2"/>
      <c r="I71" s="85"/>
      <c r="J71" s="85"/>
      <c r="K71" s="85"/>
      <c r="L71" s="85"/>
      <c r="M71" s="1"/>
      <c r="N71" s="13"/>
      <c r="O71" s="13"/>
      <c r="P71" s="192" t="s">
        <v>147</v>
      </c>
      <c r="Q71" s="192"/>
      <c r="R71" s="192"/>
      <c r="S71" s="192"/>
      <c r="T71" s="192"/>
      <c r="U71" s="192"/>
      <c r="V71" s="192"/>
      <c r="W71" s="192"/>
      <c r="X71" s="194" t="s">
        <v>145</v>
      </c>
      <c r="Y71" s="194"/>
      <c r="Z71" s="194"/>
      <c r="AA71" s="194"/>
      <c r="AB71" s="194"/>
      <c r="AC71" s="194"/>
      <c r="AD71" s="194"/>
      <c r="AE71" s="194"/>
      <c r="AF71" s="24"/>
      <c r="AG71" s="31"/>
      <c r="AH71" s="85"/>
      <c r="AI71" s="85"/>
      <c r="AJ71" s="85"/>
      <c r="AL71" s="31"/>
      <c r="AM71" s="1"/>
      <c r="AN71" s="1"/>
      <c r="AO71" s="19" t="s">
        <v>186</v>
      </c>
      <c r="AQ71" s="19"/>
      <c r="AR71" s="85"/>
      <c r="AS71" s="141"/>
      <c r="AT71" s="1"/>
      <c r="AU71" s="85"/>
      <c r="AV71" s="85"/>
      <c r="AW71" s="85"/>
      <c r="AX71" s="85"/>
    </row>
    <row r="72" spans="1:53" ht="12" customHeight="1">
      <c r="A72" s="1"/>
      <c r="B72" s="1"/>
      <c r="C72" s="1"/>
      <c r="D72" s="1"/>
      <c r="E72" s="10"/>
      <c r="F72" s="19"/>
      <c r="G72" s="19"/>
      <c r="H72" s="2"/>
      <c r="I72" s="85"/>
      <c r="J72" s="85"/>
      <c r="K72" s="85"/>
      <c r="L72" s="85"/>
      <c r="M72" s="1"/>
      <c r="N72" s="13"/>
      <c r="O72" s="13"/>
      <c r="P72" s="192" t="s">
        <v>148</v>
      </c>
      <c r="Q72" s="192"/>
      <c r="R72" s="192"/>
      <c r="S72" s="192"/>
      <c r="T72" s="192"/>
      <c r="U72" s="192"/>
      <c r="V72" s="192"/>
      <c r="W72" s="192"/>
      <c r="X72" s="1" t="s">
        <v>120</v>
      </c>
      <c r="Y72" s="85"/>
      <c r="Z72" s="85"/>
      <c r="AA72" s="1"/>
      <c r="AB72" s="1"/>
      <c r="AC72" s="20"/>
      <c r="AD72" s="20"/>
      <c r="AE72" s="20"/>
      <c r="AF72" s="24"/>
      <c r="AG72" s="31"/>
      <c r="AH72" s="85"/>
      <c r="AI72" s="85"/>
      <c r="AJ72" s="85"/>
      <c r="AL72" s="31"/>
      <c r="AM72" s="1"/>
      <c r="AN72" s="1"/>
      <c r="AO72" s="19"/>
      <c r="AP72" s="19"/>
      <c r="AQ72" s="19"/>
      <c r="AR72" s="85"/>
      <c r="AS72" s="141"/>
      <c r="AT72" s="1"/>
      <c r="AU72" s="85"/>
      <c r="AV72" s="85"/>
      <c r="AW72" s="85"/>
      <c r="AX72" s="85"/>
    </row>
    <row r="73" spans="1:53" s="43" customFormat="1" ht="12" customHeight="1">
      <c r="AF73" s="24"/>
    </row>
    <row r="74" spans="1:53">
      <c r="AF74" s="24"/>
    </row>
    <row r="75" spans="1:53">
      <c r="AF75" s="9"/>
    </row>
    <row r="76" spans="1:53">
      <c r="AF76" s="24"/>
    </row>
    <row r="77" spans="1:53">
      <c r="AF77" s="24"/>
    </row>
    <row r="78" spans="1:53">
      <c r="AF78" s="24"/>
    </row>
    <row r="79" spans="1:53">
      <c r="AF79" s="2"/>
    </row>
    <row r="80" spans="1:53">
      <c r="AF80" s="24"/>
    </row>
    <row r="81" spans="32:32">
      <c r="AF81" s="24"/>
    </row>
    <row r="82" spans="32:32">
      <c r="AF82" s="24"/>
    </row>
    <row r="83" spans="32:32">
      <c r="AF83" s="24"/>
    </row>
    <row r="84" spans="32:32">
      <c r="AF84" s="24"/>
    </row>
    <row r="85" spans="32:32">
      <c r="AF85" s="8"/>
    </row>
    <row r="86" spans="32:32">
      <c r="AF86" s="24"/>
    </row>
    <row r="87" spans="32:32">
      <c r="AF87" s="24"/>
    </row>
    <row r="88" spans="32:32">
      <c r="AF88" s="24"/>
    </row>
    <row r="89" spans="32:32">
      <c r="AF89" s="24"/>
    </row>
    <row r="90" spans="32:32">
      <c r="AF90" s="24"/>
    </row>
    <row r="91" spans="32:32">
      <c r="AF91" s="31"/>
    </row>
    <row r="92" spans="32:32">
      <c r="AF92" s="43"/>
    </row>
    <row r="93" spans="32:32">
      <c r="AF93" s="47"/>
    </row>
    <row r="94" spans="32:32">
      <c r="AF94" s="24"/>
    </row>
    <row r="95" spans="32:32">
      <c r="AF95" s="24"/>
    </row>
    <row r="96" spans="32:32">
      <c r="AF96" s="34"/>
    </row>
    <row r="97" spans="32:32">
      <c r="AF97" s="34"/>
    </row>
    <row r="98" spans="32:32">
      <c r="AF98" s="31"/>
    </row>
    <row r="99" spans="32:32">
      <c r="AF99" s="34"/>
    </row>
    <row r="100" spans="32:32">
      <c r="AF100" s="24"/>
    </row>
    <row r="101" spans="32:32">
      <c r="AF101" s="24"/>
    </row>
    <row r="102" spans="32:32">
      <c r="AF102" s="34"/>
    </row>
    <row r="103" spans="32:32">
      <c r="AF103" s="31"/>
    </row>
    <row r="104" spans="32:32">
      <c r="AF104" s="24"/>
    </row>
    <row r="105" spans="32:32">
      <c r="AF105" s="24"/>
    </row>
    <row r="106" spans="32:32">
      <c r="AF106" s="19"/>
    </row>
    <row r="107" spans="32:32">
      <c r="AF107" s="34"/>
    </row>
    <row r="108" spans="32:32">
      <c r="AF108" s="24"/>
    </row>
    <row r="109" spans="32:32">
      <c r="AF109" s="24"/>
    </row>
    <row r="110" spans="32:32">
      <c r="AF110" s="34"/>
    </row>
    <row r="111" spans="32:32">
      <c r="AF111" s="31"/>
    </row>
    <row r="112" spans="32:32">
      <c r="AF112" s="8"/>
    </row>
    <row r="113" spans="32:32">
      <c r="AF113" s="19"/>
    </row>
    <row r="114" spans="32:32">
      <c r="AF114" s="19"/>
    </row>
    <row r="115" spans="32:32">
      <c r="AF115" s="19"/>
    </row>
    <row r="116" spans="32:32">
      <c r="AF116" s="34"/>
    </row>
    <row r="117" spans="32:32">
      <c r="AF117" s="31"/>
    </row>
    <row r="118" spans="32:32">
      <c r="AF118" s="24"/>
    </row>
    <row r="119" spans="32:32">
      <c r="AF119" s="19"/>
    </row>
    <row r="120" spans="32:32">
      <c r="AF120" s="31"/>
    </row>
    <row r="121" spans="32:32">
      <c r="AF121" s="34"/>
    </row>
    <row r="122" spans="32:32">
      <c r="AF122" s="19"/>
    </row>
    <row r="123" spans="32:32">
      <c r="AF123" s="19"/>
    </row>
  </sheetData>
  <mergeCells count="11">
    <mergeCell ref="AF69:AN69"/>
    <mergeCell ref="A3:B3"/>
    <mergeCell ref="A4:B4"/>
    <mergeCell ref="A5:B5"/>
    <mergeCell ref="P72:W72"/>
    <mergeCell ref="X69:AE69"/>
    <mergeCell ref="X70:AE70"/>
    <mergeCell ref="X71:AE71"/>
    <mergeCell ref="P69:W69"/>
    <mergeCell ref="P70:W70"/>
    <mergeCell ref="P71:W71"/>
  </mergeCells>
  <phoneticPr fontId="9"/>
  <pageMargins left="0.59055118110236227" right="0.59055118110236227" top="0.98425196850393704" bottom="0.78740157480314965" header="0.59055118110236227" footer="0.59055118110236227"/>
  <pageSetup paperSize="9" firstPageNumber="2" orientation="portrait" useFirstPageNumber="1" r:id="rId1"/>
  <headerFooter alignWithMargins="0">
    <oddHeader>&amp;L&amp;"ＭＳ Ｐゴシック,太字"市区町データ　&amp;A</oddHeader>
    <oddFooter>&amp;C&amp;"ＭＳ Ｐ明朝,標準"&amp;9－&amp;P－</oddFooter>
  </headerFooter>
  <rowBreaks count="1" manualBreakCount="1">
    <brk id="56" max="53" man="1"/>
  </rowBreaks>
  <colBreaks count="5" manualBreakCount="5">
    <brk id="9" max="72" man="1"/>
    <brk id="15" max="72" man="1"/>
    <brk id="23" max="72" man="1"/>
    <brk id="31" max="72" man="1"/>
    <brk id="40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72"/>
  <sheetViews>
    <sheetView view="pageBreakPreview" zoomScaleNormal="100" workbookViewId="0">
      <pane xSplit="2" ySplit="5" topLeftCell="C6" activePane="bottomRight" state="frozenSplit"/>
      <selection pane="topRight"/>
      <selection pane="bottomLeft"/>
      <selection pane="bottomRight" activeCell="J3" sqref="J3"/>
    </sheetView>
  </sheetViews>
  <sheetFormatPr defaultRowHeight="17.25"/>
  <cols>
    <col min="1" max="1" width="3.09765625" style="59" customWidth="1"/>
    <col min="2" max="2" width="7.69921875" style="59" customWidth="1"/>
    <col min="3" max="4" width="5.8984375" style="59" customWidth="1"/>
    <col min="5" max="5" width="5" style="150" customWidth="1"/>
    <col min="6" max="8" width="5" style="59" customWidth="1"/>
    <col min="9" max="9" width="5.59765625" style="172" customWidth="1"/>
    <col min="10" max="10" width="5" style="59" customWidth="1"/>
    <col min="11" max="11" width="5" style="181" customWidth="1"/>
    <col min="12" max="14" width="5" style="59" customWidth="1"/>
    <col min="15" max="16384" width="8.796875" style="59"/>
  </cols>
  <sheetData>
    <row r="1" spans="1:15" ht="12" customHeight="1">
      <c r="A1" s="3"/>
      <c r="B1" s="3"/>
      <c r="C1" s="3"/>
      <c r="D1" s="56" t="s">
        <v>106</v>
      </c>
      <c r="F1" s="56"/>
      <c r="G1" s="3" t="s">
        <v>60</v>
      </c>
      <c r="H1" s="3"/>
      <c r="I1" s="166"/>
      <c r="J1" s="56"/>
      <c r="K1" s="176" t="s">
        <v>61</v>
      </c>
      <c r="L1" s="56"/>
      <c r="M1" s="56"/>
      <c r="N1" s="3"/>
    </row>
    <row r="2" spans="1:15" ht="12" customHeight="1">
      <c r="A2" s="22"/>
      <c r="B2" s="22"/>
      <c r="C2" s="22">
        <v>49</v>
      </c>
      <c r="D2" s="55">
        <v>50</v>
      </c>
      <c r="E2" s="55">
        <v>51</v>
      </c>
      <c r="F2" s="55">
        <v>52</v>
      </c>
      <c r="G2" s="55">
        <v>53</v>
      </c>
      <c r="H2" s="55">
        <v>54</v>
      </c>
      <c r="I2" s="167">
        <v>55</v>
      </c>
      <c r="J2" s="55">
        <v>56</v>
      </c>
      <c r="K2" s="182">
        <v>57</v>
      </c>
      <c r="L2" s="55">
        <v>58</v>
      </c>
      <c r="M2" s="55">
        <v>59</v>
      </c>
      <c r="N2" s="55">
        <v>60</v>
      </c>
    </row>
    <row r="3" spans="1:15" ht="45" customHeight="1">
      <c r="A3" s="188" t="s">
        <v>1</v>
      </c>
      <c r="B3" s="189"/>
      <c r="C3" s="51" t="s">
        <v>62</v>
      </c>
      <c r="D3" s="51" t="s">
        <v>62</v>
      </c>
      <c r="E3" s="51" t="s">
        <v>82</v>
      </c>
      <c r="F3" s="51" t="s">
        <v>65</v>
      </c>
      <c r="G3" s="51" t="s">
        <v>187</v>
      </c>
      <c r="H3" s="51" t="s">
        <v>188</v>
      </c>
      <c r="I3" s="168" t="s">
        <v>63</v>
      </c>
      <c r="J3" s="51" t="s">
        <v>66</v>
      </c>
      <c r="K3" s="177" t="s">
        <v>68</v>
      </c>
      <c r="L3" s="51" t="s">
        <v>69</v>
      </c>
      <c r="M3" s="51" t="s">
        <v>64</v>
      </c>
      <c r="N3" s="60" t="s">
        <v>67</v>
      </c>
    </row>
    <row r="4" spans="1:15" ht="21" customHeight="1">
      <c r="A4" s="190" t="s">
        <v>2</v>
      </c>
      <c r="B4" s="191"/>
      <c r="C4" s="64">
        <v>42005</v>
      </c>
      <c r="D4" s="64">
        <v>41640</v>
      </c>
      <c r="E4" s="64" t="s">
        <v>234</v>
      </c>
      <c r="F4" s="64" t="s">
        <v>234</v>
      </c>
      <c r="G4" s="64" t="s">
        <v>234</v>
      </c>
      <c r="H4" s="64" t="s">
        <v>234</v>
      </c>
      <c r="I4" s="169" t="s">
        <v>234</v>
      </c>
      <c r="J4" s="64" t="s">
        <v>234</v>
      </c>
      <c r="K4" s="178" t="s">
        <v>234</v>
      </c>
      <c r="L4" s="64" t="s">
        <v>234</v>
      </c>
      <c r="M4" s="64" t="s">
        <v>234</v>
      </c>
      <c r="N4" s="67" t="s">
        <v>234</v>
      </c>
    </row>
    <row r="5" spans="1:15" ht="12" customHeight="1">
      <c r="A5" s="188" t="s">
        <v>3</v>
      </c>
      <c r="B5" s="189"/>
      <c r="C5" s="51" t="s">
        <v>4</v>
      </c>
      <c r="D5" s="51" t="s">
        <v>4</v>
      </c>
      <c r="E5" s="51" t="s">
        <v>4</v>
      </c>
      <c r="F5" s="51" t="s">
        <v>189</v>
      </c>
      <c r="G5" s="51" t="s">
        <v>4</v>
      </c>
      <c r="H5" s="51" t="s">
        <v>4</v>
      </c>
      <c r="I5" s="168" t="s">
        <v>4</v>
      </c>
      <c r="J5" s="51" t="s">
        <v>189</v>
      </c>
      <c r="K5" s="177" t="s">
        <v>4</v>
      </c>
      <c r="L5" s="51" t="s">
        <v>4</v>
      </c>
      <c r="M5" s="51" t="s">
        <v>4</v>
      </c>
      <c r="N5" s="60" t="s">
        <v>189</v>
      </c>
    </row>
    <row r="6" spans="1:15" ht="9" customHeight="1">
      <c r="A6" s="5"/>
      <c r="B6" s="11"/>
      <c r="C6" s="68"/>
      <c r="D6" s="68"/>
      <c r="E6" s="68"/>
      <c r="F6" s="68"/>
      <c r="G6" s="84"/>
      <c r="H6" s="84"/>
      <c r="I6" s="165"/>
      <c r="J6" s="68"/>
      <c r="K6" s="175"/>
      <c r="L6" s="68"/>
      <c r="M6" s="68"/>
      <c r="N6" s="84"/>
    </row>
    <row r="7" spans="1:15" ht="12" customHeight="1">
      <c r="A7" s="6" t="s">
        <v>5</v>
      </c>
      <c r="B7" s="7" t="s">
        <v>0</v>
      </c>
      <c r="C7" s="79">
        <v>5538020</v>
      </c>
      <c r="D7" s="71">
        <v>5555213</v>
      </c>
      <c r="E7" s="159">
        <f t="shared" ref="E7:E38" si="0">C7-D7</f>
        <v>-17193</v>
      </c>
      <c r="F7" s="160">
        <f t="shared" ref="F7:F38" si="1">E7/D7*100</f>
        <v>-0.30949308334351894</v>
      </c>
      <c r="G7" s="159">
        <f>G8+G18+G22+G28+G34+G41+G46+G54+G60+G63</f>
        <v>44817</v>
      </c>
      <c r="H7" s="159">
        <f>H8+H18+H22+H28+H34+H41+H46+H54+H60+H63</f>
        <v>54825</v>
      </c>
      <c r="I7" s="186">
        <f>I8+I18+I22+I28+I34+I41+I46+I54+I60+I63</f>
        <v>-10008</v>
      </c>
      <c r="J7" s="160">
        <f t="shared" ref="J7:J38" si="2">ROUND(I7/D7*100,2)</f>
        <v>-0.18</v>
      </c>
      <c r="K7" s="174">
        <f>K8+K18+K22+K28+K34+K41+K46+K54+K60+K63</f>
        <v>215667</v>
      </c>
      <c r="L7" s="174">
        <f>L8+L18+L22+L28+L34+L41+L46+L54+L60+L63</f>
        <v>222852</v>
      </c>
      <c r="M7" s="174">
        <f>M8+M18+M22+M28+M34+M41+M46+M54+M60+M63</f>
        <v>-7185</v>
      </c>
      <c r="N7" s="160">
        <f t="shared" ref="N7:N38" si="3">ROUND(M7/D7*100,2)</f>
        <v>-0.13</v>
      </c>
    </row>
    <row r="8" spans="1:15" ht="20.25" customHeight="1">
      <c r="A8" s="23">
        <v>100</v>
      </c>
      <c r="B8" s="7" t="s">
        <v>7</v>
      </c>
      <c r="C8" s="158">
        <v>1537237</v>
      </c>
      <c r="D8" s="71">
        <v>1540242</v>
      </c>
      <c r="E8" s="159">
        <f t="shared" si="0"/>
        <v>-3005</v>
      </c>
      <c r="F8" s="160">
        <f t="shared" si="1"/>
        <v>-0.19509921168232006</v>
      </c>
      <c r="G8" s="162">
        <v>12218</v>
      </c>
      <c r="H8" s="162">
        <v>15081</v>
      </c>
      <c r="I8" s="173">
        <v>-2863</v>
      </c>
      <c r="J8" s="160">
        <f t="shared" si="2"/>
        <v>-0.19</v>
      </c>
      <c r="K8" s="173">
        <v>76918</v>
      </c>
      <c r="L8" s="173">
        <v>77060</v>
      </c>
      <c r="M8" s="183">
        <v>-142</v>
      </c>
      <c r="N8" s="160">
        <f t="shared" si="3"/>
        <v>-0.01</v>
      </c>
    </row>
    <row r="9" spans="1:15" ht="12.75" customHeight="1">
      <c r="A9" s="25">
        <v>101</v>
      </c>
      <c r="B9" s="26" t="s">
        <v>8</v>
      </c>
      <c r="C9" s="79">
        <v>213551</v>
      </c>
      <c r="D9" s="71">
        <v>213159</v>
      </c>
      <c r="E9" s="159">
        <f t="shared" si="0"/>
        <v>392</v>
      </c>
      <c r="F9" s="160">
        <f t="shared" si="1"/>
        <v>0.18390028101088859</v>
      </c>
      <c r="G9" s="162">
        <v>1847</v>
      </c>
      <c r="H9" s="162">
        <v>1734</v>
      </c>
      <c r="I9" s="164">
        <v>113</v>
      </c>
      <c r="J9" s="160">
        <f t="shared" si="2"/>
        <v>0.05</v>
      </c>
      <c r="K9" s="173">
        <v>12326</v>
      </c>
      <c r="L9" s="173">
        <v>12047</v>
      </c>
      <c r="M9" s="173">
        <v>279</v>
      </c>
      <c r="N9" s="160">
        <f t="shared" si="3"/>
        <v>0.13</v>
      </c>
      <c r="O9" s="157"/>
    </row>
    <row r="10" spans="1:15" ht="12.75" customHeight="1">
      <c r="A10" s="25">
        <v>102</v>
      </c>
      <c r="B10" s="26" t="s">
        <v>9</v>
      </c>
      <c r="C10" s="79">
        <v>135946</v>
      </c>
      <c r="D10" s="71">
        <v>135015</v>
      </c>
      <c r="E10" s="159">
        <f t="shared" si="0"/>
        <v>931</v>
      </c>
      <c r="F10" s="160">
        <f t="shared" si="1"/>
        <v>0.68955301262822644</v>
      </c>
      <c r="G10" s="162">
        <v>1098</v>
      </c>
      <c r="H10" s="162">
        <v>1262</v>
      </c>
      <c r="I10" s="164">
        <v>-164</v>
      </c>
      <c r="J10" s="160">
        <f t="shared" si="2"/>
        <v>-0.12</v>
      </c>
      <c r="K10" s="173">
        <v>8753</v>
      </c>
      <c r="L10" s="173">
        <v>7658</v>
      </c>
      <c r="M10" s="173">
        <v>1095</v>
      </c>
      <c r="N10" s="160">
        <f t="shared" si="3"/>
        <v>0.81</v>
      </c>
    </row>
    <row r="11" spans="1:15" ht="12.75" customHeight="1">
      <c r="A11" s="27">
        <v>110</v>
      </c>
      <c r="B11" s="26" t="s">
        <v>10</v>
      </c>
      <c r="C11" s="79">
        <v>130341</v>
      </c>
      <c r="D11" s="71">
        <v>129530</v>
      </c>
      <c r="E11" s="159">
        <f t="shared" si="0"/>
        <v>811</v>
      </c>
      <c r="F11" s="160">
        <f t="shared" si="1"/>
        <v>0.62610978151779517</v>
      </c>
      <c r="G11" s="162">
        <v>1133</v>
      </c>
      <c r="H11" s="162">
        <v>1282</v>
      </c>
      <c r="I11" s="164">
        <v>-149</v>
      </c>
      <c r="J11" s="160">
        <f t="shared" si="2"/>
        <v>-0.12</v>
      </c>
      <c r="K11" s="173">
        <v>12312</v>
      </c>
      <c r="L11" s="173">
        <v>11352</v>
      </c>
      <c r="M11" s="173">
        <v>960</v>
      </c>
      <c r="N11" s="160">
        <f t="shared" si="3"/>
        <v>0.74</v>
      </c>
    </row>
    <row r="12" spans="1:15" ht="12.75" customHeight="1">
      <c r="A12" s="27">
        <v>105</v>
      </c>
      <c r="B12" s="26" t="s">
        <v>11</v>
      </c>
      <c r="C12" s="79">
        <v>106322</v>
      </c>
      <c r="D12" s="71">
        <v>106564</v>
      </c>
      <c r="E12" s="159">
        <f t="shared" si="0"/>
        <v>-242</v>
      </c>
      <c r="F12" s="160">
        <f t="shared" si="1"/>
        <v>-0.22709357756840959</v>
      </c>
      <c r="G12" s="162">
        <v>844</v>
      </c>
      <c r="H12" s="162">
        <v>1403</v>
      </c>
      <c r="I12" s="164">
        <v>-559</v>
      </c>
      <c r="J12" s="160">
        <f t="shared" si="2"/>
        <v>-0.52</v>
      </c>
      <c r="K12" s="173">
        <v>7228</v>
      </c>
      <c r="L12" s="173">
        <v>6911</v>
      </c>
      <c r="M12" s="173">
        <v>317</v>
      </c>
      <c r="N12" s="160">
        <f t="shared" si="3"/>
        <v>0.3</v>
      </c>
    </row>
    <row r="13" spans="1:15" ht="12.75" customHeight="1">
      <c r="A13" s="27">
        <v>109</v>
      </c>
      <c r="B13" s="26" t="s">
        <v>12</v>
      </c>
      <c r="C13" s="79">
        <v>222307</v>
      </c>
      <c r="D13" s="71">
        <v>224139</v>
      </c>
      <c r="E13" s="159">
        <f t="shared" si="0"/>
        <v>-1832</v>
      </c>
      <c r="F13" s="160">
        <f t="shared" si="1"/>
        <v>-0.81734994802332483</v>
      </c>
      <c r="G13" s="162">
        <v>1576</v>
      </c>
      <c r="H13" s="162">
        <v>2097</v>
      </c>
      <c r="I13" s="164">
        <v>-521</v>
      </c>
      <c r="J13" s="160">
        <f t="shared" si="2"/>
        <v>-0.23</v>
      </c>
      <c r="K13" s="173">
        <v>6817</v>
      </c>
      <c r="L13" s="173">
        <v>8128</v>
      </c>
      <c r="M13" s="173">
        <v>-1311</v>
      </c>
      <c r="N13" s="160">
        <f t="shared" si="3"/>
        <v>-0.57999999999999996</v>
      </c>
    </row>
    <row r="14" spans="1:15" ht="12.75" customHeight="1">
      <c r="A14" s="27">
        <v>106</v>
      </c>
      <c r="B14" s="26" t="s">
        <v>13</v>
      </c>
      <c r="C14" s="79">
        <v>98268</v>
      </c>
      <c r="D14" s="71">
        <v>98774</v>
      </c>
      <c r="E14" s="159">
        <f t="shared" si="0"/>
        <v>-506</v>
      </c>
      <c r="F14" s="160">
        <f t="shared" si="1"/>
        <v>-0.51228055966144936</v>
      </c>
      <c r="G14" s="162">
        <v>653</v>
      </c>
      <c r="H14" s="162">
        <v>1474</v>
      </c>
      <c r="I14" s="164">
        <v>-821</v>
      </c>
      <c r="J14" s="160">
        <f t="shared" si="2"/>
        <v>-0.83</v>
      </c>
      <c r="K14" s="173">
        <v>4997</v>
      </c>
      <c r="L14" s="173">
        <v>4682</v>
      </c>
      <c r="M14" s="173">
        <v>315</v>
      </c>
      <c r="N14" s="160">
        <f t="shared" si="3"/>
        <v>0.32</v>
      </c>
    </row>
    <row r="15" spans="1:15" ht="12.75" customHeight="1">
      <c r="A15" s="27">
        <v>107</v>
      </c>
      <c r="B15" s="26" t="s">
        <v>14</v>
      </c>
      <c r="C15" s="79">
        <v>163976</v>
      </c>
      <c r="D15" s="71">
        <v>164388</v>
      </c>
      <c r="E15" s="159">
        <f t="shared" si="0"/>
        <v>-412</v>
      </c>
      <c r="F15" s="160">
        <f t="shared" si="1"/>
        <v>-0.25062656641604009</v>
      </c>
      <c r="G15" s="162">
        <v>1270</v>
      </c>
      <c r="H15" s="162">
        <v>1661</v>
      </c>
      <c r="I15" s="164">
        <v>-391</v>
      </c>
      <c r="J15" s="160">
        <f t="shared" si="2"/>
        <v>-0.24</v>
      </c>
      <c r="K15" s="173">
        <v>6954</v>
      </c>
      <c r="L15" s="173">
        <v>6975</v>
      </c>
      <c r="M15" s="173">
        <v>-21</v>
      </c>
      <c r="N15" s="160">
        <f t="shared" si="3"/>
        <v>-0.01</v>
      </c>
    </row>
    <row r="16" spans="1:15" ht="12.75" customHeight="1">
      <c r="A16" s="27">
        <v>108</v>
      </c>
      <c r="B16" s="26" t="s">
        <v>15</v>
      </c>
      <c r="C16" s="79">
        <v>219434</v>
      </c>
      <c r="D16" s="71">
        <v>220076</v>
      </c>
      <c r="E16" s="159">
        <f t="shared" si="0"/>
        <v>-642</v>
      </c>
      <c r="F16" s="160">
        <f t="shared" si="1"/>
        <v>-0.29171740671404423</v>
      </c>
      <c r="G16" s="162">
        <v>1889</v>
      </c>
      <c r="H16" s="162">
        <v>2241</v>
      </c>
      <c r="I16" s="164">
        <v>-352</v>
      </c>
      <c r="J16" s="160">
        <f t="shared" si="2"/>
        <v>-0.16</v>
      </c>
      <c r="K16" s="173">
        <v>8729</v>
      </c>
      <c r="L16" s="173">
        <v>9019</v>
      </c>
      <c r="M16" s="173">
        <v>-290</v>
      </c>
      <c r="N16" s="160">
        <f t="shared" si="3"/>
        <v>-0.13</v>
      </c>
    </row>
    <row r="17" spans="1:14" ht="12.75" customHeight="1">
      <c r="A17" s="27">
        <v>111</v>
      </c>
      <c r="B17" s="26" t="s">
        <v>16</v>
      </c>
      <c r="C17" s="79">
        <v>247092</v>
      </c>
      <c r="D17" s="71">
        <v>248597</v>
      </c>
      <c r="E17" s="159">
        <f t="shared" si="0"/>
        <v>-1505</v>
      </c>
      <c r="F17" s="160">
        <f t="shared" si="1"/>
        <v>-0.60539749071790894</v>
      </c>
      <c r="G17" s="162">
        <v>1908</v>
      </c>
      <c r="H17" s="162">
        <v>1927</v>
      </c>
      <c r="I17" s="164">
        <v>-19</v>
      </c>
      <c r="J17" s="160">
        <f t="shared" si="2"/>
        <v>-0.01</v>
      </c>
      <c r="K17" s="173">
        <v>8802</v>
      </c>
      <c r="L17" s="173">
        <v>10288</v>
      </c>
      <c r="M17" s="173">
        <v>-1486</v>
      </c>
      <c r="N17" s="160">
        <f t="shared" si="3"/>
        <v>-0.6</v>
      </c>
    </row>
    <row r="18" spans="1:14" ht="20.25" customHeight="1">
      <c r="A18" s="6"/>
      <c r="B18" s="28" t="s">
        <v>17</v>
      </c>
      <c r="C18" s="158">
        <f>SUM(C19:C21)</f>
        <v>1028911</v>
      </c>
      <c r="D18" s="71">
        <v>1029599</v>
      </c>
      <c r="E18" s="159">
        <f t="shared" si="0"/>
        <v>-688</v>
      </c>
      <c r="F18" s="160">
        <f t="shared" si="1"/>
        <v>-6.6822131723127162E-2</v>
      </c>
      <c r="G18" s="162">
        <f>SUM(G19:G21)</f>
        <v>9148</v>
      </c>
      <c r="H18" s="162">
        <f>SUM(H19:H21)</f>
        <v>9377</v>
      </c>
      <c r="I18" s="164">
        <v>-229</v>
      </c>
      <c r="J18" s="160">
        <f t="shared" si="2"/>
        <v>-0.02</v>
      </c>
      <c r="K18" s="173">
        <f>SUM(K19:K21)</f>
        <v>46928</v>
      </c>
      <c r="L18" s="173">
        <f>SUM(L19:L21)</f>
        <v>47387</v>
      </c>
      <c r="M18" s="173">
        <f>SUM(M19:M21)</f>
        <v>-459</v>
      </c>
      <c r="N18" s="160">
        <f t="shared" si="3"/>
        <v>-0.04</v>
      </c>
    </row>
    <row r="19" spans="1:14" ht="12.75" customHeight="1">
      <c r="A19" s="25">
        <v>202</v>
      </c>
      <c r="B19" s="29" t="s">
        <v>18</v>
      </c>
      <c r="C19" s="79">
        <v>446799</v>
      </c>
      <c r="D19" s="71">
        <v>448688</v>
      </c>
      <c r="E19" s="159">
        <f t="shared" si="0"/>
        <v>-1889</v>
      </c>
      <c r="F19" s="160">
        <f t="shared" si="1"/>
        <v>-0.42100524194986272</v>
      </c>
      <c r="G19" s="162">
        <v>3927</v>
      </c>
      <c r="H19" s="162">
        <v>4678</v>
      </c>
      <c r="I19" s="164">
        <v>-751</v>
      </c>
      <c r="J19" s="160">
        <f t="shared" si="2"/>
        <v>-0.17</v>
      </c>
      <c r="K19" s="173">
        <v>18268</v>
      </c>
      <c r="L19" s="173">
        <v>19406</v>
      </c>
      <c r="M19" s="173">
        <v>-1138</v>
      </c>
      <c r="N19" s="160">
        <f t="shared" si="3"/>
        <v>-0.25</v>
      </c>
    </row>
    <row r="20" spans="1:14" ht="12.75" customHeight="1">
      <c r="A20" s="25">
        <v>204</v>
      </c>
      <c r="B20" s="29" t="s">
        <v>19</v>
      </c>
      <c r="C20" s="79">
        <v>487299</v>
      </c>
      <c r="D20" s="71">
        <v>486350</v>
      </c>
      <c r="E20" s="159">
        <f t="shared" si="0"/>
        <v>949</v>
      </c>
      <c r="F20" s="160">
        <f t="shared" si="1"/>
        <v>0.19512696617662179</v>
      </c>
      <c r="G20" s="162">
        <v>4443</v>
      </c>
      <c r="H20" s="162">
        <v>3838</v>
      </c>
      <c r="I20" s="164">
        <v>605</v>
      </c>
      <c r="J20" s="160">
        <f t="shared" si="2"/>
        <v>0.12</v>
      </c>
      <c r="K20" s="173">
        <v>23056</v>
      </c>
      <c r="L20" s="173">
        <v>22712</v>
      </c>
      <c r="M20" s="173">
        <v>344</v>
      </c>
      <c r="N20" s="160">
        <f t="shared" si="3"/>
        <v>7.0000000000000007E-2</v>
      </c>
    </row>
    <row r="21" spans="1:14" ht="12.75" customHeight="1">
      <c r="A21" s="25">
        <v>206</v>
      </c>
      <c r="B21" s="29" t="s">
        <v>20</v>
      </c>
      <c r="C21" s="79">
        <v>94813</v>
      </c>
      <c r="D21" s="71">
        <v>94561</v>
      </c>
      <c r="E21" s="159">
        <f t="shared" si="0"/>
        <v>252</v>
      </c>
      <c r="F21" s="160">
        <f t="shared" si="1"/>
        <v>0.26649464366916592</v>
      </c>
      <c r="G21" s="162">
        <v>778</v>
      </c>
      <c r="H21" s="162">
        <v>861</v>
      </c>
      <c r="I21" s="164">
        <v>-83</v>
      </c>
      <c r="J21" s="160">
        <f t="shared" si="2"/>
        <v>-0.09</v>
      </c>
      <c r="K21" s="173">
        <v>5604</v>
      </c>
      <c r="L21" s="173">
        <v>5269</v>
      </c>
      <c r="M21" s="173">
        <v>335</v>
      </c>
      <c r="N21" s="160">
        <f t="shared" si="3"/>
        <v>0.35</v>
      </c>
    </row>
    <row r="22" spans="1:14" ht="20.25" customHeight="1">
      <c r="A22" s="6"/>
      <c r="B22" s="28" t="s">
        <v>21</v>
      </c>
      <c r="C22" s="79">
        <f>SUM(C23:C27)</f>
        <v>726729</v>
      </c>
      <c r="D22" s="71">
        <v>727653</v>
      </c>
      <c r="E22" s="159">
        <f t="shared" si="0"/>
        <v>-924</v>
      </c>
      <c r="F22" s="160">
        <f t="shared" si="1"/>
        <v>-0.12698360344834694</v>
      </c>
      <c r="G22" s="162">
        <f>SUM(G23:G27)</f>
        <v>5720</v>
      </c>
      <c r="H22" s="162">
        <f>SUM(H23:H27)</f>
        <v>5990</v>
      </c>
      <c r="I22" s="164">
        <f>SUM(I23:I27)</f>
        <v>-270</v>
      </c>
      <c r="J22" s="160">
        <f t="shared" si="2"/>
        <v>-0.04</v>
      </c>
      <c r="K22" s="173">
        <f>SUM(K23:K27)</f>
        <v>28535</v>
      </c>
      <c r="L22" s="173">
        <f>SUM(L23:L27)</f>
        <v>29189</v>
      </c>
      <c r="M22" s="173">
        <f>SUM(M23:M27)</f>
        <v>-654</v>
      </c>
      <c r="N22" s="160">
        <f t="shared" si="3"/>
        <v>-0.09</v>
      </c>
    </row>
    <row r="23" spans="1:14" ht="12.75" customHeight="1">
      <c r="A23" s="25">
        <v>207</v>
      </c>
      <c r="B23" s="29" t="s">
        <v>22</v>
      </c>
      <c r="C23" s="158">
        <v>197834</v>
      </c>
      <c r="D23" s="71">
        <v>197682</v>
      </c>
      <c r="E23" s="159">
        <f t="shared" si="0"/>
        <v>152</v>
      </c>
      <c r="F23" s="160">
        <f t="shared" si="1"/>
        <v>7.6891168644590807E-2</v>
      </c>
      <c r="G23" s="162">
        <v>1796</v>
      </c>
      <c r="H23" s="162">
        <v>1600</v>
      </c>
      <c r="I23" s="164">
        <v>196</v>
      </c>
      <c r="J23" s="160">
        <f t="shared" si="2"/>
        <v>0.1</v>
      </c>
      <c r="K23" s="173">
        <v>8456</v>
      </c>
      <c r="L23" s="173">
        <v>8500</v>
      </c>
      <c r="M23" s="173">
        <v>-44</v>
      </c>
      <c r="N23" s="160">
        <f t="shared" si="3"/>
        <v>-0.02</v>
      </c>
    </row>
    <row r="24" spans="1:14" ht="12.75" customHeight="1">
      <c r="A24" s="25">
        <v>214</v>
      </c>
      <c r="B24" s="29" t="s">
        <v>23</v>
      </c>
      <c r="C24" s="79">
        <v>227852</v>
      </c>
      <c r="D24" s="71">
        <v>228303</v>
      </c>
      <c r="E24" s="159">
        <f t="shared" si="0"/>
        <v>-451</v>
      </c>
      <c r="F24" s="160">
        <f t="shared" si="1"/>
        <v>-0.19754449131198451</v>
      </c>
      <c r="G24" s="162">
        <v>1837</v>
      </c>
      <c r="H24" s="162">
        <v>1983</v>
      </c>
      <c r="I24" s="164">
        <v>-146</v>
      </c>
      <c r="J24" s="160">
        <f t="shared" si="2"/>
        <v>-0.06</v>
      </c>
      <c r="K24" s="173">
        <v>9083</v>
      </c>
      <c r="L24" s="173">
        <v>9388</v>
      </c>
      <c r="M24" s="173">
        <v>-305</v>
      </c>
      <c r="N24" s="160">
        <f t="shared" si="3"/>
        <v>-0.13</v>
      </c>
    </row>
    <row r="25" spans="1:14" ht="12.75" customHeight="1">
      <c r="A25" s="25">
        <v>217</v>
      </c>
      <c r="B25" s="29" t="s">
        <v>24</v>
      </c>
      <c r="C25" s="79">
        <v>155896</v>
      </c>
      <c r="D25" s="71">
        <v>156143</v>
      </c>
      <c r="E25" s="159">
        <f t="shared" si="0"/>
        <v>-247</v>
      </c>
      <c r="F25" s="160">
        <f t="shared" si="1"/>
        <v>-0.15818832736658062</v>
      </c>
      <c r="G25" s="162">
        <v>1102</v>
      </c>
      <c r="H25" s="162">
        <v>1395</v>
      </c>
      <c r="I25" s="164">
        <v>-293</v>
      </c>
      <c r="J25" s="160">
        <f t="shared" si="2"/>
        <v>-0.19</v>
      </c>
      <c r="K25" s="173">
        <v>5792</v>
      </c>
      <c r="L25" s="173">
        <v>5746</v>
      </c>
      <c r="M25" s="173">
        <v>46</v>
      </c>
      <c r="N25" s="160">
        <f t="shared" si="3"/>
        <v>0.03</v>
      </c>
    </row>
    <row r="26" spans="1:14" ht="12.75" customHeight="1">
      <c r="A26" s="25">
        <v>219</v>
      </c>
      <c r="B26" s="29" t="s">
        <v>25</v>
      </c>
      <c r="C26" s="79">
        <v>114173</v>
      </c>
      <c r="D26" s="71">
        <v>114426</v>
      </c>
      <c r="E26" s="159">
        <f t="shared" si="0"/>
        <v>-253</v>
      </c>
      <c r="F26" s="160">
        <f t="shared" si="1"/>
        <v>-0.22110359533672416</v>
      </c>
      <c r="G26" s="162">
        <v>800</v>
      </c>
      <c r="H26" s="162">
        <v>761</v>
      </c>
      <c r="I26" s="164">
        <v>39</v>
      </c>
      <c r="J26" s="160">
        <f t="shared" si="2"/>
        <v>0.03</v>
      </c>
      <c r="K26" s="173">
        <v>4138</v>
      </c>
      <c r="L26" s="173">
        <v>4430</v>
      </c>
      <c r="M26" s="173">
        <v>-292</v>
      </c>
      <c r="N26" s="160">
        <f t="shared" si="3"/>
        <v>-0.26</v>
      </c>
    </row>
    <row r="27" spans="1:14" ht="12.75" customHeight="1">
      <c r="A27" s="25">
        <v>301</v>
      </c>
      <c r="B27" s="29" t="s">
        <v>26</v>
      </c>
      <c r="C27" s="79">
        <v>30974</v>
      </c>
      <c r="D27" s="71">
        <v>31099</v>
      </c>
      <c r="E27" s="159">
        <f t="shared" si="0"/>
        <v>-125</v>
      </c>
      <c r="F27" s="160">
        <f t="shared" si="1"/>
        <v>-0.40194218463616194</v>
      </c>
      <c r="G27" s="162">
        <v>185</v>
      </c>
      <c r="H27" s="162">
        <v>251</v>
      </c>
      <c r="I27" s="164">
        <v>-66</v>
      </c>
      <c r="J27" s="160">
        <f t="shared" si="2"/>
        <v>-0.21</v>
      </c>
      <c r="K27" s="173">
        <v>1066</v>
      </c>
      <c r="L27" s="173">
        <v>1125</v>
      </c>
      <c r="M27" s="173">
        <v>-59</v>
      </c>
      <c r="N27" s="160">
        <f t="shared" si="3"/>
        <v>-0.19</v>
      </c>
    </row>
    <row r="28" spans="1:14" ht="20.25" customHeight="1">
      <c r="A28" s="6"/>
      <c r="B28" s="28" t="s">
        <v>27</v>
      </c>
      <c r="C28" s="158">
        <f>SUM(C29:C33)</f>
        <v>714596</v>
      </c>
      <c r="D28" s="71">
        <v>715576</v>
      </c>
      <c r="E28" s="159">
        <f t="shared" si="0"/>
        <v>-980</v>
      </c>
      <c r="F28" s="160">
        <f t="shared" si="1"/>
        <v>-0.13695260880745022</v>
      </c>
      <c r="G28" s="162">
        <f>SUM(G29:G33)</f>
        <v>6026</v>
      </c>
      <c r="H28" s="162">
        <f>SUM(H29:H33)</f>
        <v>6397</v>
      </c>
      <c r="I28" s="164">
        <f>SUM(I29:I33)</f>
        <v>-371</v>
      </c>
      <c r="J28" s="160">
        <f t="shared" si="2"/>
        <v>-0.05</v>
      </c>
      <c r="K28" s="173">
        <f>SUM(K29:K33)</f>
        <v>23458</v>
      </c>
      <c r="L28" s="173">
        <f>SUM(L29:L33)</f>
        <v>24067</v>
      </c>
      <c r="M28" s="173">
        <f>SUM(M29:M33)</f>
        <v>-609</v>
      </c>
      <c r="N28" s="160">
        <f t="shared" si="3"/>
        <v>-0.09</v>
      </c>
    </row>
    <row r="29" spans="1:14" ht="12.75" customHeight="1">
      <c r="A29" s="25">
        <v>203</v>
      </c>
      <c r="B29" s="29" t="s">
        <v>28</v>
      </c>
      <c r="C29" s="79">
        <v>291646</v>
      </c>
      <c r="D29" s="71">
        <v>291141</v>
      </c>
      <c r="E29" s="159">
        <f t="shared" si="0"/>
        <v>505</v>
      </c>
      <c r="F29" s="160">
        <f t="shared" si="1"/>
        <v>0.17345547346474732</v>
      </c>
      <c r="G29" s="162">
        <v>2570</v>
      </c>
      <c r="H29" s="162">
        <v>2568</v>
      </c>
      <c r="I29" s="164">
        <v>2</v>
      </c>
      <c r="J29" s="160">
        <f t="shared" si="2"/>
        <v>0</v>
      </c>
      <c r="K29" s="173">
        <v>10740</v>
      </c>
      <c r="L29" s="173">
        <v>10237</v>
      </c>
      <c r="M29" s="173">
        <v>503</v>
      </c>
      <c r="N29" s="160">
        <f t="shared" si="3"/>
        <v>0.17</v>
      </c>
    </row>
    <row r="30" spans="1:14" ht="12.75" customHeight="1">
      <c r="A30" s="25">
        <v>210</v>
      </c>
      <c r="B30" s="29" t="s">
        <v>29</v>
      </c>
      <c r="C30" s="79">
        <v>266953</v>
      </c>
      <c r="D30" s="71">
        <v>267790</v>
      </c>
      <c r="E30" s="159">
        <f t="shared" si="0"/>
        <v>-837</v>
      </c>
      <c r="F30" s="160">
        <f t="shared" si="1"/>
        <v>-0.31255834795922177</v>
      </c>
      <c r="G30" s="162">
        <v>2272</v>
      </c>
      <c r="H30" s="162">
        <v>2351</v>
      </c>
      <c r="I30" s="164">
        <v>-79</v>
      </c>
      <c r="J30" s="160">
        <f t="shared" si="2"/>
        <v>-0.03</v>
      </c>
      <c r="K30" s="173">
        <v>7839</v>
      </c>
      <c r="L30" s="173">
        <v>8597</v>
      </c>
      <c r="M30" s="173">
        <v>-758</v>
      </c>
      <c r="N30" s="160">
        <f t="shared" si="3"/>
        <v>-0.28000000000000003</v>
      </c>
    </row>
    <row r="31" spans="1:14" ht="12.75" customHeight="1">
      <c r="A31" s="25">
        <v>216</v>
      </c>
      <c r="B31" s="29" t="s">
        <v>30</v>
      </c>
      <c r="C31" s="79">
        <v>91357</v>
      </c>
      <c r="D31" s="71">
        <v>91883</v>
      </c>
      <c r="E31" s="159">
        <f t="shared" si="0"/>
        <v>-526</v>
      </c>
      <c r="F31" s="160">
        <f t="shared" si="1"/>
        <v>-0.5724671593221814</v>
      </c>
      <c r="G31" s="162">
        <v>683</v>
      </c>
      <c r="H31" s="162">
        <v>895</v>
      </c>
      <c r="I31" s="164">
        <v>-212</v>
      </c>
      <c r="J31" s="160">
        <f t="shared" si="2"/>
        <v>-0.23</v>
      </c>
      <c r="K31" s="173">
        <v>2736</v>
      </c>
      <c r="L31" s="173">
        <v>3050</v>
      </c>
      <c r="M31" s="173">
        <v>-314</v>
      </c>
      <c r="N31" s="160">
        <f t="shared" si="3"/>
        <v>-0.34</v>
      </c>
    </row>
    <row r="32" spans="1:14" ht="12.75" customHeight="1">
      <c r="A32" s="25">
        <v>381</v>
      </c>
      <c r="B32" s="29" t="s">
        <v>31</v>
      </c>
      <c r="C32" s="79">
        <v>30841</v>
      </c>
      <c r="D32" s="71">
        <v>30904</v>
      </c>
      <c r="E32" s="159">
        <f t="shared" si="0"/>
        <v>-63</v>
      </c>
      <c r="F32" s="160">
        <f t="shared" si="1"/>
        <v>-0.20385710587626196</v>
      </c>
      <c r="G32" s="162">
        <v>219</v>
      </c>
      <c r="H32" s="162">
        <v>331</v>
      </c>
      <c r="I32" s="164">
        <v>-112</v>
      </c>
      <c r="J32" s="160">
        <f t="shared" si="2"/>
        <v>-0.36</v>
      </c>
      <c r="K32" s="173">
        <v>946</v>
      </c>
      <c r="L32" s="173">
        <v>897</v>
      </c>
      <c r="M32" s="173">
        <v>49</v>
      </c>
      <c r="N32" s="160">
        <f t="shared" si="3"/>
        <v>0.16</v>
      </c>
    </row>
    <row r="33" spans="1:14" ht="12.75" customHeight="1">
      <c r="A33" s="25">
        <v>382</v>
      </c>
      <c r="B33" s="29" t="s">
        <v>32</v>
      </c>
      <c r="C33" s="79">
        <v>33799</v>
      </c>
      <c r="D33" s="71">
        <v>33858</v>
      </c>
      <c r="E33" s="159">
        <f t="shared" si="0"/>
        <v>-59</v>
      </c>
      <c r="F33" s="160">
        <f t="shared" si="1"/>
        <v>-0.17425719180105145</v>
      </c>
      <c r="G33" s="162">
        <v>282</v>
      </c>
      <c r="H33" s="162">
        <v>252</v>
      </c>
      <c r="I33" s="164">
        <v>30</v>
      </c>
      <c r="J33" s="160">
        <f t="shared" si="2"/>
        <v>0.09</v>
      </c>
      <c r="K33" s="173">
        <v>1197</v>
      </c>
      <c r="L33" s="173">
        <v>1286</v>
      </c>
      <c r="M33" s="173">
        <v>-89</v>
      </c>
      <c r="N33" s="160">
        <f t="shared" si="3"/>
        <v>-0.26</v>
      </c>
    </row>
    <row r="34" spans="1:14" ht="20.25" customHeight="1">
      <c r="A34" s="6"/>
      <c r="B34" s="30" t="s">
        <v>33</v>
      </c>
      <c r="C34" s="158">
        <f>SUM(C35:C40)</f>
        <v>275454</v>
      </c>
      <c r="D34" s="71">
        <v>278032</v>
      </c>
      <c r="E34" s="159">
        <f t="shared" si="0"/>
        <v>-2578</v>
      </c>
      <c r="F34" s="160">
        <f t="shared" si="1"/>
        <v>-0.92723139782471087</v>
      </c>
      <c r="G34" s="162">
        <f>SUM(G35:G40)</f>
        <v>1889</v>
      </c>
      <c r="H34" s="162">
        <f>SUM(H35:H40)</f>
        <v>3116</v>
      </c>
      <c r="I34" s="164">
        <f>SUM(I35:I40)</f>
        <v>-1227</v>
      </c>
      <c r="J34" s="160">
        <f t="shared" si="2"/>
        <v>-0.44</v>
      </c>
      <c r="K34" s="173">
        <f>SUM(K35:K40)</f>
        <v>8066</v>
      </c>
      <c r="L34" s="173">
        <f>SUM(L35:L40)</f>
        <v>9417</v>
      </c>
      <c r="M34" s="173">
        <f>SUM(M35:M40)</f>
        <v>-1351</v>
      </c>
      <c r="N34" s="160">
        <f t="shared" si="3"/>
        <v>-0.49</v>
      </c>
    </row>
    <row r="35" spans="1:14" ht="12.75" customHeight="1">
      <c r="A35" s="10">
        <v>213</v>
      </c>
      <c r="B35" s="50" t="s">
        <v>109</v>
      </c>
      <c r="C35" s="79">
        <v>41052</v>
      </c>
      <c r="D35" s="71">
        <v>41580</v>
      </c>
      <c r="E35" s="159">
        <f t="shared" si="0"/>
        <v>-528</v>
      </c>
      <c r="F35" s="160">
        <f t="shared" si="1"/>
        <v>-1.2698412698412698</v>
      </c>
      <c r="G35" s="162">
        <v>314</v>
      </c>
      <c r="H35" s="162">
        <v>532</v>
      </c>
      <c r="I35" s="164">
        <v>-218</v>
      </c>
      <c r="J35" s="160">
        <f t="shared" si="2"/>
        <v>-0.52</v>
      </c>
      <c r="K35" s="173">
        <v>1017</v>
      </c>
      <c r="L35" s="173">
        <v>1327</v>
      </c>
      <c r="M35" s="173">
        <v>-310</v>
      </c>
      <c r="N35" s="160">
        <f t="shared" si="3"/>
        <v>-0.75</v>
      </c>
    </row>
    <row r="36" spans="1:14" ht="12.75" customHeight="1">
      <c r="A36" s="10">
        <v>215</v>
      </c>
      <c r="B36" s="50" t="s">
        <v>118</v>
      </c>
      <c r="C36" s="79">
        <v>78255</v>
      </c>
      <c r="D36" s="71">
        <v>78878</v>
      </c>
      <c r="E36" s="159">
        <f t="shared" si="0"/>
        <v>-623</v>
      </c>
      <c r="F36" s="160">
        <f t="shared" si="1"/>
        <v>-0.7898273282791145</v>
      </c>
      <c r="G36" s="162">
        <v>499</v>
      </c>
      <c r="H36" s="162">
        <v>837</v>
      </c>
      <c r="I36" s="164">
        <v>-338</v>
      </c>
      <c r="J36" s="160">
        <f t="shared" si="2"/>
        <v>-0.43</v>
      </c>
      <c r="K36" s="173">
        <v>2184</v>
      </c>
      <c r="L36" s="173">
        <v>2469</v>
      </c>
      <c r="M36" s="173">
        <v>-285</v>
      </c>
      <c r="N36" s="160">
        <f t="shared" si="3"/>
        <v>-0.36</v>
      </c>
    </row>
    <row r="37" spans="1:14" ht="12.75" customHeight="1">
      <c r="A37" s="25">
        <v>218</v>
      </c>
      <c r="B37" s="29" t="s">
        <v>35</v>
      </c>
      <c r="C37" s="79">
        <v>48896</v>
      </c>
      <c r="D37" s="71">
        <v>49248</v>
      </c>
      <c r="E37" s="159">
        <f t="shared" si="0"/>
        <v>-352</v>
      </c>
      <c r="F37" s="160">
        <f t="shared" si="1"/>
        <v>-0.71474983755685506</v>
      </c>
      <c r="G37" s="162">
        <v>382</v>
      </c>
      <c r="H37" s="162">
        <v>495</v>
      </c>
      <c r="I37" s="164">
        <v>-113</v>
      </c>
      <c r="J37" s="160">
        <f t="shared" si="2"/>
        <v>-0.23</v>
      </c>
      <c r="K37" s="173">
        <v>1445</v>
      </c>
      <c r="L37" s="173">
        <v>1684</v>
      </c>
      <c r="M37" s="173">
        <v>-239</v>
      </c>
      <c r="N37" s="160">
        <f t="shared" si="3"/>
        <v>-0.49</v>
      </c>
    </row>
    <row r="38" spans="1:14" ht="12.75" customHeight="1">
      <c r="A38" s="25">
        <v>220</v>
      </c>
      <c r="B38" s="29" t="s">
        <v>36</v>
      </c>
      <c r="C38" s="79">
        <v>45739</v>
      </c>
      <c r="D38" s="71">
        <v>46289</v>
      </c>
      <c r="E38" s="159">
        <f t="shared" si="0"/>
        <v>-550</v>
      </c>
      <c r="F38" s="160">
        <f t="shared" si="1"/>
        <v>-1.18818725831191</v>
      </c>
      <c r="G38" s="162">
        <v>280</v>
      </c>
      <c r="H38" s="162">
        <v>563</v>
      </c>
      <c r="I38" s="164">
        <v>-283</v>
      </c>
      <c r="J38" s="160">
        <f t="shared" si="2"/>
        <v>-0.61</v>
      </c>
      <c r="K38" s="173">
        <v>1126</v>
      </c>
      <c r="L38" s="173">
        <v>1393</v>
      </c>
      <c r="M38" s="173">
        <v>-267</v>
      </c>
      <c r="N38" s="160">
        <f t="shared" si="3"/>
        <v>-0.57999999999999996</v>
      </c>
    </row>
    <row r="39" spans="1:14" ht="12.75" customHeight="1">
      <c r="A39" s="25">
        <v>228</v>
      </c>
      <c r="B39" s="29" t="s">
        <v>115</v>
      </c>
      <c r="C39" s="79">
        <v>39815</v>
      </c>
      <c r="D39" s="71">
        <v>40049</v>
      </c>
      <c r="E39" s="159">
        <f t="shared" ref="E39:E66" si="4">C39-D39</f>
        <v>-234</v>
      </c>
      <c r="F39" s="160">
        <f t="shared" ref="F39:F66" si="5">E39/D39*100</f>
        <v>-0.5842842517915553</v>
      </c>
      <c r="G39" s="162">
        <v>298</v>
      </c>
      <c r="H39" s="162">
        <v>404</v>
      </c>
      <c r="I39" s="164">
        <v>-106</v>
      </c>
      <c r="J39" s="160">
        <f t="shared" ref="J39:J66" si="6">ROUND(I39/D39*100,2)</f>
        <v>-0.26</v>
      </c>
      <c r="K39" s="173">
        <v>1803</v>
      </c>
      <c r="L39" s="173">
        <v>1931</v>
      </c>
      <c r="M39" s="173">
        <v>-128</v>
      </c>
      <c r="N39" s="160">
        <f t="shared" ref="N39:N66" si="7">ROUND(M39/D39*100,2)</f>
        <v>-0.32</v>
      </c>
    </row>
    <row r="40" spans="1:14" ht="12.75" customHeight="1">
      <c r="A40" s="25">
        <v>365</v>
      </c>
      <c r="B40" s="29" t="s">
        <v>110</v>
      </c>
      <c r="C40" s="79">
        <v>21697</v>
      </c>
      <c r="D40" s="71">
        <v>21988</v>
      </c>
      <c r="E40" s="159">
        <f t="shared" si="4"/>
        <v>-291</v>
      </c>
      <c r="F40" s="160">
        <f t="shared" si="5"/>
        <v>-1.3234491540840458</v>
      </c>
      <c r="G40" s="162">
        <v>116</v>
      </c>
      <c r="H40" s="162">
        <v>285</v>
      </c>
      <c r="I40" s="164">
        <v>-169</v>
      </c>
      <c r="J40" s="160">
        <f t="shared" si="6"/>
        <v>-0.77</v>
      </c>
      <c r="K40" s="173">
        <v>491</v>
      </c>
      <c r="L40" s="173">
        <v>613</v>
      </c>
      <c r="M40" s="173">
        <v>-122</v>
      </c>
      <c r="N40" s="160">
        <f t="shared" si="7"/>
        <v>-0.55000000000000004</v>
      </c>
    </row>
    <row r="41" spans="1:14" ht="20.25" customHeight="1">
      <c r="A41" s="6"/>
      <c r="B41" s="30" t="s">
        <v>37</v>
      </c>
      <c r="C41" s="158">
        <f>SUM(C42:C45)</f>
        <v>578433</v>
      </c>
      <c r="D41" s="71">
        <v>579695</v>
      </c>
      <c r="E41" s="159">
        <f t="shared" si="4"/>
        <v>-1262</v>
      </c>
      <c r="F41" s="160">
        <f t="shared" si="5"/>
        <v>-0.21770068743045914</v>
      </c>
      <c r="G41" s="162">
        <f>SUM(G42:G45)</f>
        <v>4988</v>
      </c>
      <c r="H41" s="162">
        <f>SUM(H42:H45)</f>
        <v>5661</v>
      </c>
      <c r="I41" s="164">
        <f>SUM(I42:I45)</f>
        <v>-673</v>
      </c>
      <c r="J41" s="160">
        <f t="shared" si="6"/>
        <v>-0.12</v>
      </c>
      <c r="K41" s="173">
        <f>SUM(K42:K45)</f>
        <v>15238</v>
      </c>
      <c r="L41" s="173">
        <f>SUM(L42:L45)</f>
        <v>15827</v>
      </c>
      <c r="M41" s="173">
        <f>SUM(M42:M45)</f>
        <v>-589</v>
      </c>
      <c r="N41" s="160">
        <f t="shared" si="7"/>
        <v>-0.1</v>
      </c>
    </row>
    <row r="42" spans="1:14" ht="12.75" customHeight="1">
      <c r="A42" s="10">
        <v>201</v>
      </c>
      <c r="B42" s="50" t="s">
        <v>116</v>
      </c>
      <c r="C42" s="79">
        <v>534665</v>
      </c>
      <c r="D42" s="71">
        <v>535573</v>
      </c>
      <c r="E42" s="159">
        <f t="shared" si="4"/>
        <v>-908</v>
      </c>
      <c r="F42" s="160">
        <f t="shared" si="5"/>
        <v>-0.16953804616737586</v>
      </c>
      <c r="G42" s="162">
        <v>4724</v>
      </c>
      <c r="H42" s="162">
        <v>5147</v>
      </c>
      <c r="I42" s="164">
        <v>-423</v>
      </c>
      <c r="J42" s="160">
        <f t="shared" si="6"/>
        <v>-0.08</v>
      </c>
      <c r="K42" s="173">
        <v>13924</v>
      </c>
      <c r="L42" s="173">
        <v>14409</v>
      </c>
      <c r="M42" s="173">
        <v>-485</v>
      </c>
      <c r="N42" s="160">
        <f t="shared" si="7"/>
        <v>-0.09</v>
      </c>
    </row>
    <row r="43" spans="1:14" ht="12.75" customHeight="1">
      <c r="A43" s="25">
        <v>442</v>
      </c>
      <c r="B43" s="29" t="s">
        <v>38</v>
      </c>
      <c r="C43" s="79">
        <v>12522</v>
      </c>
      <c r="D43" s="71">
        <v>12687</v>
      </c>
      <c r="E43" s="159">
        <f t="shared" si="4"/>
        <v>-165</v>
      </c>
      <c r="F43" s="160">
        <f t="shared" si="5"/>
        <v>-1.3005438637975881</v>
      </c>
      <c r="G43" s="162">
        <v>61</v>
      </c>
      <c r="H43" s="162">
        <v>169</v>
      </c>
      <c r="I43" s="164">
        <v>-108</v>
      </c>
      <c r="J43" s="160">
        <f t="shared" si="6"/>
        <v>-0.85</v>
      </c>
      <c r="K43" s="173">
        <v>340</v>
      </c>
      <c r="L43" s="173">
        <v>397</v>
      </c>
      <c r="M43" s="173">
        <v>-57</v>
      </c>
      <c r="N43" s="160">
        <f t="shared" si="7"/>
        <v>-0.45</v>
      </c>
    </row>
    <row r="44" spans="1:14" ht="12.75" customHeight="1">
      <c r="A44" s="25">
        <v>443</v>
      </c>
      <c r="B44" s="29" t="s">
        <v>39</v>
      </c>
      <c r="C44" s="79">
        <v>19736</v>
      </c>
      <c r="D44" s="71">
        <v>19681</v>
      </c>
      <c r="E44" s="159">
        <f t="shared" si="4"/>
        <v>55</v>
      </c>
      <c r="F44" s="160">
        <f t="shared" si="5"/>
        <v>0.27945734464712157</v>
      </c>
      <c r="G44" s="162">
        <v>159</v>
      </c>
      <c r="H44" s="162">
        <v>174</v>
      </c>
      <c r="I44" s="164">
        <v>-15</v>
      </c>
      <c r="J44" s="160">
        <f t="shared" si="6"/>
        <v>-0.08</v>
      </c>
      <c r="K44" s="173">
        <v>742</v>
      </c>
      <c r="L44" s="173">
        <v>672</v>
      </c>
      <c r="M44" s="173">
        <v>70</v>
      </c>
      <c r="N44" s="160">
        <f t="shared" si="7"/>
        <v>0.36</v>
      </c>
    </row>
    <row r="45" spans="1:14" ht="12.75" customHeight="1">
      <c r="A45" s="25">
        <v>446</v>
      </c>
      <c r="B45" s="29" t="s">
        <v>111</v>
      </c>
      <c r="C45" s="79">
        <v>11510</v>
      </c>
      <c r="D45" s="71">
        <v>11754</v>
      </c>
      <c r="E45" s="159">
        <f t="shared" si="4"/>
        <v>-244</v>
      </c>
      <c r="F45" s="160">
        <f t="shared" si="5"/>
        <v>-2.07588905904373</v>
      </c>
      <c r="G45" s="162">
        <v>44</v>
      </c>
      <c r="H45" s="162">
        <v>171</v>
      </c>
      <c r="I45" s="164">
        <v>-127</v>
      </c>
      <c r="J45" s="160">
        <f t="shared" si="6"/>
        <v>-1.08</v>
      </c>
      <c r="K45" s="173">
        <v>232</v>
      </c>
      <c r="L45" s="173">
        <v>349</v>
      </c>
      <c r="M45" s="173">
        <v>-117</v>
      </c>
      <c r="N45" s="160">
        <f t="shared" si="7"/>
        <v>-1</v>
      </c>
    </row>
    <row r="46" spans="1:14" ht="20.25" customHeight="1">
      <c r="A46" s="6"/>
      <c r="B46" s="30" t="s">
        <v>40</v>
      </c>
      <c r="C46" s="158">
        <f>SUM(C47:C53)</f>
        <v>262677</v>
      </c>
      <c r="D46" s="71">
        <v>265237</v>
      </c>
      <c r="E46" s="159">
        <f t="shared" si="4"/>
        <v>-2560</v>
      </c>
      <c r="F46" s="160">
        <f t="shared" si="5"/>
        <v>-0.96517454201336916</v>
      </c>
      <c r="G46" s="162">
        <f>SUM(G47:G53)</f>
        <v>1910</v>
      </c>
      <c r="H46" s="162">
        <f>SUM(H47:H53)</f>
        <v>3146</v>
      </c>
      <c r="I46" s="164">
        <f>SUM(I47:I53)</f>
        <v>-1236</v>
      </c>
      <c r="J46" s="160">
        <f t="shared" si="6"/>
        <v>-0.47</v>
      </c>
      <c r="K46" s="173">
        <f>SUM(K47:K53)</f>
        <v>6432</v>
      </c>
      <c r="L46" s="173">
        <f>SUM(L47:L53)</f>
        <v>7756</v>
      </c>
      <c r="M46" s="173">
        <f>SUM(M47:M53)</f>
        <v>-1324</v>
      </c>
      <c r="N46" s="160">
        <f t="shared" si="7"/>
        <v>-0.5</v>
      </c>
    </row>
    <row r="47" spans="1:14" ht="12.75" customHeight="1">
      <c r="A47" s="25">
        <v>208</v>
      </c>
      <c r="B47" s="29" t="s">
        <v>41</v>
      </c>
      <c r="C47" s="79">
        <v>30079</v>
      </c>
      <c r="D47" s="71">
        <v>30344</v>
      </c>
      <c r="E47" s="159">
        <f t="shared" si="4"/>
        <v>-265</v>
      </c>
      <c r="F47" s="160">
        <f t="shared" si="5"/>
        <v>-0.87331927234379125</v>
      </c>
      <c r="G47" s="162">
        <v>225</v>
      </c>
      <c r="H47" s="162">
        <v>374</v>
      </c>
      <c r="I47" s="164">
        <v>-149</v>
      </c>
      <c r="J47" s="160">
        <f t="shared" si="6"/>
        <v>-0.49</v>
      </c>
      <c r="K47" s="173">
        <v>865</v>
      </c>
      <c r="L47" s="173">
        <v>981</v>
      </c>
      <c r="M47" s="173">
        <v>-116</v>
      </c>
      <c r="N47" s="160">
        <f t="shared" si="7"/>
        <v>-0.38</v>
      </c>
    </row>
    <row r="48" spans="1:14" ht="12.75" customHeight="1">
      <c r="A48" s="25">
        <v>212</v>
      </c>
      <c r="B48" s="29" t="s">
        <v>42</v>
      </c>
      <c r="C48" s="79">
        <v>49011</v>
      </c>
      <c r="D48" s="71">
        <v>49365</v>
      </c>
      <c r="E48" s="159">
        <f t="shared" si="4"/>
        <v>-354</v>
      </c>
      <c r="F48" s="160">
        <f t="shared" si="5"/>
        <v>-0.71710726223032517</v>
      </c>
      <c r="G48" s="162">
        <v>355</v>
      </c>
      <c r="H48" s="162">
        <v>520</v>
      </c>
      <c r="I48" s="164">
        <v>-165</v>
      </c>
      <c r="J48" s="160">
        <f t="shared" si="6"/>
        <v>-0.33</v>
      </c>
      <c r="K48" s="173">
        <v>1152</v>
      </c>
      <c r="L48" s="173">
        <v>1341</v>
      </c>
      <c r="M48" s="173">
        <v>-189</v>
      </c>
      <c r="N48" s="160">
        <f t="shared" si="7"/>
        <v>-0.38</v>
      </c>
    </row>
    <row r="49" spans="1:14" ht="12.75" customHeight="1">
      <c r="A49" s="25">
        <v>227</v>
      </c>
      <c r="B49" s="29" t="s">
        <v>104</v>
      </c>
      <c r="C49" s="79">
        <v>38377</v>
      </c>
      <c r="D49" s="71">
        <v>39072</v>
      </c>
      <c r="E49" s="159">
        <f t="shared" si="4"/>
        <v>-695</v>
      </c>
      <c r="F49" s="160">
        <f t="shared" si="5"/>
        <v>-1.7787674037674037</v>
      </c>
      <c r="G49" s="162">
        <v>241</v>
      </c>
      <c r="H49" s="162">
        <v>567</v>
      </c>
      <c r="I49" s="164">
        <v>-326</v>
      </c>
      <c r="J49" s="160">
        <f t="shared" si="6"/>
        <v>-0.83</v>
      </c>
      <c r="K49" s="173">
        <v>699</v>
      </c>
      <c r="L49" s="173">
        <v>1068</v>
      </c>
      <c r="M49" s="173">
        <v>-369</v>
      </c>
      <c r="N49" s="160">
        <f t="shared" si="7"/>
        <v>-0.94</v>
      </c>
    </row>
    <row r="50" spans="1:14" ht="12.75" customHeight="1">
      <c r="A50" s="25">
        <v>229</v>
      </c>
      <c r="B50" s="29" t="s">
        <v>112</v>
      </c>
      <c r="C50" s="79">
        <v>78308</v>
      </c>
      <c r="D50" s="71">
        <v>78843</v>
      </c>
      <c r="E50" s="159">
        <f t="shared" si="4"/>
        <v>-535</v>
      </c>
      <c r="F50" s="160">
        <f t="shared" si="5"/>
        <v>-0.67856372791497022</v>
      </c>
      <c r="G50" s="162">
        <v>580</v>
      </c>
      <c r="H50" s="162">
        <v>928</v>
      </c>
      <c r="I50" s="164">
        <v>-348</v>
      </c>
      <c r="J50" s="160">
        <f t="shared" si="6"/>
        <v>-0.44</v>
      </c>
      <c r="K50" s="173">
        <v>2014</v>
      </c>
      <c r="L50" s="173">
        <v>2201</v>
      </c>
      <c r="M50" s="173">
        <v>-187</v>
      </c>
      <c r="N50" s="160">
        <f t="shared" si="7"/>
        <v>-0.24</v>
      </c>
    </row>
    <row r="51" spans="1:14" ht="12.75" customHeight="1">
      <c r="A51" s="25">
        <v>464</v>
      </c>
      <c r="B51" s="29" t="s">
        <v>43</v>
      </c>
      <c r="C51" s="79">
        <v>33626</v>
      </c>
      <c r="D51" s="71">
        <v>33704</v>
      </c>
      <c r="E51" s="159">
        <f t="shared" si="4"/>
        <v>-78</v>
      </c>
      <c r="F51" s="160">
        <f t="shared" si="5"/>
        <v>-0.23142653690956561</v>
      </c>
      <c r="G51" s="162">
        <v>321</v>
      </c>
      <c r="H51" s="162">
        <v>269</v>
      </c>
      <c r="I51" s="164">
        <v>52</v>
      </c>
      <c r="J51" s="160">
        <f t="shared" si="6"/>
        <v>0.15</v>
      </c>
      <c r="K51" s="173">
        <v>1042</v>
      </c>
      <c r="L51" s="173">
        <v>1172</v>
      </c>
      <c r="M51" s="173">
        <v>-130</v>
      </c>
      <c r="N51" s="160">
        <f t="shared" si="7"/>
        <v>-0.39</v>
      </c>
    </row>
    <row r="52" spans="1:14" ht="12.75" customHeight="1">
      <c r="A52" s="25">
        <v>481</v>
      </c>
      <c r="B52" s="29" t="s">
        <v>44</v>
      </c>
      <c r="C52" s="79">
        <v>15498</v>
      </c>
      <c r="D52" s="71">
        <v>15741</v>
      </c>
      <c r="E52" s="159">
        <f t="shared" si="4"/>
        <v>-243</v>
      </c>
      <c r="F52" s="160">
        <f t="shared" si="5"/>
        <v>-1.5437392795883362</v>
      </c>
      <c r="G52" s="162">
        <v>83</v>
      </c>
      <c r="H52" s="162">
        <v>193</v>
      </c>
      <c r="I52" s="164">
        <v>-110</v>
      </c>
      <c r="J52" s="160">
        <f t="shared" si="6"/>
        <v>-0.7</v>
      </c>
      <c r="K52" s="173">
        <v>354</v>
      </c>
      <c r="L52" s="173">
        <v>487</v>
      </c>
      <c r="M52" s="173">
        <v>-133</v>
      </c>
      <c r="N52" s="160">
        <f t="shared" si="7"/>
        <v>-0.84</v>
      </c>
    </row>
    <row r="53" spans="1:14" ht="12.75" customHeight="1">
      <c r="A53" s="25">
        <v>501</v>
      </c>
      <c r="B53" s="29" t="s">
        <v>113</v>
      </c>
      <c r="C53" s="79">
        <v>17778</v>
      </c>
      <c r="D53" s="71">
        <v>18168</v>
      </c>
      <c r="E53" s="159">
        <f t="shared" si="4"/>
        <v>-390</v>
      </c>
      <c r="F53" s="160">
        <f t="shared" si="5"/>
        <v>-2.1466314398943198</v>
      </c>
      <c r="G53" s="162">
        <v>105</v>
      </c>
      <c r="H53" s="162">
        <v>295</v>
      </c>
      <c r="I53" s="164">
        <v>-190</v>
      </c>
      <c r="J53" s="160">
        <f t="shared" si="6"/>
        <v>-1.05</v>
      </c>
      <c r="K53" s="173">
        <v>306</v>
      </c>
      <c r="L53" s="173">
        <v>506</v>
      </c>
      <c r="M53" s="173">
        <v>-200</v>
      </c>
      <c r="N53" s="160">
        <f t="shared" si="7"/>
        <v>-1.1000000000000001</v>
      </c>
    </row>
    <row r="54" spans="1:14" ht="20.25" customHeight="1">
      <c r="A54" s="6"/>
      <c r="B54" s="32" t="s">
        <v>45</v>
      </c>
      <c r="C54" s="158">
        <f>SUM(C55:C59)</f>
        <v>170863</v>
      </c>
      <c r="D54" s="71">
        <v>173387</v>
      </c>
      <c r="E54" s="159">
        <f t="shared" si="4"/>
        <v>-2524</v>
      </c>
      <c r="F54" s="160">
        <f t="shared" si="5"/>
        <v>-1.4557031380668677</v>
      </c>
      <c r="G54" s="162">
        <f>SUM(G55:G59)</f>
        <v>1173</v>
      </c>
      <c r="H54" s="162">
        <f>SUM(H55:H59)</f>
        <v>2557</v>
      </c>
      <c r="I54" s="164">
        <f>SUM(I55:I59)</f>
        <v>-1384</v>
      </c>
      <c r="J54" s="160">
        <f t="shared" si="6"/>
        <v>-0.8</v>
      </c>
      <c r="K54" s="173">
        <f>SUM(K55:K59)</f>
        <v>3636</v>
      </c>
      <c r="L54" s="173">
        <f>SUM(L55:L59)</f>
        <v>4776</v>
      </c>
      <c r="M54" s="173">
        <f>SUM(M55:M59)</f>
        <v>-1140</v>
      </c>
      <c r="N54" s="160">
        <f t="shared" si="7"/>
        <v>-0.66</v>
      </c>
    </row>
    <row r="55" spans="1:14" ht="12.75" customHeight="1">
      <c r="A55" s="25">
        <v>209</v>
      </c>
      <c r="B55" s="33" t="s">
        <v>72</v>
      </c>
      <c r="C55" s="79">
        <v>82312</v>
      </c>
      <c r="D55" s="71">
        <v>83243</v>
      </c>
      <c r="E55" s="159">
        <f t="shared" si="4"/>
        <v>-931</v>
      </c>
      <c r="F55" s="160">
        <f t="shared" si="5"/>
        <v>-1.1184123589971529</v>
      </c>
      <c r="G55" s="162">
        <v>595</v>
      </c>
      <c r="H55" s="162">
        <v>1152</v>
      </c>
      <c r="I55" s="164">
        <v>-557</v>
      </c>
      <c r="J55" s="160">
        <f t="shared" si="6"/>
        <v>-0.67</v>
      </c>
      <c r="K55" s="173">
        <v>1795</v>
      </c>
      <c r="L55" s="173">
        <v>2169</v>
      </c>
      <c r="M55" s="173">
        <v>-374</v>
      </c>
      <c r="N55" s="160">
        <f t="shared" si="7"/>
        <v>-0.45</v>
      </c>
    </row>
    <row r="56" spans="1:14" ht="12.75" customHeight="1">
      <c r="A56" s="25">
        <v>222</v>
      </c>
      <c r="B56" s="29" t="s">
        <v>59</v>
      </c>
      <c r="C56" s="79">
        <v>24485</v>
      </c>
      <c r="D56" s="71">
        <v>24918</v>
      </c>
      <c r="E56" s="159">
        <f t="shared" si="4"/>
        <v>-433</v>
      </c>
      <c r="F56" s="160">
        <f t="shared" si="5"/>
        <v>-1.7376996548679671</v>
      </c>
      <c r="G56" s="162">
        <v>141</v>
      </c>
      <c r="H56" s="162">
        <v>416</v>
      </c>
      <c r="I56" s="164">
        <v>-275</v>
      </c>
      <c r="J56" s="160">
        <f t="shared" si="6"/>
        <v>-1.1000000000000001</v>
      </c>
      <c r="K56" s="173">
        <v>518</v>
      </c>
      <c r="L56" s="173">
        <v>676</v>
      </c>
      <c r="M56" s="173">
        <v>-158</v>
      </c>
      <c r="N56" s="160">
        <f t="shared" si="7"/>
        <v>-0.63</v>
      </c>
    </row>
    <row r="57" spans="1:14" ht="12.75" customHeight="1">
      <c r="A57" s="25">
        <v>225</v>
      </c>
      <c r="B57" s="29" t="s">
        <v>73</v>
      </c>
      <c r="C57" s="79">
        <v>31058</v>
      </c>
      <c r="D57" s="71">
        <v>31541</v>
      </c>
      <c r="E57" s="159">
        <f t="shared" si="4"/>
        <v>-483</v>
      </c>
      <c r="F57" s="160">
        <f t="shared" si="5"/>
        <v>-1.5313401604261121</v>
      </c>
      <c r="G57" s="162">
        <v>234</v>
      </c>
      <c r="H57" s="162">
        <v>468</v>
      </c>
      <c r="I57" s="164">
        <v>-234</v>
      </c>
      <c r="J57" s="160">
        <f t="shared" si="6"/>
        <v>-0.74</v>
      </c>
      <c r="K57" s="173">
        <v>728</v>
      </c>
      <c r="L57" s="173">
        <v>977</v>
      </c>
      <c r="M57" s="173">
        <v>-249</v>
      </c>
      <c r="N57" s="160">
        <f t="shared" si="7"/>
        <v>-0.79</v>
      </c>
    </row>
    <row r="58" spans="1:14" ht="12.75" customHeight="1">
      <c r="A58" s="25">
        <v>585</v>
      </c>
      <c r="B58" s="29" t="s">
        <v>105</v>
      </c>
      <c r="C58" s="79">
        <v>18149</v>
      </c>
      <c r="D58" s="71">
        <v>18544</v>
      </c>
      <c r="E58" s="159">
        <f t="shared" si="4"/>
        <v>-395</v>
      </c>
      <c r="F58" s="160">
        <f t="shared" si="5"/>
        <v>-2.1300690250215704</v>
      </c>
      <c r="G58" s="162">
        <v>118</v>
      </c>
      <c r="H58" s="162">
        <v>293</v>
      </c>
      <c r="I58" s="164">
        <v>-175</v>
      </c>
      <c r="J58" s="160">
        <f t="shared" si="6"/>
        <v>-0.94</v>
      </c>
      <c r="K58" s="173">
        <v>273</v>
      </c>
      <c r="L58" s="173">
        <v>493</v>
      </c>
      <c r="M58" s="173">
        <v>-220</v>
      </c>
      <c r="N58" s="160">
        <f t="shared" si="7"/>
        <v>-1.19</v>
      </c>
    </row>
    <row r="59" spans="1:14" ht="12.75" customHeight="1">
      <c r="A59" s="25">
        <v>586</v>
      </c>
      <c r="B59" s="29" t="s">
        <v>114</v>
      </c>
      <c r="C59" s="79">
        <v>14859</v>
      </c>
      <c r="D59" s="71">
        <v>15141</v>
      </c>
      <c r="E59" s="159">
        <f t="shared" si="4"/>
        <v>-282</v>
      </c>
      <c r="F59" s="160">
        <f t="shared" si="5"/>
        <v>-1.8624925698434713</v>
      </c>
      <c r="G59" s="162">
        <v>85</v>
      </c>
      <c r="H59" s="162">
        <v>228</v>
      </c>
      <c r="I59" s="164">
        <v>-143</v>
      </c>
      <c r="J59" s="160">
        <f t="shared" si="6"/>
        <v>-0.94</v>
      </c>
      <c r="K59" s="173">
        <v>322</v>
      </c>
      <c r="L59" s="173">
        <v>461</v>
      </c>
      <c r="M59" s="173">
        <v>-139</v>
      </c>
      <c r="N59" s="160">
        <f t="shared" si="7"/>
        <v>-0.92</v>
      </c>
    </row>
    <row r="60" spans="1:14" ht="20.25" customHeight="1">
      <c r="A60" s="6"/>
      <c r="B60" s="35" t="s">
        <v>46</v>
      </c>
      <c r="C60" s="158">
        <f>C61+C62</f>
        <v>106624</v>
      </c>
      <c r="D60" s="71">
        <v>107756</v>
      </c>
      <c r="E60" s="159">
        <f t="shared" si="4"/>
        <v>-1132</v>
      </c>
      <c r="F60" s="160">
        <f t="shared" si="5"/>
        <v>-1.050521548684064</v>
      </c>
      <c r="G60" s="162">
        <f>G61+G62</f>
        <v>811</v>
      </c>
      <c r="H60" s="162">
        <f>H61+H62</f>
        <v>1482</v>
      </c>
      <c r="I60" s="164">
        <f>I61+I62</f>
        <v>-671</v>
      </c>
      <c r="J60" s="160">
        <f t="shared" si="6"/>
        <v>-0.62</v>
      </c>
      <c r="K60" s="173">
        <f>K61+K62</f>
        <v>2626</v>
      </c>
      <c r="L60" s="173">
        <f>L61+L62</f>
        <v>3087</v>
      </c>
      <c r="M60" s="173">
        <f>M61+M62</f>
        <v>-461</v>
      </c>
      <c r="N60" s="160">
        <f t="shared" si="7"/>
        <v>-0.43</v>
      </c>
    </row>
    <row r="61" spans="1:14" ht="12.75" customHeight="1">
      <c r="A61" s="25">
        <v>221</v>
      </c>
      <c r="B61" s="29" t="s">
        <v>47</v>
      </c>
      <c r="C61" s="79">
        <v>41668</v>
      </c>
      <c r="D61" s="71">
        <v>42105</v>
      </c>
      <c r="E61" s="159">
        <f t="shared" si="4"/>
        <v>-437</v>
      </c>
      <c r="F61" s="160">
        <f t="shared" si="5"/>
        <v>-1.0378814867592923</v>
      </c>
      <c r="G61" s="162">
        <v>316</v>
      </c>
      <c r="H61" s="162">
        <v>570</v>
      </c>
      <c r="I61" s="164">
        <v>-254</v>
      </c>
      <c r="J61" s="160">
        <f t="shared" si="6"/>
        <v>-0.6</v>
      </c>
      <c r="K61" s="173">
        <v>1175</v>
      </c>
      <c r="L61" s="173">
        <v>1358</v>
      </c>
      <c r="M61" s="173">
        <v>-183</v>
      </c>
      <c r="N61" s="160">
        <f t="shared" si="7"/>
        <v>-0.43</v>
      </c>
    </row>
    <row r="62" spans="1:14" ht="12.75" customHeight="1">
      <c r="A62" s="25">
        <v>223</v>
      </c>
      <c r="B62" s="29" t="s">
        <v>77</v>
      </c>
      <c r="C62" s="79">
        <v>64956</v>
      </c>
      <c r="D62" s="71">
        <v>65651</v>
      </c>
      <c r="E62" s="159">
        <f t="shared" si="4"/>
        <v>-695</v>
      </c>
      <c r="F62" s="160">
        <f t="shared" si="5"/>
        <v>-1.0586282006367</v>
      </c>
      <c r="G62" s="162">
        <v>495</v>
      </c>
      <c r="H62" s="162">
        <v>912</v>
      </c>
      <c r="I62" s="164">
        <v>-417</v>
      </c>
      <c r="J62" s="160">
        <f t="shared" si="6"/>
        <v>-0.64</v>
      </c>
      <c r="K62" s="173">
        <v>1451</v>
      </c>
      <c r="L62" s="173">
        <v>1729</v>
      </c>
      <c r="M62" s="173">
        <v>-278</v>
      </c>
      <c r="N62" s="160">
        <f t="shared" si="7"/>
        <v>-0.42</v>
      </c>
    </row>
    <row r="63" spans="1:14" ht="20.25" customHeight="1">
      <c r="A63" s="6"/>
      <c r="B63" s="36" t="s">
        <v>48</v>
      </c>
      <c r="C63" s="158">
        <f>SUM(C64:C66)</f>
        <v>136496</v>
      </c>
      <c r="D63" s="71">
        <v>138036</v>
      </c>
      <c r="E63" s="159">
        <f t="shared" si="4"/>
        <v>-1540</v>
      </c>
      <c r="F63" s="160">
        <f t="shared" si="5"/>
        <v>-1.1156509895969167</v>
      </c>
      <c r="G63" s="162">
        <f>SUM(G64:G66)</f>
        <v>934</v>
      </c>
      <c r="H63" s="162">
        <f>SUM(H64:H66)</f>
        <v>2018</v>
      </c>
      <c r="I63" s="164">
        <f>SUM(I64:I66)</f>
        <v>-1084</v>
      </c>
      <c r="J63" s="160">
        <f t="shared" si="6"/>
        <v>-0.79</v>
      </c>
      <c r="K63" s="173">
        <f>SUM(K64:K66)</f>
        <v>3830</v>
      </c>
      <c r="L63" s="173">
        <f>SUM(L64:L66)</f>
        <v>4286</v>
      </c>
      <c r="M63" s="173">
        <f>SUM(M64:M66)</f>
        <v>-456</v>
      </c>
      <c r="N63" s="160">
        <f t="shared" si="7"/>
        <v>-0.33</v>
      </c>
    </row>
    <row r="64" spans="1:14" ht="12.75" customHeight="1">
      <c r="A64" s="10">
        <v>205</v>
      </c>
      <c r="B64" s="50" t="s">
        <v>117</v>
      </c>
      <c r="C64" s="79">
        <v>44758</v>
      </c>
      <c r="D64" s="71">
        <v>45265</v>
      </c>
      <c r="E64" s="159">
        <f t="shared" si="4"/>
        <v>-507</v>
      </c>
      <c r="F64" s="160">
        <f t="shared" si="5"/>
        <v>-1.1200706947973047</v>
      </c>
      <c r="G64" s="162">
        <v>303</v>
      </c>
      <c r="H64" s="162">
        <v>625</v>
      </c>
      <c r="I64" s="164">
        <v>-322</v>
      </c>
      <c r="J64" s="160">
        <f t="shared" si="6"/>
        <v>-0.71</v>
      </c>
      <c r="K64" s="173">
        <v>1471</v>
      </c>
      <c r="L64" s="173">
        <v>1656</v>
      </c>
      <c r="M64" s="173">
        <v>-185</v>
      </c>
      <c r="N64" s="160">
        <f t="shared" si="7"/>
        <v>-0.41</v>
      </c>
    </row>
    <row r="65" spans="1:14" ht="12.75" customHeight="1">
      <c r="A65" s="25">
        <v>224</v>
      </c>
      <c r="B65" s="29" t="s">
        <v>78</v>
      </c>
      <c r="C65" s="79">
        <v>47678</v>
      </c>
      <c r="D65" s="71">
        <v>48175</v>
      </c>
      <c r="E65" s="159">
        <f t="shared" si="4"/>
        <v>-497</v>
      </c>
      <c r="F65" s="160">
        <f t="shared" si="5"/>
        <v>-1.0316554229372081</v>
      </c>
      <c r="G65" s="162">
        <v>348</v>
      </c>
      <c r="H65" s="162">
        <v>640</v>
      </c>
      <c r="I65" s="164">
        <v>-292</v>
      </c>
      <c r="J65" s="160">
        <f t="shared" si="6"/>
        <v>-0.61</v>
      </c>
      <c r="K65" s="173">
        <v>1157</v>
      </c>
      <c r="L65" s="173">
        <v>1362</v>
      </c>
      <c r="M65" s="173">
        <v>-205</v>
      </c>
      <c r="N65" s="160">
        <f t="shared" si="7"/>
        <v>-0.43</v>
      </c>
    </row>
    <row r="66" spans="1:14" ht="12.75" customHeight="1">
      <c r="A66" s="25">
        <v>226</v>
      </c>
      <c r="B66" s="29" t="s">
        <v>79</v>
      </c>
      <c r="C66" s="79">
        <v>44060</v>
      </c>
      <c r="D66" s="71">
        <v>44596</v>
      </c>
      <c r="E66" s="159">
        <f t="shared" si="4"/>
        <v>-536</v>
      </c>
      <c r="F66" s="160">
        <f t="shared" si="5"/>
        <v>-1.2019015158310162</v>
      </c>
      <c r="G66" s="162">
        <v>283</v>
      </c>
      <c r="H66" s="162">
        <v>753</v>
      </c>
      <c r="I66" s="164">
        <v>-470</v>
      </c>
      <c r="J66" s="160">
        <f t="shared" si="6"/>
        <v>-1.05</v>
      </c>
      <c r="K66" s="173">
        <v>1202</v>
      </c>
      <c r="L66" s="173">
        <v>1268</v>
      </c>
      <c r="M66" s="173">
        <v>-66</v>
      </c>
      <c r="N66" s="160">
        <f t="shared" si="7"/>
        <v>-0.15</v>
      </c>
    </row>
    <row r="67" spans="1:14" ht="12" customHeight="1">
      <c r="A67" s="37"/>
      <c r="B67" s="38"/>
      <c r="C67" s="39"/>
      <c r="D67" s="12"/>
      <c r="E67" s="12"/>
      <c r="F67" s="12"/>
      <c r="G67" s="12"/>
      <c r="H67" s="12"/>
      <c r="I67" s="170"/>
      <c r="J67" s="12"/>
      <c r="K67" s="179"/>
      <c r="L67" s="12"/>
      <c r="M67" s="12"/>
      <c r="N67" s="12"/>
    </row>
    <row r="68" spans="1:14" ht="15" customHeight="1">
      <c r="A68" s="1"/>
      <c r="B68" s="1" t="s">
        <v>6</v>
      </c>
      <c r="C68" s="1"/>
      <c r="D68" s="1" t="s">
        <v>70</v>
      </c>
      <c r="E68" s="85"/>
      <c r="F68" s="85"/>
      <c r="G68" s="163"/>
      <c r="H68" s="163"/>
      <c r="I68" s="171"/>
      <c r="J68" s="85"/>
      <c r="K68" s="180"/>
      <c r="L68" s="85"/>
      <c r="M68" s="85"/>
      <c r="N68" s="1"/>
    </row>
    <row r="69" spans="1:14" ht="18" customHeight="1">
      <c r="A69" s="1"/>
      <c r="B69" s="1"/>
      <c r="C69" s="1"/>
      <c r="D69" s="43"/>
      <c r="E69" s="85"/>
      <c r="F69" s="85"/>
      <c r="G69" s="163"/>
      <c r="H69" s="163"/>
      <c r="I69" s="171"/>
      <c r="J69" s="85"/>
      <c r="K69" s="180"/>
      <c r="L69" s="85"/>
      <c r="M69" s="85"/>
      <c r="N69" s="1"/>
    </row>
    <row r="70" spans="1:14" ht="12" customHeight="1">
      <c r="A70" s="1"/>
      <c r="B70" s="1"/>
      <c r="C70" s="1"/>
      <c r="D70" s="43"/>
      <c r="E70" s="85"/>
      <c r="F70" s="85"/>
      <c r="G70" s="163"/>
      <c r="H70" s="163"/>
      <c r="I70" s="171"/>
      <c r="J70" s="85"/>
      <c r="K70" s="180"/>
      <c r="L70" s="85"/>
      <c r="M70" s="85"/>
      <c r="N70" s="1"/>
    </row>
    <row r="71" spans="1:14" ht="12" customHeight="1">
      <c r="A71" s="1"/>
      <c r="B71" s="1"/>
      <c r="C71" s="1"/>
      <c r="D71" s="1"/>
      <c r="E71" s="85"/>
      <c r="F71" s="85"/>
      <c r="G71" s="163"/>
      <c r="H71" s="163"/>
      <c r="I71" s="171"/>
      <c r="J71" s="85"/>
      <c r="K71" s="180"/>
      <c r="L71" s="85"/>
      <c r="M71" s="85"/>
      <c r="N71" s="1"/>
    </row>
    <row r="72" spans="1:14" ht="12" customHeight="1">
      <c r="A72" s="1"/>
      <c r="B72" s="1"/>
      <c r="C72" s="1"/>
      <c r="E72" s="85"/>
      <c r="F72" s="85"/>
      <c r="G72" s="1"/>
      <c r="H72" s="1"/>
      <c r="I72" s="171"/>
      <c r="J72" s="85"/>
      <c r="K72" s="180"/>
      <c r="L72" s="85"/>
      <c r="M72" s="85"/>
      <c r="N72" s="1"/>
    </row>
  </sheetData>
  <mergeCells count="3">
    <mergeCell ref="A3:B3"/>
    <mergeCell ref="A4:B4"/>
    <mergeCell ref="A5:B5"/>
  </mergeCells>
  <phoneticPr fontId="9"/>
  <pageMargins left="0.25" right="0.25" top="0.75" bottom="0.75" header="0.3" footer="0.3"/>
  <pageSetup paperSize="9" firstPageNumber="14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2"/>
  <sheetViews>
    <sheetView zoomScaleNormal="100" zoomScaleSheetLayoutView="100" workbookViewId="0">
      <pane xSplit="2" ySplit="5" topLeftCell="L6" activePane="bottomRight" state="frozenSplit"/>
      <selection pane="topRight"/>
      <selection pane="bottomLeft"/>
      <selection pane="bottomRight" activeCell="AD70" sqref="AD70"/>
    </sheetView>
  </sheetViews>
  <sheetFormatPr defaultRowHeight="17.25"/>
  <cols>
    <col min="1" max="1" width="3.09765625" style="59" customWidth="1"/>
    <col min="2" max="2" width="7.69921875" style="59" customWidth="1"/>
    <col min="3" max="4" width="8.796875" style="59"/>
    <col min="5" max="5" width="8.69921875" style="59" customWidth="1"/>
    <col min="6" max="6" width="8.3984375" style="59" customWidth="1"/>
    <col min="7" max="7" width="8.19921875" style="59" customWidth="1"/>
    <col min="8" max="8" width="7.796875" style="59" customWidth="1"/>
    <col min="9" max="9" width="8.19921875" style="59" customWidth="1"/>
    <col min="10" max="17" width="6.796875" style="59" customWidth="1"/>
    <col min="18" max="18" width="6.69921875" style="59" customWidth="1"/>
    <col min="19" max="24" width="5.59765625" style="59" customWidth="1"/>
    <col min="25" max="29" width="5.5" style="59" customWidth="1"/>
    <col min="30" max="16384" width="8.796875" style="59"/>
  </cols>
  <sheetData>
    <row r="1" spans="1:29" ht="12" customHeight="1">
      <c r="A1" s="3"/>
      <c r="B1" s="3"/>
      <c r="C1" s="56" t="s">
        <v>196</v>
      </c>
      <c r="D1" s="56"/>
      <c r="E1" s="56"/>
      <c r="F1" s="56"/>
      <c r="G1" s="56"/>
      <c r="H1" s="56"/>
      <c r="I1" s="100"/>
      <c r="J1" s="56" t="s">
        <v>198</v>
      </c>
      <c r="K1" s="56"/>
      <c r="L1" s="56"/>
      <c r="M1" s="56"/>
      <c r="N1" s="56"/>
      <c r="O1" s="56"/>
      <c r="P1" s="56"/>
      <c r="Q1" s="56"/>
      <c r="R1" s="56"/>
      <c r="S1" s="101" t="s">
        <v>208</v>
      </c>
      <c r="T1" s="101"/>
      <c r="U1" s="101"/>
      <c r="V1" s="101"/>
      <c r="W1" s="101"/>
      <c r="X1" s="101"/>
      <c r="Y1" s="101"/>
      <c r="Z1" s="101"/>
      <c r="AA1" s="101"/>
      <c r="AC1" s="102" t="s">
        <v>218</v>
      </c>
    </row>
    <row r="2" spans="1:29" ht="12" customHeight="1">
      <c r="A2" s="22"/>
      <c r="B2" s="22"/>
      <c r="C2" s="55">
        <v>61</v>
      </c>
      <c r="D2" s="55">
        <v>62</v>
      </c>
      <c r="E2" s="55">
        <v>63</v>
      </c>
      <c r="F2" s="55">
        <v>64</v>
      </c>
      <c r="G2" s="55">
        <v>65</v>
      </c>
      <c r="H2" s="55">
        <v>66</v>
      </c>
      <c r="I2" s="55">
        <v>67</v>
      </c>
      <c r="J2" s="55">
        <v>68</v>
      </c>
      <c r="K2" s="55">
        <v>69</v>
      </c>
      <c r="L2" s="55">
        <v>70</v>
      </c>
      <c r="M2" s="55">
        <v>71</v>
      </c>
      <c r="N2" s="55">
        <v>72</v>
      </c>
      <c r="O2" s="55">
        <v>73</v>
      </c>
      <c r="P2" s="55">
        <v>74</v>
      </c>
      <c r="Q2" s="55">
        <v>75</v>
      </c>
      <c r="R2" s="55">
        <v>76</v>
      </c>
      <c r="S2" s="55">
        <v>77</v>
      </c>
      <c r="T2" s="55">
        <v>78</v>
      </c>
      <c r="U2" s="55">
        <v>79</v>
      </c>
      <c r="V2" s="55">
        <v>80</v>
      </c>
      <c r="W2" s="55">
        <v>81</v>
      </c>
      <c r="X2" s="55">
        <v>82</v>
      </c>
      <c r="Y2" s="55">
        <v>83</v>
      </c>
      <c r="Z2" s="55">
        <v>84</v>
      </c>
      <c r="AA2" s="55">
        <v>85</v>
      </c>
      <c r="AB2" s="55">
        <v>86</v>
      </c>
      <c r="AC2" s="55">
        <v>87</v>
      </c>
    </row>
    <row r="3" spans="1:29" ht="45" customHeight="1">
      <c r="A3" s="188" t="s">
        <v>1</v>
      </c>
      <c r="B3" s="189"/>
      <c r="C3" s="51" t="s">
        <v>54</v>
      </c>
      <c r="D3" s="51" t="s">
        <v>55</v>
      </c>
      <c r="E3" s="51" t="s">
        <v>56</v>
      </c>
      <c r="F3" s="51" t="s">
        <v>57</v>
      </c>
      <c r="G3" s="51" t="s">
        <v>58</v>
      </c>
      <c r="H3" s="60" t="s">
        <v>123</v>
      </c>
      <c r="I3" s="60" t="s">
        <v>197</v>
      </c>
      <c r="J3" s="54" t="s">
        <v>199</v>
      </c>
      <c r="K3" s="51" t="s">
        <v>200</v>
      </c>
      <c r="L3" s="51" t="s">
        <v>201</v>
      </c>
      <c r="M3" s="132" t="s">
        <v>202</v>
      </c>
      <c r="N3" s="132" t="s">
        <v>203</v>
      </c>
      <c r="O3" s="132" t="s">
        <v>204</v>
      </c>
      <c r="P3" s="51" t="s">
        <v>205</v>
      </c>
      <c r="Q3" s="51" t="s">
        <v>206</v>
      </c>
      <c r="R3" s="60" t="s">
        <v>207</v>
      </c>
      <c r="S3" s="133" t="s">
        <v>209</v>
      </c>
      <c r="T3" s="132" t="s">
        <v>210</v>
      </c>
      <c r="U3" s="132" t="s">
        <v>211</v>
      </c>
      <c r="V3" s="132" t="s">
        <v>212</v>
      </c>
      <c r="W3" s="132" t="s">
        <v>213</v>
      </c>
      <c r="X3" s="132" t="s">
        <v>214</v>
      </c>
      <c r="Y3" s="132" t="s">
        <v>215</v>
      </c>
      <c r="Z3" s="132" t="s">
        <v>216</v>
      </c>
      <c r="AA3" s="132" t="s">
        <v>217</v>
      </c>
      <c r="AB3" s="134" t="s">
        <v>219</v>
      </c>
      <c r="AC3" s="135" t="s">
        <v>220</v>
      </c>
    </row>
    <row r="4" spans="1:29" ht="21" customHeight="1">
      <c r="A4" s="190" t="s">
        <v>2</v>
      </c>
      <c r="B4" s="191"/>
      <c r="C4" s="64">
        <v>40452</v>
      </c>
      <c r="D4" s="64" t="s">
        <v>228</v>
      </c>
      <c r="E4" s="64" t="s">
        <v>227</v>
      </c>
      <c r="F4" s="64" t="s">
        <v>227</v>
      </c>
      <c r="G4" s="64" t="s">
        <v>227</v>
      </c>
      <c r="H4" s="64" t="s">
        <v>227</v>
      </c>
      <c r="I4" s="67" t="s">
        <v>227</v>
      </c>
      <c r="J4" s="66">
        <v>40452</v>
      </c>
      <c r="K4" s="64" t="s">
        <v>227</v>
      </c>
      <c r="L4" s="64" t="s">
        <v>227</v>
      </c>
      <c r="M4" s="64">
        <v>40452</v>
      </c>
      <c r="N4" s="64" t="s">
        <v>227</v>
      </c>
      <c r="O4" s="64" t="s">
        <v>227</v>
      </c>
      <c r="P4" s="64">
        <v>40452</v>
      </c>
      <c r="Q4" s="64" t="s">
        <v>227</v>
      </c>
      <c r="R4" s="67" t="s">
        <v>227</v>
      </c>
      <c r="S4" s="66">
        <v>40452</v>
      </c>
      <c r="T4" s="66" t="s">
        <v>227</v>
      </c>
      <c r="U4" s="66" t="s">
        <v>227</v>
      </c>
      <c r="V4" s="66">
        <v>40452</v>
      </c>
      <c r="W4" s="66" t="s">
        <v>227</v>
      </c>
      <c r="X4" s="66" t="s">
        <v>227</v>
      </c>
      <c r="Y4" s="66">
        <v>40452</v>
      </c>
      <c r="Z4" s="66" t="s">
        <v>227</v>
      </c>
      <c r="AA4" s="66" t="s">
        <v>227</v>
      </c>
      <c r="AB4" s="66" t="s">
        <v>227</v>
      </c>
      <c r="AC4" s="67" t="s">
        <v>227</v>
      </c>
    </row>
    <row r="5" spans="1:29" ht="12" customHeight="1">
      <c r="A5" s="188" t="s">
        <v>3</v>
      </c>
      <c r="B5" s="189"/>
      <c r="C5" s="51" t="s">
        <v>4</v>
      </c>
      <c r="D5" s="51" t="s">
        <v>4</v>
      </c>
      <c r="E5" s="51" t="s">
        <v>4</v>
      </c>
      <c r="F5" s="51" t="s">
        <v>4</v>
      </c>
      <c r="G5" s="51" t="s">
        <v>4</v>
      </c>
      <c r="H5" s="51" t="s">
        <v>4</v>
      </c>
      <c r="I5" s="60" t="s">
        <v>4</v>
      </c>
      <c r="J5" s="54" t="s">
        <v>4</v>
      </c>
      <c r="K5" s="51" t="s">
        <v>4</v>
      </c>
      <c r="L5" s="51" t="s">
        <v>4</v>
      </c>
      <c r="M5" s="51" t="s">
        <v>4</v>
      </c>
      <c r="N5" s="51" t="s">
        <v>4</v>
      </c>
      <c r="O5" s="51" t="s">
        <v>4</v>
      </c>
      <c r="P5" s="51" t="s">
        <v>4</v>
      </c>
      <c r="Q5" s="51" t="s">
        <v>4</v>
      </c>
      <c r="R5" s="60" t="s">
        <v>4</v>
      </c>
      <c r="S5" s="103" t="s">
        <v>190</v>
      </c>
      <c r="T5" s="104" t="s">
        <v>190</v>
      </c>
      <c r="U5" s="104" t="s">
        <v>190</v>
      </c>
      <c r="V5" s="104" t="s">
        <v>190</v>
      </c>
      <c r="W5" s="104" t="s">
        <v>190</v>
      </c>
      <c r="X5" s="104" t="s">
        <v>190</v>
      </c>
      <c r="Y5" s="104" t="s">
        <v>190</v>
      </c>
      <c r="Z5" s="104" t="s">
        <v>190</v>
      </c>
      <c r="AA5" s="104" t="s">
        <v>190</v>
      </c>
      <c r="AB5" s="105" t="s">
        <v>191</v>
      </c>
      <c r="AC5" s="106" t="s">
        <v>191</v>
      </c>
    </row>
    <row r="6" spans="1:29" ht="9" customHeight="1">
      <c r="A6" s="5"/>
      <c r="B6" s="11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07"/>
      <c r="T6" s="107"/>
      <c r="U6" s="107"/>
      <c r="V6" s="107"/>
      <c r="W6" s="107"/>
      <c r="X6" s="107"/>
      <c r="Y6" s="107"/>
      <c r="Z6" s="107"/>
      <c r="AA6" s="107"/>
      <c r="AB6" s="68"/>
      <c r="AC6" s="68"/>
    </row>
    <row r="7" spans="1:29" ht="12" customHeight="1">
      <c r="A7" s="6" t="s">
        <v>5</v>
      </c>
      <c r="B7" s="7" t="s">
        <v>0</v>
      </c>
      <c r="C7" s="108">
        <v>5588133</v>
      </c>
      <c r="D7" s="108">
        <v>5532477</v>
      </c>
      <c r="E7" s="108">
        <v>5421943</v>
      </c>
      <c r="F7" s="108">
        <v>5268695</v>
      </c>
      <c r="G7" s="108">
        <v>5088284</v>
      </c>
      <c r="H7" s="108">
        <v>4887804</v>
      </c>
      <c r="I7" s="108">
        <v>4673709</v>
      </c>
      <c r="J7" s="108">
        <v>761322</v>
      </c>
      <c r="K7" s="108">
        <v>585866</v>
      </c>
      <c r="L7" s="108">
        <v>471971</v>
      </c>
      <c r="M7" s="108">
        <v>3536935</v>
      </c>
      <c r="N7" s="108">
        <v>3083166</v>
      </c>
      <c r="O7" s="108">
        <v>2501465</v>
      </c>
      <c r="P7" s="108">
        <v>1289876</v>
      </c>
      <c r="Q7" s="108">
        <v>1599663</v>
      </c>
      <c r="R7" s="108">
        <v>1700273</v>
      </c>
      <c r="S7" s="109">
        <v>13.6</v>
      </c>
      <c r="T7" s="109">
        <v>11.1</v>
      </c>
      <c r="U7" s="109">
        <v>10.1</v>
      </c>
      <c r="V7" s="109">
        <v>63.3</v>
      </c>
      <c r="W7" s="109">
        <v>58.5</v>
      </c>
      <c r="X7" s="109">
        <v>53.5</v>
      </c>
      <c r="Y7" s="109">
        <v>23.1</v>
      </c>
      <c r="Z7" s="109">
        <v>30.4</v>
      </c>
      <c r="AA7" s="109">
        <v>36.4</v>
      </c>
      <c r="AB7" s="109">
        <v>94.3</v>
      </c>
      <c r="AC7" s="109">
        <v>83.6</v>
      </c>
    </row>
    <row r="8" spans="1:29" ht="20.25" customHeight="1">
      <c r="A8" s="23">
        <v>100</v>
      </c>
      <c r="B8" s="7" t="s">
        <v>7</v>
      </c>
      <c r="C8" s="108">
        <v>1544200</v>
      </c>
      <c r="D8" s="108">
        <v>1551558</v>
      </c>
      <c r="E8" s="108">
        <v>1533473</v>
      </c>
      <c r="F8" s="108">
        <v>1501306</v>
      </c>
      <c r="G8" s="108">
        <v>1459932</v>
      </c>
      <c r="H8" s="108">
        <v>1411298</v>
      </c>
      <c r="I8" s="108">
        <v>1356556</v>
      </c>
      <c r="J8" s="2">
        <v>195862</v>
      </c>
      <c r="K8" s="108">
        <v>158643</v>
      </c>
      <c r="L8" s="108">
        <v>127719</v>
      </c>
      <c r="M8" s="108">
        <v>990438</v>
      </c>
      <c r="N8" s="108">
        <v>873962</v>
      </c>
      <c r="O8" s="108">
        <v>719226</v>
      </c>
      <c r="P8" s="108">
        <v>357900</v>
      </c>
      <c r="Q8" s="108">
        <v>468701</v>
      </c>
      <c r="R8" s="108">
        <v>509611</v>
      </c>
      <c r="S8" s="109">
        <v>12.7</v>
      </c>
      <c r="T8" s="109">
        <v>10.6</v>
      </c>
      <c r="U8" s="109">
        <v>9.4</v>
      </c>
      <c r="V8" s="109">
        <v>64.099999999999994</v>
      </c>
      <c r="W8" s="109">
        <v>58.2</v>
      </c>
      <c r="X8" s="109">
        <v>53</v>
      </c>
      <c r="Y8" s="109">
        <v>23.2</v>
      </c>
      <c r="Z8" s="109">
        <v>31.2</v>
      </c>
      <c r="AA8" s="109">
        <v>37.6</v>
      </c>
      <c r="AB8" s="109">
        <v>97.2</v>
      </c>
      <c r="AC8" s="109">
        <v>87.8</v>
      </c>
    </row>
    <row r="9" spans="1:29" ht="12.75" customHeight="1">
      <c r="A9" s="25">
        <v>101</v>
      </c>
      <c r="B9" s="26" t="s">
        <v>8</v>
      </c>
      <c r="C9" s="108">
        <v>210408</v>
      </c>
      <c r="D9" s="108">
        <v>212256</v>
      </c>
      <c r="E9" s="108">
        <v>211223</v>
      </c>
      <c r="F9" s="108">
        <v>208345</v>
      </c>
      <c r="G9" s="108">
        <v>204404</v>
      </c>
      <c r="H9" s="108">
        <v>199517</v>
      </c>
      <c r="I9" s="108">
        <v>193593</v>
      </c>
      <c r="J9" s="108">
        <v>29683</v>
      </c>
      <c r="K9" s="108">
        <v>23544</v>
      </c>
      <c r="L9" s="108">
        <v>19407</v>
      </c>
      <c r="M9" s="108">
        <v>138931</v>
      </c>
      <c r="N9" s="108">
        <v>128906</v>
      </c>
      <c r="O9" s="108">
        <v>105562</v>
      </c>
      <c r="P9" s="108">
        <v>41794</v>
      </c>
      <c r="Q9" s="108">
        <v>55895</v>
      </c>
      <c r="R9" s="108">
        <v>68624</v>
      </c>
      <c r="S9" s="109">
        <v>14.1</v>
      </c>
      <c r="T9" s="109">
        <v>11.3</v>
      </c>
      <c r="U9" s="109">
        <v>10</v>
      </c>
      <c r="V9" s="109">
        <v>66</v>
      </c>
      <c r="W9" s="109">
        <v>61.9</v>
      </c>
      <c r="X9" s="109">
        <v>54.5</v>
      </c>
      <c r="Y9" s="109">
        <v>19.899999999999999</v>
      </c>
      <c r="Z9" s="109">
        <v>26.8</v>
      </c>
      <c r="AA9" s="109">
        <v>35.4</v>
      </c>
      <c r="AB9" s="109">
        <v>99</v>
      </c>
      <c r="AC9" s="109">
        <v>92</v>
      </c>
    </row>
    <row r="10" spans="1:29" ht="12.75" customHeight="1">
      <c r="A10" s="25">
        <v>102</v>
      </c>
      <c r="B10" s="26" t="s">
        <v>9</v>
      </c>
      <c r="C10" s="108">
        <v>133450.99999999997</v>
      </c>
      <c r="D10" s="108">
        <v>135425</v>
      </c>
      <c r="E10" s="108">
        <v>135214</v>
      </c>
      <c r="F10" s="108">
        <v>133991</v>
      </c>
      <c r="G10" s="108">
        <v>132182</v>
      </c>
      <c r="H10" s="108">
        <v>129894</v>
      </c>
      <c r="I10" s="108">
        <v>127063</v>
      </c>
      <c r="J10" s="108">
        <v>16492</v>
      </c>
      <c r="K10" s="108">
        <v>15161</v>
      </c>
      <c r="L10" s="108">
        <v>12843</v>
      </c>
      <c r="M10" s="108">
        <v>86711</v>
      </c>
      <c r="N10" s="108">
        <v>83132</v>
      </c>
      <c r="O10" s="108">
        <v>72477</v>
      </c>
      <c r="P10" s="108">
        <v>30248</v>
      </c>
      <c r="Q10" s="108">
        <v>35698</v>
      </c>
      <c r="R10" s="108">
        <v>41743</v>
      </c>
      <c r="S10" s="109">
        <v>12.4</v>
      </c>
      <c r="T10" s="109">
        <v>11.3</v>
      </c>
      <c r="U10" s="109">
        <v>10.1</v>
      </c>
      <c r="V10" s="109">
        <v>65</v>
      </c>
      <c r="W10" s="109">
        <v>62</v>
      </c>
      <c r="X10" s="109">
        <v>57</v>
      </c>
      <c r="Y10" s="109">
        <v>22.7</v>
      </c>
      <c r="Z10" s="109">
        <v>26.6</v>
      </c>
      <c r="AA10" s="109">
        <v>32.9</v>
      </c>
      <c r="AB10" s="109">
        <v>100.4</v>
      </c>
      <c r="AC10" s="109">
        <v>95.2</v>
      </c>
    </row>
    <row r="11" spans="1:29" ht="12.75" customHeight="1">
      <c r="A11" s="27">
        <v>110</v>
      </c>
      <c r="B11" s="26" t="s">
        <v>10</v>
      </c>
      <c r="C11" s="108">
        <v>126393</v>
      </c>
      <c r="D11" s="108">
        <v>131448</v>
      </c>
      <c r="E11" s="108">
        <v>132789</v>
      </c>
      <c r="F11" s="108">
        <v>132878</v>
      </c>
      <c r="G11" s="108">
        <v>132017</v>
      </c>
      <c r="H11" s="108">
        <v>130324</v>
      </c>
      <c r="I11" s="108">
        <v>127782</v>
      </c>
      <c r="J11" s="108">
        <v>11131</v>
      </c>
      <c r="K11" s="108">
        <v>12296</v>
      </c>
      <c r="L11" s="108">
        <v>10137</v>
      </c>
      <c r="M11" s="108">
        <v>85317</v>
      </c>
      <c r="N11" s="108">
        <v>81866</v>
      </c>
      <c r="O11" s="108">
        <v>73487</v>
      </c>
      <c r="P11" s="108">
        <v>29945</v>
      </c>
      <c r="Q11" s="108">
        <v>38716</v>
      </c>
      <c r="R11" s="108">
        <v>44158</v>
      </c>
      <c r="S11" s="109">
        <v>8.8000000000000007</v>
      </c>
      <c r="T11" s="109">
        <v>9.3000000000000007</v>
      </c>
      <c r="U11" s="109">
        <v>7.9</v>
      </c>
      <c r="V11" s="109">
        <v>67.5</v>
      </c>
      <c r="W11" s="109">
        <v>61.6</v>
      </c>
      <c r="X11" s="109">
        <v>57.5</v>
      </c>
      <c r="Y11" s="109">
        <v>23.7</v>
      </c>
      <c r="Z11" s="109">
        <v>29.1</v>
      </c>
      <c r="AA11" s="109">
        <v>34.6</v>
      </c>
      <c r="AB11" s="109">
        <v>105.1</v>
      </c>
      <c r="AC11" s="109">
        <v>101.1</v>
      </c>
    </row>
    <row r="12" spans="1:29" ht="12.75" customHeight="1">
      <c r="A12" s="27">
        <v>105</v>
      </c>
      <c r="B12" s="26" t="s">
        <v>11</v>
      </c>
      <c r="C12" s="108">
        <v>108303.99999999999</v>
      </c>
      <c r="D12" s="108">
        <v>108780</v>
      </c>
      <c r="E12" s="108">
        <v>106947</v>
      </c>
      <c r="F12" s="108">
        <v>104260</v>
      </c>
      <c r="G12" s="108">
        <v>101164</v>
      </c>
      <c r="H12" s="108">
        <v>97765</v>
      </c>
      <c r="I12" s="108">
        <v>94163</v>
      </c>
      <c r="J12" s="108">
        <v>10703</v>
      </c>
      <c r="K12" s="108">
        <v>9713</v>
      </c>
      <c r="L12" s="108">
        <v>7889</v>
      </c>
      <c r="M12" s="108">
        <v>66912</v>
      </c>
      <c r="N12" s="108">
        <v>60450</v>
      </c>
      <c r="O12" s="108">
        <v>51255</v>
      </c>
      <c r="P12" s="108">
        <v>30689</v>
      </c>
      <c r="Q12" s="108">
        <v>34097</v>
      </c>
      <c r="R12" s="108">
        <v>35019</v>
      </c>
      <c r="S12" s="109">
        <v>9.9</v>
      </c>
      <c r="T12" s="109">
        <v>9.3000000000000007</v>
      </c>
      <c r="U12" s="109">
        <v>8.4</v>
      </c>
      <c r="V12" s="109">
        <v>61.8</v>
      </c>
      <c r="W12" s="109">
        <v>58</v>
      </c>
      <c r="X12" s="109">
        <v>54.4</v>
      </c>
      <c r="Y12" s="109">
        <v>28.3</v>
      </c>
      <c r="Z12" s="109">
        <v>32.700000000000003</v>
      </c>
      <c r="AA12" s="109">
        <v>37.200000000000003</v>
      </c>
      <c r="AB12" s="109">
        <v>96.3</v>
      </c>
      <c r="AC12" s="109">
        <v>86.9</v>
      </c>
    </row>
    <row r="13" spans="1:29" ht="12.75" customHeight="1">
      <c r="A13" s="27">
        <v>109</v>
      </c>
      <c r="B13" s="26" t="s">
        <v>12</v>
      </c>
      <c r="C13" s="108">
        <v>226836</v>
      </c>
      <c r="D13" s="108">
        <v>227388</v>
      </c>
      <c r="E13" s="108">
        <v>224274</v>
      </c>
      <c r="F13" s="108">
        <v>218855</v>
      </c>
      <c r="G13" s="108">
        <v>211770</v>
      </c>
      <c r="H13" s="108">
        <v>203567</v>
      </c>
      <c r="I13" s="108">
        <v>194620</v>
      </c>
      <c r="J13" s="108">
        <v>31802</v>
      </c>
      <c r="K13" s="108">
        <v>24276</v>
      </c>
      <c r="L13" s="108">
        <v>19594</v>
      </c>
      <c r="M13" s="108">
        <v>142423</v>
      </c>
      <c r="N13" s="108">
        <v>122061</v>
      </c>
      <c r="O13" s="108">
        <v>98541</v>
      </c>
      <c r="P13" s="108">
        <v>52612</v>
      </c>
      <c r="Q13" s="108">
        <v>72518</v>
      </c>
      <c r="R13" s="108">
        <v>76485</v>
      </c>
      <c r="S13" s="109">
        <v>14</v>
      </c>
      <c r="T13" s="109">
        <v>11.1</v>
      </c>
      <c r="U13" s="109">
        <v>10.1</v>
      </c>
      <c r="V13" s="109">
        <v>62.8</v>
      </c>
      <c r="W13" s="109">
        <v>55.8</v>
      </c>
      <c r="X13" s="109">
        <v>50.6</v>
      </c>
      <c r="Y13" s="109">
        <v>23.2</v>
      </c>
      <c r="Z13" s="109">
        <v>33.1</v>
      </c>
      <c r="AA13" s="109">
        <v>39.299999999999997</v>
      </c>
      <c r="AB13" s="109">
        <v>96.5</v>
      </c>
      <c r="AC13" s="109">
        <v>85.8</v>
      </c>
    </row>
    <row r="14" spans="1:29" ht="12.75" customHeight="1">
      <c r="A14" s="27">
        <v>106</v>
      </c>
      <c r="B14" s="26" t="s">
        <v>13</v>
      </c>
      <c r="C14" s="108">
        <v>101624</v>
      </c>
      <c r="D14" s="108">
        <v>99608</v>
      </c>
      <c r="E14" s="108">
        <v>96114</v>
      </c>
      <c r="F14" s="108">
        <v>91873</v>
      </c>
      <c r="G14" s="108">
        <v>87332</v>
      </c>
      <c r="H14" s="108">
        <v>82689</v>
      </c>
      <c r="I14" s="108">
        <v>77994</v>
      </c>
      <c r="J14" s="108">
        <v>10870</v>
      </c>
      <c r="K14" s="108">
        <v>8480</v>
      </c>
      <c r="L14" s="108">
        <v>6546</v>
      </c>
      <c r="M14" s="108">
        <v>60724</v>
      </c>
      <c r="N14" s="108">
        <v>50808</v>
      </c>
      <c r="O14" s="108">
        <v>40055</v>
      </c>
      <c r="P14" s="108">
        <v>30030</v>
      </c>
      <c r="Q14" s="108">
        <v>32585</v>
      </c>
      <c r="R14" s="108">
        <v>31393</v>
      </c>
      <c r="S14" s="109">
        <v>10.7</v>
      </c>
      <c r="T14" s="109">
        <v>9.1999999999999993</v>
      </c>
      <c r="U14" s="109">
        <v>8.4</v>
      </c>
      <c r="V14" s="109">
        <v>59.8</v>
      </c>
      <c r="W14" s="109">
        <v>55.3</v>
      </c>
      <c r="X14" s="109">
        <v>51.4</v>
      </c>
      <c r="Y14" s="109">
        <v>29.6</v>
      </c>
      <c r="Z14" s="109">
        <v>35.5</v>
      </c>
      <c r="AA14" s="109">
        <v>40.299999999999997</v>
      </c>
      <c r="AB14" s="109">
        <v>90.4</v>
      </c>
      <c r="AC14" s="109">
        <v>76.7</v>
      </c>
    </row>
    <row r="15" spans="1:29" ht="12.75" customHeight="1">
      <c r="A15" s="27">
        <v>107</v>
      </c>
      <c r="B15" s="26" t="s">
        <v>14</v>
      </c>
      <c r="C15" s="108">
        <v>167475</v>
      </c>
      <c r="D15" s="108">
        <v>164676</v>
      </c>
      <c r="E15" s="108">
        <v>159897</v>
      </c>
      <c r="F15" s="108">
        <v>153541</v>
      </c>
      <c r="G15" s="108">
        <v>146080</v>
      </c>
      <c r="H15" s="108">
        <v>137893</v>
      </c>
      <c r="I15" s="108">
        <v>129385</v>
      </c>
      <c r="J15" s="108">
        <v>20193</v>
      </c>
      <c r="K15" s="108">
        <v>14706</v>
      </c>
      <c r="L15" s="108">
        <v>10914</v>
      </c>
      <c r="M15" s="108">
        <v>105031</v>
      </c>
      <c r="N15" s="108">
        <v>84358</v>
      </c>
      <c r="O15" s="108">
        <v>64511</v>
      </c>
      <c r="P15" s="108">
        <v>42251</v>
      </c>
      <c r="Q15" s="108">
        <v>54477</v>
      </c>
      <c r="R15" s="108">
        <v>53960</v>
      </c>
      <c r="S15" s="109">
        <v>12.1</v>
      </c>
      <c r="T15" s="109">
        <v>9.6</v>
      </c>
      <c r="U15" s="109">
        <v>8.4</v>
      </c>
      <c r="V15" s="109">
        <v>62.7</v>
      </c>
      <c r="W15" s="109">
        <v>54.9</v>
      </c>
      <c r="X15" s="109">
        <v>49.9</v>
      </c>
      <c r="Y15" s="109">
        <v>25.2</v>
      </c>
      <c r="Z15" s="109">
        <v>35.5</v>
      </c>
      <c r="AA15" s="109">
        <v>41.7</v>
      </c>
      <c r="AB15" s="109">
        <v>91.7</v>
      </c>
      <c r="AC15" s="109">
        <v>77.3</v>
      </c>
    </row>
    <row r="16" spans="1:29" ht="12.75" customHeight="1">
      <c r="A16" s="27">
        <v>108</v>
      </c>
      <c r="B16" s="26" t="s">
        <v>15</v>
      </c>
      <c r="C16" s="108">
        <v>220411</v>
      </c>
      <c r="D16" s="108">
        <v>218386</v>
      </c>
      <c r="E16" s="108">
        <v>213416</v>
      </c>
      <c r="F16" s="108">
        <v>206518</v>
      </c>
      <c r="G16" s="108">
        <v>198535</v>
      </c>
      <c r="H16" s="108">
        <v>189832</v>
      </c>
      <c r="I16" s="108">
        <v>180691</v>
      </c>
      <c r="J16" s="108">
        <v>28749</v>
      </c>
      <c r="K16" s="108">
        <v>22007</v>
      </c>
      <c r="L16" s="108">
        <v>17254</v>
      </c>
      <c r="M16" s="108">
        <v>136896</v>
      </c>
      <c r="N16" s="108">
        <v>117034</v>
      </c>
      <c r="O16" s="108">
        <v>93251</v>
      </c>
      <c r="P16" s="108">
        <v>54766</v>
      </c>
      <c r="Q16" s="108">
        <v>67477</v>
      </c>
      <c r="R16" s="108">
        <v>70186</v>
      </c>
      <c r="S16" s="109">
        <v>13</v>
      </c>
      <c r="T16" s="109">
        <v>10.7</v>
      </c>
      <c r="U16" s="109">
        <v>9.5</v>
      </c>
      <c r="V16" s="109">
        <v>62.1</v>
      </c>
      <c r="W16" s="109">
        <v>56.7</v>
      </c>
      <c r="X16" s="109">
        <v>51.6</v>
      </c>
      <c r="Y16" s="109">
        <v>24.8</v>
      </c>
      <c r="Z16" s="109">
        <v>32.700000000000003</v>
      </c>
      <c r="AA16" s="109">
        <v>38.799999999999997</v>
      </c>
      <c r="AB16" s="109">
        <v>93.7</v>
      </c>
      <c r="AC16" s="109">
        <v>82</v>
      </c>
    </row>
    <row r="17" spans="1:29" ht="12.75" customHeight="1">
      <c r="A17" s="27">
        <v>111</v>
      </c>
      <c r="B17" s="26" t="s">
        <v>16</v>
      </c>
      <c r="C17" s="108">
        <v>249298</v>
      </c>
      <c r="D17" s="108">
        <v>253591</v>
      </c>
      <c r="E17" s="108">
        <v>253599</v>
      </c>
      <c r="F17" s="108">
        <v>251045</v>
      </c>
      <c r="G17" s="108">
        <v>246448</v>
      </c>
      <c r="H17" s="108">
        <v>239817</v>
      </c>
      <c r="I17" s="108">
        <v>231265</v>
      </c>
      <c r="J17" s="108">
        <v>36238</v>
      </c>
      <c r="K17" s="108">
        <v>28460</v>
      </c>
      <c r="L17" s="108">
        <v>23135</v>
      </c>
      <c r="M17" s="108">
        <v>167495</v>
      </c>
      <c r="N17" s="108">
        <v>145347</v>
      </c>
      <c r="O17" s="108">
        <v>120087</v>
      </c>
      <c r="P17" s="108">
        <v>45565</v>
      </c>
      <c r="Q17" s="108">
        <v>77238</v>
      </c>
      <c r="R17" s="108">
        <v>88043</v>
      </c>
      <c r="S17" s="109">
        <v>14.5</v>
      </c>
      <c r="T17" s="109">
        <v>11.3</v>
      </c>
      <c r="U17" s="109">
        <v>10</v>
      </c>
      <c r="V17" s="109">
        <v>67.2</v>
      </c>
      <c r="W17" s="109">
        <v>57.9</v>
      </c>
      <c r="X17" s="109">
        <v>51.9</v>
      </c>
      <c r="Y17" s="109">
        <v>18.3</v>
      </c>
      <c r="Z17" s="109">
        <v>30.8</v>
      </c>
      <c r="AA17" s="109">
        <v>38.1</v>
      </c>
      <c r="AB17" s="109">
        <v>100.7</v>
      </c>
      <c r="AC17" s="109">
        <v>92.8</v>
      </c>
    </row>
    <row r="18" spans="1:29" ht="20.25" customHeight="1">
      <c r="A18" s="6"/>
      <c r="B18" s="28" t="s">
        <v>17</v>
      </c>
      <c r="C18" s="108">
        <f>SUM(C19:C21)</f>
        <v>1029626</v>
      </c>
      <c r="D18" s="108">
        <f t="shared" ref="D18:R18" si="0">SUM(D19:D21)</f>
        <v>1026295</v>
      </c>
      <c r="E18" s="108">
        <f t="shared" si="0"/>
        <v>1012235</v>
      </c>
      <c r="F18" s="108">
        <f t="shared" si="0"/>
        <v>989640</v>
      </c>
      <c r="G18" s="108">
        <f t="shared" si="0"/>
        <v>961575</v>
      </c>
      <c r="H18" s="108">
        <f t="shared" si="0"/>
        <v>929859</v>
      </c>
      <c r="I18" s="108">
        <f t="shared" si="0"/>
        <v>895390</v>
      </c>
      <c r="J18" s="108">
        <f t="shared" si="0"/>
        <v>139056</v>
      </c>
      <c r="K18" s="108">
        <f t="shared" si="0"/>
        <v>112170</v>
      </c>
      <c r="L18" s="108">
        <f t="shared" si="0"/>
        <v>90889</v>
      </c>
      <c r="M18" s="108">
        <f t="shared" si="0"/>
        <v>667842</v>
      </c>
      <c r="N18" s="108">
        <f t="shared" si="0"/>
        <v>605531</v>
      </c>
      <c r="O18" s="108">
        <f t="shared" si="0"/>
        <v>492610</v>
      </c>
      <c r="P18" s="108">
        <f t="shared" si="0"/>
        <v>222728</v>
      </c>
      <c r="Q18" s="108">
        <f t="shared" si="0"/>
        <v>271939</v>
      </c>
      <c r="R18" s="108">
        <f t="shared" si="0"/>
        <v>311891</v>
      </c>
      <c r="S18" s="109">
        <f>J18/C18*100</f>
        <v>13.505486458189672</v>
      </c>
      <c r="T18" s="109">
        <f>K18/F18*100</f>
        <v>11.334424639262762</v>
      </c>
      <c r="U18" s="109">
        <f>L18/I18*100</f>
        <v>10.150772289170082</v>
      </c>
      <c r="V18" s="109">
        <f>M18/C18*100</f>
        <v>64.862581170250166</v>
      </c>
      <c r="W18" s="109">
        <f>N18/F18*100</f>
        <v>61.186997291944543</v>
      </c>
      <c r="X18" s="109">
        <f>O18/I18*100</f>
        <v>55.016249902277217</v>
      </c>
      <c r="Y18" s="109">
        <f>P18/C18*100</f>
        <v>21.631932371560158</v>
      </c>
      <c r="Z18" s="109">
        <f>Q18/F18*100</f>
        <v>27.478578068792693</v>
      </c>
      <c r="AA18" s="109">
        <f>R18/I18*100</f>
        <v>34.832977808552698</v>
      </c>
      <c r="AB18" s="109">
        <f>F18/C18*100</f>
        <v>96.116453935700932</v>
      </c>
      <c r="AC18" s="109">
        <f>I18/C18*100</f>
        <v>86.96264468845969</v>
      </c>
    </row>
    <row r="19" spans="1:29" ht="12.75" customHeight="1">
      <c r="A19" s="25">
        <v>202</v>
      </c>
      <c r="B19" s="29" t="s">
        <v>18</v>
      </c>
      <c r="C19" s="108">
        <v>453748</v>
      </c>
      <c r="D19" s="108">
        <v>440219</v>
      </c>
      <c r="E19" s="108">
        <v>424651</v>
      </c>
      <c r="F19" s="108">
        <v>405732</v>
      </c>
      <c r="G19" s="108">
        <v>384912</v>
      </c>
      <c r="H19" s="108">
        <v>363150</v>
      </c>
      <c r="I19" s="108">
        <v>341143</v>
      </c>
      <c r="J19" s="108">
        <v>54217</v>
      </c>
      <c r="K19" s="108">
        <v>40912</v>
      </c>
      <c r="L19" s="108">
        <v>30202</v>
      </c>
      <c r="M19" s="108">
        <v>292262</v>
      </c>
      <c r="N19" s="108">
        <v>245275</v>
      </c>
      <c r="O19" s="108">
        <v>187281</v>
      </c>
      <c r="P19" s="108">
        <v>107269</v>
      </c>
      <c r="Q19" s="108">
        <v>119545</v>
      </c>
      <c r="R19" s="108">
        <v>123660</v>
      </c>
      <c r="S19" s="109">
        <v>11.9</v>
      </c>
      <c r="T19" s="109">
        <v>10.1</v>
      </c>
      <c r="U19" s="109">
        <v>8.9</v>
      </c>
      <c r="V19" s="109">
        <v>64.400000000000006</v>
      </c>
      <c r="W19" s="109">
        <v>60.5</v>
      </c>
      <c r="X19" s="109">
        <v>54.9</v>
      </c>
      <c r="Y19" s="109">
        <v>23.6</v>
      </c>
      <c r="Z19" s="109">
        <v>29.5</v>
      </c>
      <c r="AA19" s="109">
        <v>36.200000000000003</v>
      </c>
      <c r="AB19" s="109">
        <v>89.4</v>
      </c>
      <c r="AC19" s="109">
        <v>75.2</v>
      </c>
    </row>
    <row r="20" spans="1:29" ht="12.75" customHeight="1">
      <c r="A20" s="25">
        <v>204</v>
      </c>
      <c r="B20" s="29" t="s">
        <v>19</v>
      </c>
      <c r="C20" s="108">
        <v>482640</v>
      </c>
      <c r="D20" s="108">
        <v>491267</v>
      </c>
      <c r="E20" s="108">
        <v>492999</v>
      </c>
      <c r="F20" s="108">
        <v>490412</v>
      </c>
      <c r="G20" s="108">
        <v>484817</v>
      </c>
      <c r="H20" s="108">
        <v>476980</v>
      </c>
      <c r="I20" s="108">
        <v>467007</v>
      </c>
      <c r="J20" s="108">
        <v>72190</v>
      </c>
      <c r="K20" s="108">
        <v>60688</v>
      </c>
      <c r="L20" s="108">
        <v>51829</v>
      </c>
      <c r="M20" s="108">
        <v>316618</v>
      </c>
      <c r="N20" s="108">
        <v>305522</v>
      </c>
      <c r="O20" s="108">
        <v>260238</v>
      </c>
      <c r="P20" s="108">
        <v>93832</v>
      </c>
      <c r="Q20" s="108">
        <v>124202</v>
      </c>
      <c r="R20" s="108">
        <v>154940</v>
      </c>
      <c r="S20" s="109">
        <v>15</v>
      </c>
      <c r="T20" s="109">
        <v>12.4</v>
      </c>
      <c r="U20" s="109">
        <v>11.1</v>
      </c>
      <c r="V20" s="109">
        <v>65.599999999999994</v>
      </c>
      <c r="W20" s="109">
        <v>62.3</v>
      </c>
      <c r="X20" s="109">
        <v>55.7</v>
      </c>
      <c r="Y20" s="109">
        <v>19.399999999999999</v>
      </c>
      <c r="Z20" s="109">
        <v>25.3</v>
      </c>
      <c r="AA20" s="109">
        <v>33.200000000000003</v>
      </c>
      <c r="AB20" s="109">
        <v>101.6</v>
      </c>
      <c r="AC20" s="109">
        <v>96.8</v>
      </c>
    </row>
    <row r="21" spans="1:29" ht="12.75" customHeight="1">
      <c r="A21" s="25">
        <v>206</v>
      </c>
      <c r="B21" s="29" t="s">
        <v>20</v>
      </c>
      <c r="C21" s="108">
        <v>93237.999999999985</v>
      </c>
      <c r="D21" s="108">
        <v>94809</v>
      </c>
      <c r="E21" s="108">
        <v>94585</v>
      </c>
      <c r="F21" s="108">
        <v>93496</v>
      </c>
      <c r="G21" s="108">
        <v>91846</v>
      </c>
      <c r="H21" s="108">
        <v>89729</v>
      </c>
      <c r="I21" s="108">
        <v>87240</v>
      </c>
      <c r="J21" s="108">
        <v>12649</v>
      </c>
      <c r="K21" s="108">
        <v>10570</v>
      </c>
      <c r="L21" s="108">
        <v>8858</v>
      </c>
      <c r="M21" s="108">
        <v>58962</v>
      </c>
      <c r="N21" s="108">
        <v>54734</v>
      </c>
      <c r="O21" s="108">
        <v>45091</v>
      </c>
      <c r="P21" s="108">
        <v>21627</v>
      </c>
      <c r="Q21" s="108">
        <v>28192</v>
      </c>
      <c r="R21" s="108">
        <v>33291</v>
      </c>
      <c r="S21" s="109">
        <v>13.6</v>
      </c>
      <c r="T21" s="109">
        <v>11.3</v>
      </c>
      <c r="U21" s="109">
        <v>10.199999999999999</v>
      </c>
      <c r="V21" s="109">
        <v>63.2</v>
      </c>
      <c r="W21" s="109">
        <v>58.5</v>
      </c>
      <c r="X21" s="109">
        <v>51.7</v>
      </c>
      <c r="Y21" s="109">
        <v>23.2</v>
      </c>
      <c r="Z21" s="109">
        <v>30.2</v>
      </c>
      <c r="AA21" s="109">
        <v>38.200000000000003</v>
      </c>
      <c r="AB21" s="109">
        <v>100.3</v>
      </c>
      <c r="AC21" s="109">
        <v>93.6</v>
      </c>
    </row>
    <row r="22" spans="1:29" ht="20.25" customHeight="1">
      <c r="A22" s="6"/>
      <c r="B22" s="28" t="s">
        <v>21</v>
      </c>
      <c r="C22" s="108">
        <f>SUM(C23:C27)</f>
        <v>724205</v>
      </c>
      <c r="D22" s="108">
        <f t="shared" ref="D22:R22" si="1">SUM(D23:D27)</f>
        <v>725224</v>
      </c>
      <c r="E22" s="108">
        <f t="shared" si="1"/>
        <v>717434</v>
      </c>
      <c r="F22" s="108">
        <f t="shared" si="1"/>
        <v>702851</v>
      </c>
      <c r="G22" s="108">
        <f t="shared" si="1"/>
        <v>683658</v>
      </c>
      <c r="H22" s="108">
        <f t="shared" si="1"/>
        <v>661286</v>
      </c>
      <c r="I22" s="108">
        <f t="shared" si="1"/>
        <v>637060</v>
      </c>
      <c r="J22" s="108">
        <f t="shared" si="1"/>
        <v>104749</v>
      </c>
      <c r="K22" s="108">
        <f t="shared" si="1"/>
        <v>80144</v>
      </c>
      <c r="L22" s="108">
        <f t="shared" si="1"/>
        <v>65899</v>
      </c>
      <c r="M22" s="108">
        <f t="shared" si="1"/>
        <v>463202</v>
      </c>
      <c r="N22" s="108">
        <f t="shared" si="1"/>
        <v>415542</v>
      </c>
      <c r="O22" s="108">
        <f t="shared" si="1"/>
        <v>336329</v>
      </c>
      <c r="P22" s="108">
        <f t="shared" si="1"/>
        <v>156253</v>
      </c>
      <c r="Q22" s="108">
        <f t="shared" si="1"/>
        <v>207165</v>
      </c>
      <c r="R22" s="108">
        <f t="shared" si="1"/>
        <v>234832</v>
      </c>
      <c r="S22" s="109">
        <f>J22/C22*100</f>
        <v>14.46399845347657</v>
      </c>
      <c r="T22" s="109">
        <f>K22/F22*100</f>
        <v>11.402701283771382</v>
      </c>
      <c r="U22" s="109">
        <f>L22/I22*100</f>
        <v>10.344237591435657</v>
      </c>
      <c r="V22" s="109">
        <f>M22/C22*100</f>
        <v>63.960066555740433</v>
      </c>
      <c r="W22" s="109">
        <f>N22/F22*100</f>
        <v>59.122345987983223</v>
      </c>
      <c r="X22" s="109">
        <f>O22/I22*100</f>
        <v>52.793928358396379</v>
      </c>
      <c r="Y22" s="109">
        <f>P22/C22*100</f>
        <v>21.575796908333967</v>
      </c>
      <c r="Z22" s="109">
        <f>Q22/F22*100</f>
        <v>29.474952728245391</v>
      </c>
      <c r="AA22" s="109">
        <f>R22/I22*100</f>
        <v>36.861834050167957</v>
      </c>
      <c r="AB22" s="109">
        <f>F22/C22*100</f>
        <v>97.051387383406635</v>
      </c>
      <c r="AC22" s="109">
        <f>I22/C22*100</f>
        <v>87.966804979253112</v>
      </c>
    </row>
    <row r="23" spans="1:29" ht="12.75" customHeight="1">
      <c r="A23" s="25">
        <v>207</v>
      </c>
      <c r="B23" s="29" t="s">
        <v>22</v>
      </c>
      <c r="C23" s="108">
        <v>196127</v>
      </c>
      <c r="D23" s="108">
        <v>197497</v>
      </c>
      <c r="E23" s="108">
        <v>196720</v>
      </c>
      <c r="F23" s="108">
        <v>194110</v>
      </c>
      <c r="G23" s="108">
        <v>190249</v>
      </c>
      <c r="H23" s="108">
        <v>185517</v>
      </c>
      <c r="I23" s="108">
        <v>180352</v>
      </c>
      <c r="J23" s="108">
        <v>29652</v>
      </c>
      <c r="K23" s="108">
        <v>24320</v>
      </c>
      <c r="L23" s="108">
        <v>20596</v>
      </c>
      <c r="M23" s="108">
        <v>127168</v>
      </c>
      <c r="N23" s="108">
        <v>119349</v>
      </c>
      <c r="O23" s="108">
        <v>100582</v>
      </c>
      <c r="P23" s="108">
        <v>39307</v>
      </c>
      <c r="Q23" s="108">
        <v>50441</v>
      </c>
      <c r="R23" s="108">
        <v>59174</v>
      </c>
      <c r="S23" s="109">
        <v>15.1</v>
      </c>
      <c r="T23" s="109">
        <v>12.5</v>
      </c>
      <c r="U23" s="109">
        <v>11.4</v>
      </c>
      <c r="V23" s="109">
        <v>64.8</v>
      </c>
      <c r="W23" s="109">
        <v>61.5</v>
      </c>
      <c r="X23" s="109">
        <v>55.8</v>
      </c>
      <c r="Y23" s="109">
        <v>20</v>
      </c>
      <c r="Z23" s="109">
        <v>26</v>
      </c>
      <c r="AA23" s="109">
        <v>32.799999999999997</v>
      </c>
      <c r="AB23" s="109">
        <v>99</v>
      </c>
      <c r="AC23" s="109">
        <v>92</v>
      </c>
    </row>
    <row r="24" spans="1:29" ht="12.75" customHeight="1">
      <c r="A24" s="25">
        <v>214</v>
      </c>
      <c r="B24" s="29" t="s">
        <v>23</v>
      </c>
      <c r="C24" s="108">
        <v>225699.99999999994</v>
      </c>
      <c r="D24" s="108">
        <v>227731</v>
      </c>
      <c r="E24" s="108">
        <v>226284</v>
      </c>
      <c r="F24" s="108">
        <v>222542</v>
      </c>
      <c r="G24" s="108">
        <v>217230</v>
      </c>
      <c r="H24" s="108">
        <v>210846</v>
      </c>
      <c r="I24" s="108">
        <v>203767</v>
      </c>
      <c r="J24" s="108">
        <v>32198</v>
      </c>
      <c r="K24" s="108">
        <v>25405</v>
      </c>
      <c r="L24" s="108">
        <v>20969</v>
      </c>
      <c r="M24" s="108">
        <v>142925</v>
      </c>
      <c r="N24" s="108">
        <v>130980</v>
      </c>
      <c r="O24" s="108">
        <v>106224</v>
      </c>
      <c r="P24" s="108">
        <v>50576</v>
      </c>
      <c r="Q24" s="108">
        <v>66157</v>
      </c>
      <c r="R24" s="108">
        <v>76574</v>
      </c>
      <c r="S24" s="109">
        <v>14.3</v>
      </c>
      <c r="T24" s="109">
        <v>11.4</v>
      </c>
      <c r="U24" s="109">
        <v>10.3</v>
      </c>
      <c r="V24" s="109">
        <v>63.3</v>
      </c>
      <c r="W24" s="109">
        <v>58.9</v>
      </c>
      <c r="X24" s="109">
        <v>52.1</v>
      </c>
      <c r="Y24" s="109">
        <v>22.4</v>
      </c>
      <c r="Z24" s="109">
        <v>29.7</v>
      </c>
      <c r="AA24" s="109">
        <v>37.6</v>
      </c>
      <c r="AB24" s="109">
        <v>98.6</v>
      </c>
      <c r="AC24" s="109">
        <v>90.3</v>
      </c>
    </row>
    <row r="25" spans="1:29" ht="12.75" customHeight="1">
      <c r="A25" s="25">
        <v>217</v>
      </c>
      <c r="B25" s="29" t="s">
        <v>24</v>
      </c>
      <c r="C25" s="108">
        <v>156423</v>
      </c>
      <c r="D25" s="108">
        <v>153969</v>
      </c>
      <c r="E25" s="108">
        <v>149937</v>
      </c>
      <c r="F25" s="108">
        <v>144295</v>
      </c>
      <c r="G25" s="108">
        <v>137731</v>
      </c>
      <c r="H25" s="108">
        <v>130841</v>
      </c>
      <c r="I25" s="108">
        <v>124133</v>
      </c>
      <c r="J25" s="108">
        <v>21735</v>
      </c>
      <c r="K25" s="108">
        <v>15718</v>
      </c>
      <c r="L25" s="108">
        <v>12441</v>
      </c>
      <c r="M25" s="108">
        <v>94260</v>
      </c>
      <c r="N25" s="108">
        <v>81909</v>
      </c>
      <c r="O25" s="108">
        <v>63165</v>
      </c>
      <c r="P25" s="108">
        <v>40428</v>
      </c>
      <c r="Q25" s="108">
        <v>46668</v>
      </c>
      <c r="R25" s="108">
        <v>48527</v>
      </c>
      <c r="S25" s="109">
        <v>13.9</v>
      </c>
      <c r="T25" s="109">
        <v>10.9</v>
      </c>
      <c r="U25" s="109">
        <v>10</v>
      </c>
      <c r="V25" s="109">
        <v>60.3</v>
      </c>
      <c r="W25" s="109">
        <v>56.8</v>
      </c>
      <c r="X25" s="109">
        <v>50.9</v>
      </c>
      <c r="Y25" s="109">
        <v>25.8</v>
      </c>
      <c r="Z25" s="109">
        <v>32.299999999999997</v>
      </c>
      <c r="AA25" s="109">
        <v>39.1</v>
      </c>
      <c r="AB25" s="109">
        <v>92.2</v>
      </c>
      <c r="AC25" s="109">
        <v>79.400000000000006</v>
      </c>
    </row>
    <row r="26" spans="1:29" ht="12.75" customHeight="1">
      <c r="A26" s="25">
        <v>219</v>
      </c>
      <c r="B26" s="29" t="s">
        <v>25</v>
      </c>
      <c r="C26" s="108">
        <v>114216</v>
      </c>
      <c r="D26" s="108">
        <v>113846</v>
      </c>
      <c r="E26" s="108">
        <v>112330</v>
      </c>
      <c r="F26" s="108">
        <v>110092</v>
      </c>
      <c r="G26" s="108">
        <v>107242</v>
      </c>
      <c r="H26" s="108">
        <v>103620</v>
      </c>
      <c r="I26" s="108">
        <v>99154</v>
      </c>
      <c r="J26" s="108">
        <v>16069</v>
      </c>
      <c r="K26" s="108">
        <v>10710</v>
      </c>
      <c r="L26" s="108">
        <v>8572</v>
      </c>
      <c r="M26" s="108">
        <v>78790</v>
      </c>
      <c r="N26" s="108">
        <v>65884</v>
      </c>
      <c r="O26" s="108">
        <v>51964</v>
      </c>
      <c r="P26" s="108">
        <v>19357</v>
      </c>
      <c r="Q26" s="108">
        <v>33498</v>
      </c>
      <c r="R26" s="108">
        <v>38618</v>
      </c>
      <c r="S26" s="109">
        <v>14.1</v>
      </c>
      <c r="T26" s="109">
        <v>9.6999999999999993</v>
      </c>
      <c r="U26" s="109">
        <v>8.6</v>
      </c>
      <c r="V26" s="109">
        <v>69</v>
      </c>
      <c r="W26" s="109">
        <v>59.8</v>
      </c>
      <c r="X26" s="109">
        <v>52.4</v>
      </c>
      <c r="Y26" s="109">
        <v>16.899999999999999</v>
      </c>
      <c r="Z26" s="109">
        <v>30.4</v>
      </c>
      <c r="AA26" s="109">
        <v>38.9</v>
      </c>
      <c r="AB26" s="109">
        <v>96.4</v>
      </c>
      <c r="AC26" s="109">
        <v>86.8</v>
      </c>
    </row>
    <row r="27" spans="1:29" ht="12.75" customHeight="1">
      <c r="A27" s="25">
        <v>301</v>
      </c>
      <c r="B27" s="29" t="s">
        <v>26</v>
      </c>
      <c r="C27" s="108">
        <v>31739</v>
      </c>
      <c r="D27" s="108">
        <v>32181</v>
      </c>
      <c r="E27" s="108">
        <v>32163</v>
      </c>
      <c r="F27" s="108">
        <v>31812</v>
      </c>
      <c r="G27" s="108">
        <v>31206</v>
      </c>
      <c r="H27" s="108">
        <v>30462</v>
      </c>
      <c r="I27" s="108">
        <v>29654</v>
      </c>
      <c r="J27" s="108">
        <v>5095</v>
      </c>
      <c r="K27" s="108">
        <v>3991</v>
      </c>
      <c r="L27" s="108">
        <v>3321</v>
      </c>
      <c r="M27" s="108">
        <v>20059</v>
      </c>
      <c r="N27" s="108">
        <v>17420</v>
      </c>
      <c r="O27" s="108">
        <v>14394</v>
      </c>
      <c r="P27" s="108">
        <v>6585</v>
      </c>
      <c r="Q27" s="108">
        <v>10401</v>
      </c>
      <c r="R27" s="108">
        <v>11939</v>
      </c>
      <c r="S27" s="109">
        <v>16.100000000000001</v>
      </c>
      <c r="T27" s="109">
        <v>12.5</v>
      </c>
      <c r="U27" s="109">
        <v>11.2</v>
      </c>
      <c r="V27" s="109">
        <v>63.2</v>
      </c>
      <c r="W27" s="109">
        <v>54.8</v>
      </c>
      <c r="X27" s="109">
        <v>48.5</v>
      </c>
      <c r="Y27" s="109">
        <v>20.7</v>
      </c>
      <c r="Z27" s="109">
        <v>32.700000000000003</v>
      </c>
      <c r="AA27" s="109">
        <v>40.299999999999997</v>
      </c>
      <c r="AB27" s="109">
        <v>100.2</v>
      </c>
      <c r="AC27" s="109">
        <v>93.4</v>
      </c>
    </row>
    <row r="28" spans="1:29" ht="20.25" customHeight="1">
      <c r="A28" s="6"/>
      <c r="B28" s="28" t="s">
        <v>27</v>
      </c>
      <c r="C28" s="108">
        <f>SUM(C29:C33)</f>
        <v>716006</v>
      </c>
      <c r="D28" s="108">
        <f t="shared" ref="D28:R28" si="2">SUM(D29:D33)</f>
        <v>706032</v>
      </c>
      <c r="E28" s="108">
        <f t="shared" si="2"/>
        <v>691103</v>
      </c>
      <c r="F28" s="108">
        <f t="shared" si="2"/>
        <v>670123</v>
      </c>
      <c r="G28" s="108">
        <f t="shared" si="2"/>
        <v>644852</v>
      </c>
      <c r="H28" s="108">
        <f t="shared" si="2"/>
        <v>616433</v>
      </c>
      <c r="I28" s="108">
        <f t="shared" si="2"/>
        <v>586567</v>
      </c>
      <c r="J28" s="108">
        <f t="shared" si="2"/>
        <v>102236</v>
      </c>
      <c r="K28" s="108">
        <f t="shared" si="2"/>
        <v>76537</v>
      </c>
      <c r="L28" s="108">
        <f t="shared" si="2"/>
        <v>60948</v>
      </c>
      <c r="M28" s="108">
        <f t="shared" si="2"/>
        <v>461433</v>
      </c>
      <c r="N28" s="108">
        <f t="shared" si="2"/>
        <v>399147</v>
      </c>
      <c r="O28" s="108">
        <f t="shared" si="2"/>
        <v>322250</v>
      </c>
      <c r="P28" s="108">
        <f t="shared" si="2"/>
        <v>152337</v>
      </c>
      <c r="Q28" s="108">
        <f t="shared" si="2"/>
        <v>194439</v>
      </c>
      <c r="R28" s="108">
        <f t="shared" si="2"/>
        <v>203369</v>
      </c>
      <c r="S28" s="109">
        <f>J28/C28*100</f>
        <v>14.27865129621819</v>
      </c>
      <c r="T28" s="109">
        <f>K28/F28*100</f>
        <v>11.421336083077286</v>
      </c>
      <c r="U28" s="109">
        <f>L28/I28*100</f>
        <v>10.390628862516985</v>
      </c>
      <c r="V28" s="109">
        <f>M28/C28*100</f>
        <v>64.445409675337913</v>
      </c>
      <c r="W28" s="109">
        <f>N28/F28*100</f>
        <v>59.563244359617563</v>
      </c>
      <c r="X28" s="109">
        <f>O28/I28*100</f>
        <v>54.938310542529663</v>
      </c>
      <c r="Y28" s="109">
        <f>P28/C28*100</f>
        <v>21.275939028443897</v>
      </c>
      <c r="Z28" s="109">
        <f>Q28/F28*100</f>
        <v>29.015419557305151</v>
      </c>
      <c r="AA28" s="109">
        <f>R28/I28*100</f>
        <v>34.671060594953346</v>
      </c>
      <c r="AB28" s="109">
        <f>F28/C28*100</f>
        <v>93.591813476423383</v>
      </c>
      <c r="AC28" s="109">
        <f>I28/C28*100</f>
        <v>81.9220788652609</v>
      </c>
    </row>
    <row r="29" spans="1:29" ht="12.75" customHeight="1">
      <c r="A29" s="25">
        <v>203</v>
      </c>
      <c r="B29" s="29" t="s">
        <v>28</v>
      </c>
      <c r="C29" s="108">
        <v>290959</v>
      </c>
      <c r="D29" s="108">
        <v>287292</v>
      </c>
      <c r="E29" s="108">
        <v>281349</v>
      </c>
      <c r="F29" s="108">
        <v>272991</v>
      </c>
      <c r="G29" s="108">
        <v>262945</v>
      </c>
      <c r="H29" s="108">
        <v>251695</v>
      </c>
      <c r="I29" s="108">
        <v>239835</v>
      </c>
      <c r="J29" s="108">
        <v>40517</v>
      </c>
      <c r="K29" s="108">
        <v>30462</v>
      </c>
      <c r="L29" s="108">
        <v>24240</v>
      </c>
      <c r="M29" s="108">
        <v>187534</v>
      </c>
      <c r="N29" s="108">
        <v>163491</v>
      </c>
      <c r="O29" s="108">
        <v>130303</v>
      </c>
      <c r="P29" s="108">
        <v>62908</v>
      </c>
      <c r="Q29" s="108">
        <v>79038</v>
      </c>
      <c r="R29" s="108">
        <v>85292</v>
      </c>
      <c r="S29" s="109">
        <v>13.9</v>
      </c>
      <c r="T29" s="109">
        <v>11.2</v>
      </c>
      <c r="U29" s="109">
        <v>10.1</v>
      </c>
      <c r="V29" s="109">
        <v>64.5</v>
      </c>
      <c r="W29" s="109">
        <v>59.9</v>
      </c>
      <c r="X29" s="109">
        <v>54.3</v>
      </c>
      <c r="Y29" s="109">
        <v>21.6</v>
      </c>
      <c r="Z29" s="109">
        <v>29</v>
      </c>
      <c r="AA29" s="109">
        <v>35.6</v>
      </c>
      <c r="AB29" s="109">
        <v>93.8</v>
      </c>
      <c r="AC29" s="109">
        <v>82.4</v>
      </c>
    </row>
    <row r="30" spans="1:29" ht="12.75" customHeight="1">
      <c r="A30" s="25">
        <v>210</v>
      </c>
      <c r="B30" s="29" t="s">
        <v>29</v>
      </c>
      <c r="C30" s="108">
        <v>266936.99999999994</v>
      </c>
      <c r="D30" s="108">
        <v>264051</v>
      </c>
      <c r="E30" s="108">
        <v>259251</v>
      </c>
      <c r="F30" s="108">
        <v>252186</v>
      </c>
      <c r="G30" s="108">
        <v>243508</v>
      </c>
      <c r="H30" s="108">
        <v>233546</v>
      </c>
      <c r="I30" s="108">
        <v>222976</v>
      </c>
      <c r="J30" s="108">
        <v>39296</v>
      </c>
      <c r="K30" s="108">
        <v>29817</v>
      </c>
      <c r="L30" s="108">
        <v>24034</v>
      </c>
      <c r="M30" s="108">
        <v>172460</v>
      </c>
      <c r="N30" s="108">
        <v>150882</v>
      </c>
      <c r="O30" s="108">
        <v>124081</v>
      </c>
      <c r="P30" s="108">
        <v>55180</v>
      </c>
      <c r="Q30" s="108">
        <v>71487</v>
      </c>
      <c r="R30" s="108">
        <v>74861</v>
      </c>
      <c r="S30" s="109">
        <v>14.7</v>
      </c>
      <c r="T30" s="109">
        <v>11.8</v>
      </c>
      <c r="U30" s="109">
        <v>10.8</v>
      </c>
      <c r="V30" s="109">
        <v>64.599999999999994</v>
      </c>
      <c r="W30" s="109">
        <v>59.8</v>
      </c>
      <c r="X30" s="109">
        <v>55.6</v>
      </c>
      <c r="Y30" s="109">
        <v>20.7</v>
      </c>
      <c r="Z30" s="109">
        <v>28.3</v>
      </c>
      <c r="AA30" s="109">
        <v>33.6</v>
      </c>
      <c r="AB30" s="109">
        <v>94.5</v>
      </c>
      <c r="AC30" s="109">
        <v>83.5</v>
      </c>
    </row>
    <row r="31" spans="1:29" ht="12.75" customHeight="1">
      <c r="A31" s="25">
        <v>216</v>
      </c>
      <c r="B31" s="29" t="s">
        <v>30</v>
      </c>
      <c r="C31" s="108">
        <v>93900.999999999985</v>
      </c>
      <c r="D31" s="108">
        <v>92201</v>
      </c>
      <c r="E31" s="108">
        <v>90010</v>
      </c>
      <c r="F31" s="108">
        <v>87050</v>
      </c>
      <c r="G31" s="108">
        <v>83529</v>
      </c>
      <c r="H31" s="108">
        <v>79619</v>
      </c>
      <c r="I31" s="108">
        <v>75518</v>
      </c>
      <c r="J31" s="108">
        <v>13457</v>
      </c>
      <c r="K31" s="108">
        <v>9995</v>
      </c>
      <c r="L31" s="108">
        <v>7908</v>
      </c>
      <c r="M31" s="108">
        <v>60359</v>
      </c>
      <c r="N31" s="108">
        <v>51511</v>
      </c>
      <c r="O31" s="108">
        <v>41894</v>
      </c>
      <c r="P31" s="108">
        <v>20085</v>
      </c>
      <c r="Q31" s="108">
        <v>25544</v>
      </c>
      <c r="R31" s="108">
        <v>25716</v>
      </c>
      <c r="S31" s="109">
        <v>14.3</v>
      </c>
      <c r="T31" s="109">
        <v>11.5</v>
      </c>
      <c r="U31" s="109">
        <v>10.5</v>
      </c>
      <c r="V31" s="109">
        <v>64.3</v>
      </c>
      <c r="W31" s="109">
        <v>59.2</v>
      </c>
      <c r="X31" s="109">
        <v>55.5</v>
      </c>
      <c r="Y31" s="109">
        <v>21.4</v>
      </c>
      <c r="Z31" s="109">
        <v>29.3</v>
      </c>
      <c r="AA31" s="109">
        <v>34.1</v>
      </c>
      <c r="AB31" s="109">
        <v>92.7</v>
      </c>
      <c r="AC31" s="109">
        <v>80.400000000000006</v>
      </c>
    </row>
    <row r="32" spans="1:29" ht="12.75" customHeight="1">
      <c r="A32" s="25">
        <v>381</v>
      </c>
      <c r="B32" s="29" t="s">
        <v>31</v>
      </c>
      <c r="C32" s="108">
        <v>31026</v>
      </c>
      <c r="D32" s="108">
        <v>29963</v>
      </c>
      <c r="E32" s="108">
        <v>28815</v>
      </c>
      <c r="F32" s="108">
        <v>27387</v>
      </c>
      <c r="G32" s="108">
        <v>25746</v>
      </c>
      <c r="H32" s="108">
        <v>23974</v>
      </c>
      <c r="I32" s="108">
        <v>22193</v>
      </c>
      <c r="J32" s="108">
        <v>4200</v>
      </c>
      <c r="K32" s="108">
        <v>2795</v>
      </c>
      <c r="L32" s="108">
        <v>2078</v>
      </c>
      <c r="M32" s="108">
        <v>19626</v>
      </c>
      <c r="N32" s="108">
        <v>15143</v>
      </c>
      <c r="O32" s="108">
        <v>11404</v>
      </c>
      <c r="P32" s="108">
        <v>7201</v>
      </c>
      <c r="Q32" s="108">
        <v>9449</v>
      </c>
      <c r="R32" s="108">
        <v>8711</v>
      </c>
      <c r="S32" s="109">
        <v>13.5</v>
      </c>
      <c r="T32" s="109">
        <v>10.199999999999999</v>
      </c>
      <c r="U32" s="109">
        <v>9.4</v>
      </c>
      <c r="V32" s="109">
        <v>63.3</v>
      </c>
      <c r="W32" s="109">
        <v>55.3</v>
      </c>
      <c r="X32" s="109">
        <v>51.4</v>
      </c>
      <c r="Y32" s="109">
        <v>23.2</v>
      </c>
      <c r="Z32" s="109">
        <v>34.5</v>
      </c>
      <c r="AA32" s="109">
        <v>39.299999999999997</v>
      </c>
      <c r="AB32" s="109">
        <v>88.3</v>
      </c>
      <c r="AC32" s="109">
        <v>71.5</v>
      </c>
    </row>
    <row r="33" spans="1:29" ht="12.75" customHeight="1">
      <c r="A33" s="25">
        <v>382</v>
      </c>
      <c r="B33" s="29" t="s">
        <v>32</v>
      </c>
      <c r="C33" s="108">
        <v>33183</v>
      </c>
      <c r="D33" s="108">
        <v>32525</v>
      </c>
      <c r="E33" s="108">
        <v>31678</v>
      </c>
      <c r="F33" s="108">
        <v>30509</v>
      </c>
      <c r="G33" s="108">
        <v>29124</v>
      </c>
      <c r="H33" s="108">
        <v>27599</v>
      </c>
      <c r="I33" s="108">
        <v>26045</v>
      </c>
      <c r="J33" s="108">
        <v>4766</v>
      </c>
      <c r="K33" s="108">
        <v>3468</v>
      </c>
      <c r="L33" s="108">
        <v>2688</v>
      </c>
      <c r="M33" s="108">
        <v>21454</v>
      </c>
      <c r="N33" s="108">
        <v>18120</v>
      </c>
      <c r="O33" s="108">
        <v>14568</v>
      </c>
      <c r="P33" s="108">
        <v>6963</v>
      </c>
      <c r="Q33" s="108">
        <v>8921</v>
      </c>
      <c r="R33" s="108">
        <v>8789</v>
      </c>
      <c r="S33" s="109">
        <v>14.4</v>
      </c>
      <c r="T33" s="109">
        <v>11.4</v>
      </c>
      <c r="U33" s="109">
        <v>10.3</v>
      </c>
      <c r="V33" s="109">
        <v>64.7</v>
      </c>
      <c r="W33" s="109">
        <v>59.4</v>
      </c>
      <c r="X33" s="109">
        <v>55.9</v>
      </c>
      <c r="Y33" s="109">
        <v>21</v>
      </c>
      <c r="Z33" s="109">
        <v>29.2</v>
      </c>
      <c r="AA33" s="109">
        <v>33.700000000000003</v>
      </c>
      <c r="AB33" s="109">
        <v>91.9</v>
      </c>
      <c r="AC33" s="109">
        <v>78.5</v>
      </c>
    </row>
    <row r="34" spans="1:29" ht="20.25" customHeight="1">
      <c r="A34" s="6"/>
      <c r="B34" s="30" t="s">
        <v>33</v>
      </c>
      <c r="C34" s="108">
        <f>SUM(C35:C40)</f>
        <v>284769</v>
      </c>
      <c r="D34" s="108">
        <f t="shared" ref="D34:R34" si="3">SUM(D35:D40)</f>
        <v>276276</v>
      </c>
      <c r="E34" s="108">
        <f t="shared" si="3"/>
        <v>266658</v>
      </c>
      <c r="F34" s="108">
        <f t="shared" si="3"/>
        <v>255476</v>
      </c>
      <c r="G34" s="108">
        <f t="shared" si="3"/>
        <v>243365</v>
      </c>
      <c r="H34" s="108">
        <f t="shared" si="3"/>
        <v>230539</v>
      </c>
      <c r="I34" s="108">
        <f t="shared" si="3"/>
        <v>217357</v>
      </c>
      <c r="J34" s="108">
        <f t="shared" si="3"/>
        <v>39004</v>
      </c>
      <c r="K34" s="108">
        <f t="shared" si="3"/>
        <v>27465</v>
      </c>
      <c r="L34" s="108">
        <f t="shared" si="3"/>
        <v>21752</v>
      </c>
      <c r="M34" s="108">
        <f t="shared" si="3"/>
        <v>173645</v>
      </c>
      <c r="N34" s="108">
        <f t="shared" si="3"/>
        <v>142265</v>
      </c>
      <c r="O34" s="108">
        <f t="shared" si="3"/>
        <v>112697</v>
      </c>
      <c r="P34" s="108">
        <f t="shared" si="3"/>
        <v>72120</v>
      </c>
      <c r="Q34" s="108">
        <f t="shared" si="3"/>
        <v>85746</v>
      </c>
      <c r="R34" s="108">
        <f t="shared" si="3"/>
        <v>82908</v>
      </c>
      <c r="S34" s="109">
        <f>J34/C34*100</f>
        <v>13.696715583508038</v>
      </c>
      <c r="T34" s="136">
        <f>K34/F34*100</f>
        <v>10.75052059684667</v>
      </c>
      <c r="U34" s="109">
        <f>L34/I34*100</f>
        <v>10.007499183371136</v>
      </c>
      <c r="V34" s="109">
        <f>M34/C34*100</f>
        <v>60.977494039028123</v>
      </c>
      <c r="W34" s="109">
        <f>N34/F34*100</f>
        <v>55.686248414723892</v>
      </c>
      <c r="X34" s="109">
        <f>O34/I34*100</f>
        <v>51.848801740914716</v>
      </c>
      <c r="Y34" s="109">
        <f>P34/C34*100</f>
        <v>25.325790377463843</v>
      </c>
      <c r="Z34" s="109">
        <f>Q34/F34*100</f>
        <v>33.563230988429446</v>
      </c>
      <c r="AA34" s="109">
        <f>R34/I34*100</f>
        <v>38.143699075714146</v>
      </c>
      <c r="AB34" s="109">
        <f>F34/C34*100</f>
        <v>89.713416839613856</v>
      </c>
      <c r="AC34" s="109">
        <f>I34/C34*100</f>
        <v>76.327479465812644</v>
      </c>
    </row>
    <row r="35" spans="1:29" ht="12.75" customHeight="1">
      <c r="A35" s="10">
        <v>213</v>
      </c>
      <c r="B35" s="50" t="s">
        <v>109</v>
      </c>
      <c r="C35" s="43">
        <v>42802</v>
      </c>
      <c r="D35" s="43">
        <v>41305</v>
      </c>
      <c r="E35" s="43">
        <v>39624</v>
      </c>
      <c r="F35" s="43">
        <v>37725</v>
      </c>
      <c r="G35" s="43">
        <v>35722</v>
      </c>
      <c r="H35" s="43">
        <v>33690</v>
      </c>
      <c r="I35" s="43">
        <v>31720</v>
      </c>
      <c r="J35" s="43">
        <v>5979</v>
      </c>
      <c r="K35" s="43">
        <v>4207</v>
      </c>
      <c r="L35" s="43">
        <v>3361</v>
      </c>
      <c r="M35" s="43">
        <v>25082</v>
      </c>
      <c r="N35" s="43">
        <v>20705</v>
      </c>
      <c r="O35" s="43">
        <v>16139</v>
      </c>
      <c r="P35" s="43">
        <v>11741</v>
      </c>
      <c r="Q35" s="43">
        <v>12813</v>
      </c>
      <c r="R35" s="43">
        <v>12220</v>
      </c>
      <c r="S35" s="109">
        <v>14</v>
      </c>
      <c r="T35" s="109">
        <v>11.2</v>
      </c>
      <c r="U35" s="109">
        <v>10.6</v>
      </c>
      <c r="V35" s="109">
        <v>58.6</v>
      </c>
      <c r="W35" s="109">
        <v>54.9</v>
      </c>
      <c r="X35" s="109">
        <v>50.9</v>
      </c>
      <c r="Y35" s="109">
        <v>27.4</v>
      </c>
      <c r="Z35" s="109">
        <v>34</v>
      </c>
      <c r="AA35" s="109">
        <v>38.5</v>
      </c>
      <c r="AB35" s="109">
        <v>88.1</v>
      </c>
      <c r="AC35" s="109">
        <v>74.099999999999994</v>
      </c>
    </row>
    <row r="36" spans="1:29" ht="12.75" customHeight="1">
      <c r="A36" s="10">
        <v>215</v>
      </c>
      <c r="B36" s="50" t="s">
        <v>118</v>
      </c>
      <c r="C36" s="43">
        <v>81009</v>
      </c>
      <c r="D36" s="43">
        <v>77809</v>
      </c>
      <c r="E36" s="43">
        <v>74427</v>
      </c>
      <c r="F36" s="43">
        <v>70451</v>
      </c>
      <c r="G36" s="43">
        <v>66064</v>
      </c>
      <c r="H36" s="43">
        <v>61437</v>
      </c>
      <c r="I36" s="43">
        <v>56821</v>
      </c>
      <c r="J36" s="43">
        <v>10199</v>
      </c>
      <c r="K36" s="43">
        <v>6809</v>
      </c>
      <c r="L36" s="43">
        <v>4968</v>
      </c>
      <c r="M36" s="43">
        <v>49539</v>
      </c>
      <c r="N36" s="43">
        <v>37761</v>
      </c>
      <c r="O36" s="43">
        <v>28320</v>
      </c>
      <c r="P36" s="43">
        <v>21271</v>
      </c>
      <c r="Q36" s="43">
        <v>25881</v>
      </c>
      <c r="R36" s="43">
        <v>23533</v>
      </c>
      <c r="S36" s="109">
        <v>12.6</v>
      </c>
      <c r="T36" s="109">
        <v>9.6999999999999993</v>
      </c>
      <c r="U36" s="109">
        <v>8.6999999999999993</v>
      </c>
      <c r="V36" s="109">
        <v>61.2</v>
      </c>
      <c r="W36" s="109">
        <v>53.6</v>
      </c>
      <c r="X36" s="109">
        <v>49.8</v>
      </c>
      <c r="Y36" s="109">
        <v>26.3</v>
      </c>
      <c r="Z36" s="109">
        <v>36.700000000000003</v>
      </c>
      <c r="AA36" s="109">
        <v>41.4</v>
      </c>
      <c r="AB36" s="109">
        <v>87</v>
      </c>
      <c r="AC36" s="109">
        <v>70.099999999999994</v>
      </c>
    </row>
    <row r="37" spans="1:29" ht="12.75" customHeight="1">
      <c r="A37" s="25">
        <v>218</v>
      </c>
      <c r="B37" s="29" t="s">
        <v>35</v>
      </c>
      <c r="C37" s="108">
        <v>49680.000000000015</v>
      </c>
      <c r="D37" s="108">
        <v>49212</v>
      </c>
      <c r="E37" s="108">
        <v>48405</v>
      </c>
      <c r="F37" s="108">
        <v>47270</v>
      </c>
      <c r="G37" s="108">
        <v>45939</v>
      </c>
      <c r="H37" s="108">
        <v>44415</v>
      </c>
      <c r="I37" s="108">
        <v>42751</v>
      </c>
      <c r="J37" s="108">
        <v>7639</v>
      </c>
      <c r="K37" s="108">
        <v>5936</v>
      </c>
      <c r="L37" s="108">
        <v>4987</v>
      </c>
      <c r="M37" s="108">
        <v>30911</v>
      </c>
      <c r="N37" s="108">
        <v>27234</v>
      </c>
      <c r="O37" s="108">
        <v>22842</v>
      </c>
      <c r="P37" s="108">
        <v>11130</v>
      </c>
      <c r="Q37" s="108">
        <v>14100</v>
      </c>
      <c r="R37" s="108">
        <v>14922</v>
      </c>
      <c r="S37" s="109">
        <v>15.4</v>
      </c>
      <c r="T37" s="109">
        <v>12.6</v>
      </c>
      <c r="U37" s="109">
        <v>11.7</v>
      </c>
      <c r="V37" s="109">
        <v>62.2</v>
      </c>
      <c r="W37" s="109">
        <v>57.6</v>
      </c>
      <c r="X37" s="109">
        <v>53.4</v>
      </c>
      <c r="Y37" s="109">
        <v>22.4</v>
      </c>
      <c r="Z37" s="109">
        <v>29.8</v>
      </c>
      <c r="AA37" s="109">
        <v>34.9</v>
      </c>
      <c r="AB37" s="109">
        <v>95.1</v>
      </c>
      <c r="AC37" s="109">
        <v>86.1</v>
      </c>
    </row>
    <row r="38" spans="1:29" ht="12.75" customHeight="1">
      <c r="A38" s="25">
        <v>220</v>
      </c>
      <c r="B38" s="29" t="s">
        <v>36</v>
      </c>
      <c r="C38" s="108">
        <v>47993</v>
      </c>
      <c r="D38" s="108">
        <v>46171</v>
      </c>
      <c r="E38" s="108">
        <v>44185</v>
      </c>
      <c r="F38" s="108">
        <v>42037</v>
      </c>
      <c r="G38" s="108">
        <v>39802</v>
      </c>
      <c r="H38" s="108">
        <v>37435</v>
      </c>
      <c r="I38" s="108">
        <v>34943</v>
      </c>
      <c r="J38" s="108">
        <v>6163</v>
      </c>
      <c r="K38" s="108">
        <v>3952</v>
      </c>
      <c r="L38" s="108">
        <v>2959</v>
      </c>
      <c r="M38" s="108">
        <v>29464</v>
      </c>
      <c r="N38" s="108">
        <v>23445</v>
      </c>
      <c r="O38" s="108">
        <v>18059</v>
      </c>
      <c r="P38" s="108">
        <v>12366</v>
      </c>
      <c r="Q38" s="108">
        <v>14640</v>
      </c>
      <c r="R38" s="108">
        <v>13925</v>
      </c>
      <c r="S38" s="109">
        <v>12.8</v>
      </c>
      <c r="T38" s="109">
        <v>9.4</v>
      </c>
      <c r="U38" s="109">
        <v>8.5</v>
      </c>
      <c r="V38" s="109">
        <v>61.4</v>
      </c>
      <c r="W38" s="109">
        <v>55.8</v>
      </c>
      <c r="X38" s="109">
        <v>51.7</v>
      </c>
      <c r="Y38" s="109">
        <v>25.8</v>
      </c>
      <c r="Z38" s="109">
        <v>34.799999999999997</v>
      </c>
      <c r="AA38" s="109">
        <v>39.9</v>
      </c>
      <c r="AB38" s="109">
        <v>87.6</v>
      </c>
      <c r="AC38" s="109">
        <v>72.8</v>
      </c>
    </row>
    <row r="39" spans="1:29" ht="12.75" customHeight="1">
      <c r="A39" s="25">
        <v>228</v>
      </c>
      <c r="B39" s="29" t="s">
        <v>115</v>
      </c>
      <c r="C39" s="108">
        <v>40181</v>
      </c>
      <c r="D39" s="108">
        <v>39920</v>
      </c>
      <c r="E39" s="108">
        <v>39388</v>
      </c>
      <c r="F39" s="108">
        <v>38647</v>
      </c>
      <c r="G39" s="108">
        <v>37780</v>
      </c>
      <c r="H39" s="108">
        <v>36796</v>
      </c>
      <c r="I39" s="108">
        <v>35630</v>
      </c>
      <c r="J39" s="108">
        <v>5805</v>
      </c>
      <c r="K39" s="108">
        <v>4675</v>
      </c>
      <c r="L39" s="108">
        <v>4075</v>
      </c>
      <c r="M39" s="108">
        <v>25515</v>
      </c>
      <c r="N39" s="108">
        <v>23126</v>
      </c>
      <c r="O39" s="108">
        <v>20128</v>
      </c>
      <c r="P39" s="108">
        <v>8861</v>
      </c>
      <c r="Q39" s="108">
        <v>10846</v>
      </c>
      <c r="R39" s="108">
        <v>11427</v>
      </c>
      <c r="S39" s="109">
        <v>14.4</v>
      </c>
      <c r="T39" s="109">
        <v>12.1</v>
      </c>
      <c r="U39" s="109">
        <v>11.4</v>
      </c>
      <c r="V39" s="109">
        <v>63.5</v>
      </c>
      <c r="W39" s="109">
        <v>59.8</v>
      </c>
      <c r="X39" s="109">
        <v>56.5</v>
      </c>
      <c r="Y39" s="109">
        <v>22.1</v>
      </c>
      <c r="Z39" s="109">
        <v>28.1</v>
      </c>
      <c r="AA39" s="109">
        <v>32.1</v>
      </c>
      <c r="AB39" s="109">
        <v>96.2</v>
      </c>
      <c r="AC39" s="109">
        <v>88.7</v>
      </c>
    </row>
    <row r="40" spans="1:29" ht="12.75" customHeight="1">
      <c r="A40" s="25">
        <v>365</v>
      </c>
      <c r="B40" s="29" t="s">
        <v>110</v>
      </c>
      <c r="C40" s="108">
        <v>23104</v>
      </c>
      <c r="D40" s="108">
        <v>21859</v>
      </c>
      <c r="E40" s="108">
        <v>20629</v>
      </c>
      <c r="F40" s="108">
        <v>19346</v>
      </c>
      <c r="G40" s="108">
        <v>18058</v>
      </c>
      <c r="H40" s="108">
        <v>16766</v>
      </c>
      <c r="I40" s="108">
        <v>15492</v>
      </c>
      <c r="J40" s="108">
        <v>3219</v>
      </c>
      <c r="K40" s="108">
        <v>1886</v>
      </c>
      <c r="L40" s="108">
        <v>1402</v>
      </c>
      <c r="M40" s="108">
        <v>13134</v>
      </c>
      <c r="N40" s="108">
        <v>9994</v>
      </c>
      <c r="O40" s="108">
        <v>7209</v>
      </c>
      <c r="P40" s="108">
        <v>6751</v>
      </c>
      <c r="Q40" s="108">
        <v>7466</v>
      </c>
      <c r="R40" s="108">
        <v>6881</v>
      </c>
      <c r="S40" s="109">
        <v>13.9</v>
      </c>
      <c r="T40" s="109">
        <v>9.6999999999999993</v>
      </c>
      <c r="U40" s="109">
        <v>9</v>
      </c>
      <c r="V40" s="109">
        <v>56.8</v>
      </c>
      <c r="W40" s="109">
        <v>51.7</v>
      </c>
      <c r="X40" s="109">
        <v>46.5</v>
      </c>
      <c r="Y40" s="109">
        <v>29.2</v>
      </c>
      <c r="Z40" s="109">
        <v>38.6</v>
      </c>
      <c r="AA40" s="109">
        <v>44.4</v>
      </c>
      <c r="AB40" s="109">
        <v>83.7</v>
      </c>
      <c r="AC40" s="109">
        <v>67.099999999999994</v>
      </c>
    </row>
    <row r="41" spans="1:29" ht="20.25" customHeight="1">
      <c r="A41" s="6"/>
      <c r="B41" s="30" t="s">
        <v>37</v>
      </c>
      <c r="C41" s="108">
        <f>SUM(C42:C45)</f>
        <v>581677</v>
      </c>
      <c r="D41" s="108">
        <f t="shared" ref="D41:R41" si="4">SUM(D42:D45)</f>
        <v>572838</v>
      </c>
      <c r="E41" s="108">
        <f t="shared" si="4"/>
        <v>560589</v>
      </c>
      <c r="F41" s="108">
        <f t="shared" si="4"/>
        <v>544321</v>
      </c>
      <c r="G41" s="108">
        <f t="shared" si="4"/>
        <v>525560</v>
      </c>
      <c r="H41" s="108">
        <f t="shared" si="4"/>
        <v>505002</v>
      </c>
      <c r="I41" s="108">
        <f t="shared" si="4"/>
        <v>483497</v>
      </c>
      <c r="J41" s="108">
        <f t="shared" si="4"/>
        <v>86120</v>
      </c>
      <c r="K41" s="108">
        <f t="shared" si="4"/>
        <v>65771</v>
      </c>
      <c r="L41" s="108">
        <f t="shared" si="4"/>
        <v>54154</v>
      </c>
      <c r="M41" s="108">
        <f t="shared" si="4"/>
        <v>367258</v>
      </c>
      <c r="N41" s="108">
        <f t="shared" si="4"/>
        <v>325966</v>
      </c>
      <c r="O41" s="108">
        <f t="shared" si="4"/>
        <v>269091</v>
      </c>
      <c r="P41" s="108">
        <f t="shared" si="4"/>
        <v>128298</v>
      </c>
      <c r="Q41" s="108">
        <f t="shared" si="4"/>
        <v>152584</v>
      </c>
      <c r="R41" s="108">
        <f t="shared" si="4"/>
        <v>160252</v>
      </c>
      <c r="S41" s="109">
        <f>J41/C41*100</f>
        <v>14.80546763925684</v>
      </c>
      <c r="T41" s="109">
        <f>K41/F41*100</f>
        <v>12.08312741929854</v>
      </c>
      <c r="U41" s="109">
        <f>L41/I41*100</f>
        <v>11.200483146741345</v>
      </c>
      <c r="V41" s="109">
        <f>M41/C41*100</f>
        <v>63.13778952924045</v>
      </c>
      <c r="W41" s="109">
        <f>N41/F41*100</f>
        <v>59.884884103314043</v>
      </c>
      <c r="X41" s="109">
        <f>O41/I41*100</f>
        <v>55.655154013365127</v>
      </c>
      <c r="Y41" s="109">
        <f>P41/C41*100</f>
        <v>22.056570914786043</v>
      </c>
      <c r="Z41" s="109">
        <f>Q41/F41*100</f>
        <v>28.031988477387426</v>
      </c>
      <c r="AA41" s="109">
        <f>R41/I41*100</f>
        <v>33.144362839893525</v>
      </c>
      <c r="AB41" s="109">
        <f>F41/C41*100</f>
        <v>93.577879132233178</v>
      </c>
      <c r="AC41" s="109">
        <f>I41/C41*100</f>
        <v>83.121216757753871</v>
      </c>
    </row>
    <row r="42" spans="1:29" s="43" customFormat="1" ht="12.75" customHeight="1">
      <c r="A42" s="10">
        <v>201</v>
      </c>
      <c r="B42" s="50" t="s">
        <v>116</v>
      </c>
      <c r="C42" s="43">
        <v>536270</v>
      </c>
      <c r="D42" s="43">
        <v>529510</v>
      </c>
      <c r="E42" s="43">
        <v>519317</v>
      </c>
      <c r="F42" s="43">
        <v>505196</v>
      </c>
      <c r="G42" s="43">
        <v>488643</v>
      </c>
      <c r="H42" s="43">
        <v>470349</v>
      </c>
      <c r="I42" s="43">
        <v>451169</v>
      </c>
      <c r="J42" s="43">
        <v>80194</v>
      </c>
      <c r="K42" s="43">
        <v>61717</v>
      </c>
      <c r="L42" s="43">
        <v>51033</v>
      </c>
      <c r="M42" s="43">
        <v>339964</v>
      </c>
      <c r="N42" s="43">
        <v>304600</v>
      </c>
      <c r="O42" s="43">
        <v>252409</v>
      </c>
      <c r="P42" s="43">
        <v>116112</v>
      </c>
      <c r="Q42" s="43">
        <v>138879</v>
      </c>
      <c r="R42" s="43">
        <v>147727</v>
      </c>
      <c r="S42" s="109">
        <v>15</v>
      </c>
      <c r="T42" s="109">
        <v>12.2</v>
      </c>
      <c r="U42" s="109">
        <v>11.3</v>
      </c>
      <c r="V42" s="109">
        <v>63.4</v>
      </c>
      <c r="W42" s="109">
        <v>60.3</v>
      </c>
      <c r="X42" s="109">
        <v>55.9</v>
      </c>
      <c r="Y42" s="109">
        <v>21.7</v>
      </c>
      <c r="Z42" s="109">
        <v>27.5</v>
      </c>
      <c r="AA42" s="109">
        <v>32.700000000000003</v>
      </c>
      <c r="AB42" s="109">
        <v>94.2</v>
      </c>
      <c r="AC42" s="109">
        <v>84.1</v>
      </c>
    </row>
    <row r="43" spans="1:29" ht="12.75" customHeight="1">
      <c r="A43" s="25">
        <v>442</v>
      </c>
      <c r="B43" s="29" t="s">
        <v>38</v>
      </c>
      <c r="C43" s="108">
        <v>13288</v>
      </c>
      <c r="D43" s="108">
        <v>12451</v>
      </c>
      <c r="E43" s="108">
        <v>11670</v>
      </c>
      <c r="F43" s="108">
        <v>10879</v>
      </c>
      <c r="G43" s="108">
        <v>10077</v>
      </c>
      <c r="H43" s="108">
        <v>9274</v>
      </c>
      <c r="I43" s="108">
        <v>8466</v>
      </c>
      <c r="J43" s="108">
        <v>1583</v>
      </c>
      <c r="K43" s="108">
        <v>1008</v>
      </c>
      <c r="L43" s="108">
        <v>760</v>
      </c>
      <c r="M43" s="108">
        <v>7986</v>
      </c>
      <c r="N43" s="108">
        <v>5685</v>
      </c>
      <c r="O43" s="108">
        <v>4205</v>
      </c>
      <c r="P43" s="108">
        <v>3718</v>
      </c>
      <c r="Q43" s="108">
        <v>4186</v>
      </c>
      <c r="R43" s="108">
        <v>3501</v>
      </c>
      <c r="S43" s="109">
        <v>11.9</v>
      </c>
      <c r="T43" s="109">
        <v>9.3000000000000007</v>
      </c>
      <c r="U43" s="109">
        <v>9</v>
      </c>
      <c r="V43" s="109">
        <v>60.1</v>
      </c>
      <c r="W43" s="109">
        <v>52.3</v>
      </c>
      <c r="X43" s="109">
        <v>49.7</v>
      </c>
      <c r="Y43" s="109">
        <v>28</v>
      </c>
      <c r="Z43" s="109">
        <v>38.5</v>
      </c>
      <c r="AA43" s="109">
        <v>41.4</v>
      </c>
      <c r="AB43" s="109">
        <v>81.900000000000006</v>
      </c>
      <c r="AC43" s="109">
        <v>63.7</v>
      </c>
    </row>
    <row r="44" spans="1:29" ht="12.75" customHeight="1">
      <c r="A44" s="25">
        <v>443</v>
      </c>
      <c r="B44" s="29" t="s">
        <v>39</v>
      </c>
      <c r="C44" s="108">
        <v>19830.000000000007</v>
      </c>
      <c r="D44" s="108">
        <v>19419</v>
      </c>
      <c r="E44" s="108">
        <v>18940</v>
      </c>
      <c r="F44" s="108">
        <v>18372</v>
      </c>
      <c r="G44" s="108">
        <v>17715</v>
      </c>
      <c r="H44" s="108">
        <v>16971</v>
      </c>
      <c r="I44" s="108">
        <v>16160</v>
      </c>
      <c r="J44" s="108">
        <v>2729</v>
      </c>
      <c r="K44" s="108">
        <v>2067</v>
      </c>
      <c r="L44" s="108">
        <v>1642</v>
      </c>
      <c r="M44" s="108">
        <v>12389</v>
      </c>
      <c r="N44" s="108">
        <v>10637</v>
      </c>
      <c r="O44" s="108">
        <v>8858</v>
      </c>
      <c r="P44" s="108">
        <v>4712</v>
      </c>
      <c r="Q44" s="108">
        <v>5668</v>
      </c>
      <c r="R44" s="108">
        <v>5660</v>
      </c>
      <c r="S44" s="109">
        <v>13.8</v>
      </c>
      <c r="T44" s="109">
        <v>11.3</v>
      </c>
      <c r="U44" s="109">
        <v>10.199999999999999</v>
      </c>
      <c r="V44" s="109">
        <v>62.5</v>
      </c>
      <c r="W44" s="109">
        <v>57.9</v>
      </c>
      <c r="X44" s="109">
        <v>54.8</v>
      </c>
      <c r="Y44" s="109">
        <v>23.8</v>
      </c>
      <c r="Z44" s="109">
        <v>30.9</v>
      </c>
      <c r="AA44" s="109">
        <v>35</v>
      </c>
      <c r="AB44" s="109">
        <v>92.6</v>
      </c>
      <c r="AC44" s="109">
        <v>81.5</v>
      </c>
    </row>
    <row r="45" spans="1:29" ht="12.75" customHeight="1">
      <c r="A45" s="25">
        <v>446</v>
      </c>
      <c r="B45" s="29" t="s">
        <v>111</v>
      </c>
      <c r="C45" s="108">
        <v>12289</v>
      </c>
      <c r="D45" s="108">
        <v>11458</v>
      </c>
      <c r="E45" s="108">
        <v>10662</v>
      </c>
      <c r="F45" s="108">
        <v>9874</v>
      </c>
      <c r="G45" s="108">
        <v>9125</v>
      </c>
      <c r="H45" s="108">
        <v>8408</v>
      </c>
      <c r="I45" s="108">
        <v>7702</v>
      </c>
      <c r="J45" s="108">
        <v>1614</v>
      </c>
      <c r="K45" s="108">
        <v>979</v>
      </c>
      <c r="L45" s="108">
        <v>719</v>
      </c>
      <c r="M45" s="108">
        <v>6919</v>
      </c>
      <c r="N45" s="108">
        <v>5044</v>
      </c>
      <c r="O45" s="108">
        <v>3619</v>
      </c>
      <c r="P45" s="108">
        <v>3756</v>
      </c>
      <c r="Q45" s="108">
        <v>3851</v>
      </c>
      <c r="R45" s="108">
        <v>3364</v>
      </c>
      <c r="S45" s="109">
        <v>13.1</v>
      </c>
      <c r="T45" s="109">
        <v>9.9</v>
      </c>
      <c r="U45" s="109">
        <v>9.3000000000000007</v>
      </c>
      <c r="V45" s="109">
        <v>56.3</v>
      </c>
      <c r="W45" s="109">
        <v>51.1</v>
      </c>
      <c r="X45" s="109">
        <v>47</v>
      </c>
      <c r="Y45" s="109">
        <v>30.6</v>
      </c>
      <c r="Z45" s="109">
        <v>39</v>
      </c>
      <c r="AA45" s="109">
        <v>43.7</v>
      </c>
      <c r="AB45" s="109">
        <v>80.3</v>
      </c>
      <c r="AC45" s="109">
        <v>62.7</v>
      </c>
    </row>
    <row r="46" spans="1:29" ht="20.25" customHeight="1">
      <c r="A46" s="6"/>
      <c r="B46" s="30" t="s">
        <v>40</v>
      </c>
      <c r="C46" s="108">
        <f>SUM(C47:C53)</f>
        <v>272476</v>
      </c>
      <c r="D46" s="108">
        <f t="shared" ref="D46:R46" si="5">SUM(D47:D53)</f>
        <v>262832</v>
      </c>
      <c r="E46" s="108">
        <f t="shared" si="5"/>
        <v>252546</v>
      </c>
      <c r="F46" s="108">
        <f t="shared" si="5"/>
        <v>240956</v>
      </c>
      <c r="G46" s="108">
        <f t="shared" si="5"/>
        <v>228702</v>
      </c>
      <c r="H46" s="108">
        <f t="shared" si="5"/>
        <v>215996</v>
      </c>
      <c r="I46" s="108">
        <f t="shared" si="5"/>
        <v>203097</v>
      </c>
      <c r="J46" s="108">
        <f t="shared" si="5"/>
        <v>37550</v>
      </c>
      <c r="K46" s="108">
        <f t="shared" si="5"/>
        <v>27153</v>
      </c>
      <c r="L46" s="108">
        <f t="shared" si="5"/>
        <v>21677</v>
      </c>
      <c r="M46" s="108">
        <f t="shared" si="5"/>
        <v>164445</v>
      </c>
      <c r="N46" s="108">
        <f t="shared" si="5"/>
        <v>133337</v>
      </c>
      <c r="O46" s="108">
        <f t="shared" si="5"/>
        <v>107195</v>
      </c>
      <c r="P46" s="108">
        <f t="shared" si="5"/>
        <v>70481</v>
      </c>
      <c r="Q46" s="108">
        <f t="shared" si="5"/>
        <v>80466</v>
      </c>
      <c r="R46" s="108">
        <f t="shared" si="5"/>
        <v>74225</v>
      </c>
      <c r="S46" s="109">
        <f>J46/C46*100</f>
        <v>13.781030255875748</v>
      </c>
      <c r="T46" s="109">
        <f>K46/F46*100</f>
        <v>11.268862364913096</v>
      </c>
      <c r="U46" s="109">
        <f>L46/I46*100</f>
        <v>10.673225109184282</v>
      </c>
      <c r="V46" s="109">
        <f>M46/C46*100</f>
        <v>60.352104405525623</v>
      </c>
      <c r="W46" s="109">
        <f>N46/F46*100</f>
        <v>55.336658975082585</v>
      </c>
      <c r="X46" s="109">
        <f>O46/I46*100</f>
        <v>52.780198624302678</v>
      </c>
      <c r="Y46" s="109">
        <f>P46/C46*100</f>
        <v>25.866865338598625</v>
      </c>
      <c r="Z46" s="109">
        <f>Q46/F46*100</f>
        <v>33.394478660004317</v>
      </c>
      <c r="AA46" s="109">
        <f>R46/I46*100</f>
        <v>36.54657626651305</v>
      </c>
      <c r="AB46" s="109">
        <f>F46/C46*100</f>
        <v>88.432008690673669</v>
      </c>
      <c r="AC46" s="109">
        <f>I46/C46*100</f>
        <v>74.53757395146728</v>
      </c>
    </row>
    <row r="47" spans="1:29" ht="12.75" customHeight="1">
      <c r="A47" s="25">
        <v>208</v>
      </c>
      <c r="B47" s="29" t="s">
        <v>41</v>
      </c>
      <c r="C47" s="108">
        <v>31157.999999999996</v>
      </c>
      <c r="D47" s="108">
        <v>29664</v>
      </c>
      <c r="E47" s="108">
        <v>28127</v>
      </c>
      <c r="F47" s="108">
        <v>26411</v>
      </c>
      <c r="G47" s="108">
        <v>24576</v>
      </c>
      <c r="H47" s="108">
        <v>22732</v>
      </c>
      <c r="I47" s="108">
        <v>20923</v>
      </c>
      <c r="J47" s="108">
        <v>3620</v>
      </c>
      <c r="K47" s="108">
        <v>2500</v>
      </c>
      <c r="L47" s="108">
        <v>1821</v>
      </c>
      <c r="M47" s="108">
        <v>18375</v>
      </c>
      <c r="N47" s="108">
        <v>14053</v>
      </c>
      <c r="O47" s="108">
        <v>10703</v>
      </c>
      <c r="P47" s="108">
        <v>9163</v>
      </c>
      <c r="Q47" s="108">
        <v>9858</v>
      </c>
      <c r="R47" s="108">
        <v>8399</v>
      </c>
      <c r="S47" s="109">
        <v>11.6</v>
      </c>
      <c r="T47" s="109">
        <v>9.5</v>
      </c>
      <c r="U47" s="109">
        <v>8.6999999999999993</v>
      </c>
      <c r="V47" s="109">
        <v>59</v>
      </c>
      <c r="W47" s="109">
        <v>53.2</v>
      </c>
      <c r="X47" s="109">
        <v>51.2</v>
      </c>
      <c r="Y47" s="109">
        <v>29.4</v>
      </c>
      <c r="Z47" s="109">
        <v>37.299999999999997</v>
      </c>
      <c r="AA47" s="109">
        <v>40.1</v>
      </c>
      <c r="AB47" s="109">
        <v>84.8</v>
      </c>
      <c r="AC47" s="109">
        <v>67.2</v>
      </c>
    </row>
    <row r="48" spans="1:29" ht="12.75" customHeight="1">
      <c r="A48" s="25">
        <v>212</v>
      </c>
      <c r="B48" s="29" t="s">
        <v>42</v>
      </c>
      <c r="C48" s="108">
        <v>50523</v>
      </c>
      <c r="D48" s="108">
        <v>48946</v>
      </c>
      <c r="E48" s="108">
        <v>47140</v>
      </c>
      <c r="F48" s="108">
        <v>45029</v>
      </c>
      <c r="G48" s="108">
        <v>42789</v>
      </c>
      <c r="H48" s="108">
        <v>40451</v>
      </c>
      <c r="I48" s="108">
        <v>38049</v>
      </c>
      <c r="J48" s="108">
        <v>6974</v>
      </c>
      <c r="K48" s="108">
        <v>4765</v>
      </c>
      <c r="L48" s="108">
        <v>3756</v>
      </c>
      <c r="M48" s="108">
        <v>30645</v>
      </c>
      <c r="N48" s="108">
        <v>25405</v>
      </c>
      <c r="O48" s="108">
        <v>20132</v>
      </c>
      <c r="P48" s="108">
        <v>12904</v>
      </c>
      <c r="Q48" s="108">
        <v>14859</v>
      </c>
      <c r="R48" s="108">
        <v>14161</v>
      </c>
      <c r="S48" s="109">
        <v>13.8</v>
      </c>
      <c r="T48" s="109">
        <v>10.6</v>
      </c>
      <c r="U48" s="109">
        <v>9.9</v>
      </c>
      <c r="V48" s="109">
        <v>60.7</v>
      </c>
      <c r="W48" s="109">
        <v>56.4</v>
      </c>
      <c r="X48" s="109">
        <v>52.9</v>
      </c>
      <c r="Y48" s="109">
        <v>25.5</v>
      </c>
      <c r="Z48" s="109">
        <v>33</v>
      </c>
      <c r="AA48" s="109">
        <v>37.200000000000003</v>
      </c>
      <c r="AB48" s="109">
        <v>89.1</v>
      </c>
      <c r="AC48" s="109">
        <v>75.3</v>
      </c>
    </row>
    <row r="49" spans="1:29" ht="12.75" customHeight="1">
      <c r="A49" s="25">
        <v>227</v>
      </c>
      <c r="B49" s="29" t="s">
        <v>104</v>
      </c>
      <c r="C49" s="108">
        <v>40938</v>
      </c>
      <c r="D49" s="108">
        <v>38537</v>
      </c>
      <c r="E49" s="108">
        <v>36313</v>
      </c>
      <c r="F49" s="108">
        <v>34056</v>
      </c>
      <c r="G49" s="108">
        <v>31839</v>
      </c>
      <c r="H49" s="108">
        <v>29637</v>
      </c>
      <c r="I49" s="108">
        <v>27406</v>
      </c>
      <c r="J49" s="108">
        <v>5726</v>
      </c>
      <c r="K49" s="108">
        <v>3895</v>
      </c>
      <c r="L49" s="108">
        <v>2990</v>
      </c>
      <c r="M49" s="108">
        <v>23843</v>
      </c>
      <c r="N49" s="108">
        <v>17902</v>
      </c>
      <c r="O49" s="108">
        <v>13779</v>
      </c>
      <c r="P49" s="108">
        <v>11369</v>
      </c>
      <c r="Q49" s="108">
        <v>12259</v>
      </c>
      <c r="R49" s="108">
        <v>10637</v>
      </c>
      <c r="S49" s="109">
        <v>14</v>
      </c>
      <c r="T49" s="109">
        <v>11.4</v>
      </c>
      <c r="U49" s="109">
        <v>10.9</v>
      </c>
      <c r="V49" s="109">
        <v>58.2</v>
      </c>
      <c r="W49" s="109">
        <v>52.6</v>
      </c>
      <c r="X49" s="109">
        <v>50.3</v>
      </c>
      <c r="Y49" s="109">
        <v>27.8</v>
      </c>
      <c r="Z49" s="109">
        <v>36</v>
      </c>
      <c r="AA49" s="109">
        <v>38.799999999999997</v>
      </c>
      <c r="AB49" s="109">
        <v>83.2</v>
      </c>
      <c r="AC49" s="109">
        <v>66.900000000000006</v>
      </c>
    </row>
    <row r="50" spans="1:29" ht="12.75" customHeight="1">
      <c r="A50" s="25">
        <v>229</v>
      </c>
      <c r="B50" s="29" t="s">
        <v>112</v>
      </c>
      <c r="C50" s="108">
        <v>80518.000000000015</v>
      </c>
      <c r="D50" s="108">
        <v>78575</v>
      </c>
      <c r="E50" s="108">
        <v>76228</v>
      </c>
      <c r="F50" s="108">
        <v>73435</v>
      </c>
      <c r="G50" s="108">
        <v>70333</v>
      </c>
      <c r="H50" s="108">
        <v>66958</v>
      </c>
      <c r="I50" s="108">
        <v>63467</v>
      </c>
      <c r="J50" s="108">
        <v>11258</v>
      </c>
      <c r="K50" s="108">
        <v>8377</v>
      </c>
      <c r="L50" s="108">
        <v>6791</v>
      </c>
      <c r="M50" s="108">
        <v>50017</v>
      </c>
      <c r="N50" s="108">
        <v>42250</v>
      </c>
      <c r="O50" s="108">
        <v>34849</v>
      </c>
      <c r="P50" s="108">
        <v>19243</v>
      </c>
      <c r="Q50" s="108">
        <v>22808</v>
      </c>
      <c r="R50" s="108">
        <v>21827</v>
      </c>
      <c r="S50" s="109">
        <v>14</v>
      </c>
      <c r="T50" s="109">
        <v>11.4</v>
      </c>
      <c r="U50" s="109">
        <v>10.7</v>
      </c>
      <c r="V50" s="109">
        <v>62.1</v>
      </c>
      <c r="W50" s="109">
        <v>57.5</v>
      </c>
      <c r="X50" s="109">
        <v>54.9</v>
      </c>
      <c r="Y50" s="109">
        <v>23.9</v>
      </c>
      <c r="Z50" s="109">
        <v>31.1</v>
      </c>
      <c r="AA50" s="109">
        <v>34.4</v>
      </c>
      <c r="AB50" s="109">
        <v>91.2</v>
      </c>
      <c r="AC50" s="109">
        <v>78.8</v>
      </c>
    </row>
    <row r="51" spans="1:29" ht="12.75" customHeight="1">
      <c r="A51" s="25">
        <v>464</v>
      </c>
      <c r="B51" s="29" t="s">
        <v>43</v>
      </c>
      <c r="C51" s="108">
        <v>33438</v>
      </c>
      <c r="D51" s="108">
        <v>33816</v>
      </c>
      <c r="E51" s="108">
        <v>33861</v>
      </c>
      <c r="F51" s="108">
        <v>33571</v>
      </c>
      <c r="G51" s="108">
        <v>33069</v>
      </c>
      <c r="H51" s="108">
        <v>32436</v>
      </c>
      <c r="I51" s="108">
        <v>31763</v>
      </c>
      <c r="J51" s="108">
        <v>5795</v>
      </c>
      <c r="K51" s="108">
        <v>5153</v>
      </c>
      <c r="L51" s="108">
        <v>4602</v>
      </c>
      <c r="M51" s="108">
        <v>21096</v>
      </c>
      <c r="N51" s="108">
        <v>19644</v>
      </c>
      <c r="O51" s="108">
        <v>17769</v>
      </c>
      <c r="P51" s="108">
        <v>6547</v>
      </c>
      <c r="Q51" s="108">
        <v>8774</v>
      </c>
      <c r="R51" s="108">
        <v>9392</v>
      </c>
      <c r="S51" s="109">
        <v>17.3</v>
      </c>
      <c r="T51" s="109">
        <v>15.3</v>
      </c>
      <c r="U51" s="109">
        <v>14.5</v>
      </c>
      <c r="V51" s="109">
        <v>63.1</v>
      </c>
      <c r="W51" s="109">
        <v>58.5</v>
      </c>
      <c r="X51" s="109">
        <v>55.9</v>
      </c>
      <c r="Y51" s="109">
        <v>19.600000000000001</v>
      </c>
      <c r="Z51" s="109">
        <v>26.1</v>
      </c>
      <c r="AA51" s="109">
        <v>29.6</v>
      </c>
      <c r="AB51" s="109">
        <v>100.4</v>
      </c>
      <c r="AC51" s="109">
        <v>95</v>
      </c>
    </row>
    <row r="52" spans="1:29" ht="12.75" customHeight="1">
      <c r="A52" s="25">
        <v>481</v>
      </c>
      <c r="B52" s="29" t="s">
        <v>44</v>
      </c>
      <c r="C52" s="108">
        <v>16636</v>
      </c>
      <c r="D52" s="108">
        <v>15657</v>
      </c>
      <c r="E52" s="108">
        <v>14696</v>
      </c>
      <c r="F52" s="108">
        <v>13677</v>
      </c>
      <c r="G52" s="108">
        <v>12642</v>
      </c>
      <c r="H52" s="108">
        <v>11582</v>
      </c>
      <c r="I52" s="108">
        <v>10516</v>
      </c>
      <c r="J52" s="108">
        <v>2017</v>
      </c>
      <c r="K52" s="108">
        <v>1196</v>
      </c>
      <c r="L52" s="108">
        <v>832</v>
      </c>
      <c r="M52" s="108">
        <v>9909</v>
      </c>
      <c r="N52" s="108">
        <v>7048</v>
      </c>
      <c r="O52" s="108">
        <v>5054</v>
      </c>
      <c r="P52" s="108">
        <v>4710</v>
      </c>
      <c r="Q52" s="108">
        <v>5433</v>
      </c>
      <c r="R52" s="108">
        <v>4630</v>
      </c>
      <c r="S52" s="109">
        <v>12.1</v>
      </c>
      <c r="T52" s="109">
        <v>8.6999999999999993</v>
      </c>
      <c r="U52" s="109">
        <v>7.9</v>
      </c>
      <c r="V52" s="109">
        <v>59.6</v>
      </c>
      <c r="W52" s="109">
        <v>51.5</v>
      </c>
      <c r="X52" s="109">
        <v>48.1</v>
      </c>
      <c r="Y52" s="109">
        <v>28.3</v>
      </c>
      <c r="Z52" s="109">
        <v>39.700000000000003</v>
      </c>
      <c r="AA52" s="109">
        <v>44</v>
      </c>
      <c r="AB52" s="109">
        <v>82.2</v>
      </c>
      <c r="AC52" s="109">
        <v>63.2</v>
      </c>
    </row>
    <row r="53" spans="1:29" ht="12.75" customHeight="1">
      <c r="A53" s="25">
        <v>501</v>
      </c>
      <c r="B53" s="29" t="s">
        <v>113</v>
      </c>
      <c r="C53" s="108">
        <v>19265</v>
      </c>
      <c r="D53" s="108">
        <v>17637</v>
      </c>
      <c r="E53" s="108">
        <v>16181</v>
      </c>
      <c r="F53" s="108">
        <v>14777</v>
      </c>
      <c r="G53" s="108">
        <v>13454</v>
      </c>
      <c r="H53" s="108">
        <v>12200</v>
      </c>
      <c r="I53" s="108">
        <v>10973</v>
      </c>
      <c r="J53" s="108">
        <v>2160</v>
      </c>
      <c r="K53" s="108">
        <v>1267</v>
      </c>
      <c r="L53" s="108">
        <v>885</v>
      </c>
      <c r="M53" s="108">
        <v>10560</v>
      </c>
      <c r="N53" s="108">
        <v>7035</v>
      </c>
      <c r="O53" s="108">
        <v>4909</v>
      </c>
      <c r="P53" s="108">
        <v>6545</v>
      </c>
      <c r="Q53" s="108">
        <v>6475</v>
      </c>
      <c r="R53" s="108">
        <v>5179</v>
      </c>
      <c r="S53" s="109">
        <v>11.2</v>
      </c>
      <c r="T53" s="109">
        <v>8.6</v>
      </c>
      <c r="U53" s="109">
        <v>8.1</v>
      </c>
      <c r="V53" s="109">
        <v>54.8</v>
      </c>
      <c r="W53" s="109">
        <v>47.6</v>
      </c>
      <c r="X53" s="109">
        <v>44.7</v>
      </c>
      <c r="Y53" s="109">
        <v>34</v>
      </c>
      <c r="Z53" s="109">
        <v>43.8</v>
      </c>
      <c r="AA53" s="109">
        <v>47.2</v>
      </c>
      <c r="AB53" s="109">
        <v>76.7</v>
      </c>
      <c r="AC53" s="109">
        <v>57</v>
      </c>
    </row>
    <row r="54" spans="1:29" ht="20.25" customHeight="1">
      <c r="A54" s="6"/>
      <c r="B54" s="32" t="s">
        <v>45</v>
      </c>
      <c r="C54" s="108">
        <f>SUM(C55:C59)</f>
        <v>180607</v>
      </c>
      <c r="D54" s="108">
        <f t="shared" ref="D54:R54" si="6">SUM(D55:D59)</f>
        <v>170503</v>
      </c>
      <c r="E54" s="108">
        <f t="shared" si="6"/>
        <v>160662</v>
      </c>
      <c r="F54" s="108">
        <f t="shared" si="6"/>
        <v>150718</v>
      </c>
      <c r="G54" s="108">
        <f t="shared" si="6"/>
        <v>141037</v>
      </c>
      <c r="H54" s="108">
        <f t="shared" si="6"/>
        <v>131471</v>
      </c>
      <c r="I54" s="108">
        <f t="shared" si="6"/>
        <v>122037</v>
      </c>
      <c r="J54" s="108">
        <f t="shared" si="6"/>
        <v>24035</v>
      </c>
      <c r="K54" s="108">
        <f t="shared" si="6"/>
        <v>16175</v>
      </c>
      <c r="L54" s="108">
        <f t="shared" si="6"/>
        <v>12494</v>
      </c>
      <c r="M54" s="108">
        <f t="shared" si="6"/>
        <v>101876</v>
      </c>
      <c r="N54" s="108">
        <f t="shared" si="6"/>
        <v>76572</v>
      </c>
      <c r="O54" s="108">
        <f t="shared" si="6"/>
        <v>57979</v>
      </c>
      <c r="P54" s="108">
        <f t="shared" si="6"/>
        <v>54695</v>
      </c>
      <c r="Q54" s="108">
        <f t="shared" si="6"/>
        <v>57971</v>
      </c>
      <c r="R54" s="108">
        <f t="shared" si="6"/>
        <v>51564</v>
      </c>
      <c r="S54" s="109">
        <f>J54/C54*100</f>
        <v>13.307900579711751</v>
      </c>
      <c r="T54" s="109">
        <f>K54/F54*100</f>
        <v>10.731963003755357</v>
      </c>
      <c r="U54" s="109">
        <f>L54/I54*100</f>
        <v>10.237878676139204</v>
      </c>
      <c r="V54" s="109">
        <f>M54/C54*100</f>
        <v>56.407558953971879</v>
      </c>
      <c r="W54" s="109">
        <f>N54/F54*100</f>
        <v>50.804814288936953</v>
      </c>
      <c r="X54" s="109">
        <f>O54/I54*100</f>
        <v>47.509361914829107</v>
      </c>
      <c r="Y54" s="109">
        <f>P54/C54*100</f>
        <v>30.283986777921122</v>
      </c>
      <c r="Z54" s="109">
        <f>Q54/F54*100</f>
        <v>38.463222707307686</v>
      </c>
      <c r="AA54" s="109">
        <f>R54/I54*100</f>
        <v>42.25275940903169</v>
      </c>
      <c r="AB54" s="109">
        <f>F54/C54*100</f>
        <v>83.450807554524459</v>
      </c>
      <c r="AC54" s="109">
        <f>I54/C54*100</f>
        <v>67.570470690504806</v>
      </c>
    </row>
    <row r="55" spans="1:29" ht="12.75" customHeight="1">
      <c r="A55" s="25">
        <v>209</v>
      </c>
      <c r="B55" s="33" t="s">
        <v>72</v>
      </c>
      <c r="C55" s="108">
        <v>85592</v>
      </c>
      <c r="D55" s="108">
        <v>81920</v>
      </c>
      <c r="E55" s="108">
        <v>78128</v>
      </c>
      <c r="F55" s="108">
        <v>74143</v>
      </c>
      <c r="G55" s="108">
        <v>70150</v>
      </c>
      <c r="H55" s="108">
        <v>66115</v>
      </c>
      <c r="I55" s="108">
        <v>62079</v>
      </c>
      <c r="J55" s="108">
        <v>11895</v>
      </c>
      <c r="K55" s="108">
        <v>8623</v>
      </c>
      <c r="L55" s="108">
        <v>6942</v>
      </c>
      <c r="M55" s="108">
        <v>49546</v>
      </c>
      <c r="N55" s="108">
        <v>38965</v>
      </c>
      <c r="O55" s="108">
        <v>30463</v>
      </c>
      <c r="P55" s="108">
        <v>24152</v>
      </c>
      <c r="Q55" s="108">
        <v>26555</v>
      </c>
      <c r="R55" s="108">
        <v>24674</v>
      </c>
      <c r="S55" s="109">
        <v>13.9</v>
      </c>
      <c r="T55" s="109">
        <v>11.6</v>
      </c>
      <c r="U55" s="109">
        <v>11.2</v>
      </c>
      <c r="V55" s="109">
        <v>57.9</v>
      </c>
      <c r="W55" s="109">
        <v>52.6</v>
      </c>
      <c r="X55" s="109">
        <v>49.1</v>
      </c>
      <c r="Y55" s="109">
        <v>28.2</v>
      </c>
      <c r="Z55" s="109">
        <v>35.799999999999997</v>
      </c>
      <c r="AA55" s="109">
        <v>39.700000000000003</v>
      </c>
      <c r="AB55" s="109">
        <v>86.6</v>
      </c>
      <c r="AC55" s="109">
        <v>72.5</v>
      </c>
    </row>
    <row r="56" spans="1:29" ht="12.75" customHeight="1">
      <c r="A56" s="25">
        <v>222</v>
      </c>
      <c r="B56" s="29" t="s">
        <v>59</v>
      </c>
      <c r="C56" s="108">
        <v>26501</v>
      </c>
      <c r="D56" s="108">
        <v>24785</v>
      </c>
      <c r="E56" s="108">
        <v>23140</v>
      </c>
      <c r="F56" s="108">
        <v>21534</v>
      </c>
      <c r="G56" s="108">
        <v>20018</v>
      </c>
      <c r="H56" s="108">
        <v>18559</v>
      </c>
      <c r="I56" s="108">
        <v>17123</v>
      </c>
      <c r="J56" s="108">
        <v>3316</v>
      </c>
      <c r="K56" s="108">
        <v>2163</v>
      </c>
      <c r="L56" s="108">
        <v>1645</v>
      </c>
      <c r="M56" s="108">
        <v>14424</v>
      </c>
      <c r="N56" s="108">
        <v>10566</v>
      </c>
      <c r="O56" s="108">
        <v>8026</v>
      </c>
      <c r="P56" s="108">
        <v>8760</v>
      </c>
      <c r="Q56" s="108">
        <v>8805</v>
      </c>
      <c r="R56" s="108">
        <v>7452</v>
      </c>
      <c r="S56" s="109">
        <v>12.5</v>
      </c>
      <c r="T56" s="109">
        <v>10</v>
      </c>
      <c r="U56" s="109">
        <v>9.6</v>
      </c>
      <c r="V56" s="109">
        <v>54.4</v>
      </c>
      <c r="W56" s="109">
        <v>49.1</v>
      </c>
      <c r="X56" s="109">
        <v>46.9</v>
      </c>
      <c r="Y56" s="109">
        <v>33.1</v>
      </c>
      <c r="Z56" s="109">
        <v>40.9</v>
      </c>
      <c r="AA56" s="109">
        <v>43.5</v>
      </c>
      <c r="AB56" s="109">
        <v>81.3</v>
      </c>
      <c r="AC56" s="109">
        <v>64.599999999999994</v>
      </c>
    </row>
    <row r="57" spans="1:29" ht="12.75" customHeight="1">
      <c r="A57" s="25">
        <v>225</v>
      </c>
      <c r="B57" s="29" t="s">
        <v>73</v>
      </c>
      <c r="C57" s="108">
        <v>32814</v>
      </c>
      <c r="D57" s="108">
        <v>30987</v>
      </c>
      <c r="E57" s="108">
        <v>29180</v>
      </c>
      <c r="F57" s="108">
        <v>27373</v>
      </c>
      <c r="G57" s="108">
        <v>25626</v>
      </c>
      <c r="H57" s="108">
        <v>23863</v>
      </c>
      <c r="I57" s="108">
        <v>22104</v>
      </c>
      <c r="J57" s="108">
        <v>4321</v>
      </c>
      <c r="K57" s="108">
        <v>2721</v>
      </c>
      <c r="L57" s="108">
        <v>1960</v>
      </c>
      <c r="M57" s="108">
        <v>18539</v>
      </c>
      <c r="N57" s="108">
        <v>13985</v>
      </c>
      <c r="O57" s="108">
        <v>10291</v>
      </c>
      <c r="P57" s="108">
        <v>9953</v>
      </c>
      <c r="Q57" s="108">
        <v>10667</v>
      </c>
      <c r="R57" s="108">
        <v>9853</v>
      </c>
      <c r="S57" s="109">
        <v>13.2</v>
      </c>
      <c r="T57" s="109">
        <v>9.9</v>
      </c>
      <c r="U57" s="109">
        <v>8.9</v>
      </c>
      <c r="V57" s="109">
        <v>56.5</v>
      </c>
      <c r="W57" s="109">
        <v>51.1</v>
      </c>
      <c r="X57" s="109">
        <v>46.6</v>
      </c>
      <c r="Y57" s="109">
        <v>30.3</v>
      </c>
      <c r="Z57" s="109">
        <v>39</v>
      </c>
      <c r="AA57" s="109">
        <v>44.6</v>
      </c>
      <c r="AB57" s="109">
        <v>83.4</v>
      </c>
      <c r="AC57" s="109">
        <v>67.400000000000006</v>
      </c>
    </row>
    <row r="58" spans="1:29" ht="12.75" customHeight="1">
      <c r="A58" s="25">
        <v>585</v>
      </c>
      <c r="B58" s="29" t="s">
        <v>105</v>
      </c>
      <c r="C58" s="108">
        <v>19696</v>
      </c>
      <c r="D58" s="108">
        <v>18113</v>
      </c>
      <c r="E58" s="108">
        <v>16691</v>
      </c>
      <c r="F58" s="108">
        <v>15294</v>
      </c>
      <c r="G58" s="108">
        <v>13973</v>
      </c>
      <c r="H58" s="108">
        <v>12721</v>
      </c>
      <c r="I58" s="108">
        <v>11537</v>
      </c>
      <c r="J58" s="108">
        <v>2495</v>
      </c>
      <c r="K58" s="108">
        <v>1469</v>
      </c>
      <c r="L58" s="108">
        <v>1098</v>
      </c>
      <c r="M58" s="108">
        <v>10680</v>
      </c>
      <c r="N58" s="108">
        <v>7450</v>
      </c>
      <c r="O58" s="108">
        <v>5303</v>
      </c>
      <c r="P58" s="108">
        <v>6521</v>
      </c>
      <c r="Q58" s="108">
        <v>6375</v>
      </c>
      <c r="R58" s="108">
        <v>5136</v>
      </c>
      <c r="S58" s="109">
        <v>12.7</v>
      </c>
      <c r="T58" s="109">
        <v>9.6</v>
      </c>
      <c r="U58" s="109">
        <v>9.5</v>
      </c>
      <c r="V58" s="109">
        <v>54.2</v>
      </c>
      <c r="W58" s="109">
        <v>48.7</v>
      </c>
      <c r="X58" s="109">
        <v>46</v>
      </c>
      <c r="Y58" s="109">
        <v>33.1</v>
      </c>
      <c r="Z58" s="109">
        <v>41.7</v>
      </c>
      <c r="AA58" s="109">
        <v>44.5</v>
      </c>
      <c r="AB58" s="109">
        <v>77.7</v>
      </c>
      <c r="AC58" s="109">
        <v>58.6</v>
      </c>
    </row>
    <row r="59" spans="1:29" ht="12.75" customHeight="1">
      <c r="A59" s="25">
        <v>586</v>
      </c>
      <c r="B59" s="29" t="s">
        <v>114</v>
      </c>
      <c r="C59" s="108">
        <v>16004</v>
      </c>
      <c r="D59" s="108">
        <v>14698</v>
      </c>
      <c r="E59" s="108">
        <v>13523</v>
      </c>
      <c r="F59" s="108">
        <v>12374</v>
      </c>
      <c r="G59" s="108">
        <v>11270</v>
      </c>
      <c r="H59" s="108">
        <v>10213</v>
      </c>
      <c r="I59" s="108">
        <v>9194</v>
      </c>
      <c r="J59" s="108">
        <v>2008</v>
      </c>
      <c r="K59" s="108">
        <v>1199</v>
      </c>
      <c r="L59" s="108">
        <v>849</v>
      </c>
      <c r="M59" s="108">
        <v>8687</v>
      </c>
      <c r="N59" s="108">
        <v>5606</v>
      </c>
      <c r="O59" s="108">
        <v>3896</v>
      </c>
      <c r="P59" s="108">
        <v>5309</v>
      </c>
      <c r="Q59" s="108">
        <v>5569</v>
      </c>
      <c r="R59" s="108">
        <v>4449</v>
      </c>
      <c r="S59" s="109">
        <v>12.5</v>
      </c>
      <c r="T59" s="109">
        <v>9.6999999999999993</v>
      </c>
      <c r="U59" s="109">
        <v>9.1999999999999993</v>
      </c>
      <c r="V59" s="109">
        <v>54.3</v>
      </c>
      <c r="W59" s="109">
        <v>45.3</v>
      </c>
      <c r="X59" s="109">
        <v>42.4</v>
      </c>
      <c r="Y59" s="109">
        <v>33.200000000000003</v>
      </c>
      <c r="Z59" s="109">
        <v>45</v>
      </c>
      <c r="AA59" s="109">
        <v>48.4</v>
      </c>
      <c r="AB59" s="109">
        <v>77.3</v>
      </c>
      <c r="AC59" s="109">
        <v>57.4</v>
      </c>
    </row>
    <row r="60" spans="1:29" ht="20.25" customHeight="1">
      <c r="A60" s="6"/>
      <c r="B60" s="35" t="s">
        <v>46</v>
      </c>
      <c r="C60" s="108">
        <f>SUM(C61:C62)</f>
        <v>111020.00000000001</v>
      </c>
      <c r="D60" s="108">
        <f t="shared" ref="D60:R60" si="7">SUM(D61:D62)</f>
        <v>105606</v>
      </c>
      <c r="E60" s="108">
        <f t="shared" si="7"/>
        <v>100157</v>
      </c>
      <c r="F60" s="108">
        <f t="shared" si="7"/>
        <v>94572</v>
      </c>
      <c r="G60" s="108">
        <f t="shared" si="7"/>
        <v>89032</v>
      </c>
      <c r="H60" s="108">
        <f t="shared" si="7"/>
        <v>83448</v>
      </c>
      <c r="I60" s="108">
        <f t="shared" si="7"/>
        <v>77772</v>
      </c>
      <c r="J60" s="108">
        <f t="shared" si="7"/>
        <v>14830</v>
      </c>
      <c r="K60" s="108">
        <f t="shared" si="7"/>
        <v>9947</v>
      </c>
      <c r="L60" s="108">
        <f t="shared" si="7"/>
        <v>7652</v>
      </c>
      <c r="M60" s="108">
        <f t="shared" si="7"/>
        <v>64313</v>
      </c>
      <c r="N60" s="108">
        <f t="shared" si="7"/>
        <v>49986</v>
      </c>
      <c r="O60" s="108">
        <f t="shared" si="7"/>
        <v>38943</v>
      </c>
      <c r="P60" s="108">
        <f t="shared" si="7"/>
        <v>31877</v>
      </c>
      <c r="Q60" s="108">
        <f t="shared" si="7"/>
        <v>34639</v>
      </c>
      <c r="R60" s="108">
        <f t="shared" si="7"/>
        <v>31177</v>
      </c>
      <c r="S60" s="109">
        <f>J60/C60*100</f>
        <v>13.357953521887946</v>
      </c>
      <c r="T60" s="109">
        <f>K60/F60*100</f>
        <v>10.517912278475659</v>
      </c>
      <c r="U60" s="109">
        <f>L60/I60*100</f>
        <v>9.8390166126626539</v>
      </c>
      <c r="V60" s="109">
        <f>M60/C60*100</f>
        <v>57.929201945595374</v>
      </c>
      <c r="W60" s="109">
        <f>N60/F60*100</f>
        <v>52.854967643700036</v>
      </c>
      <c r="X60" s="109">
        <f>O60/I60*100</f>
        <v>50.073291158771795</v>
      </c>
      <c r="Y60" s="109">
        <f>P60/C60*100</f>
        <v>28.712844532516662</v>
      </c>
      <c r="Z60" s="109">
        <f>Q60/F60*100</f>
        <v>36.627120077824301</v>
      </c>
      <c r="AA60" s="109">
        <f>R60/I60*100</f>
        <v>40.087692228565551</v>
      </c>
      <c r="AB60" s="109">
        <f>F60/C60*100</f>
        <v>85.184651414159589</v>
      </c>
      <c r="AC60" s="109">
        <f>I60/C60*100</f>
        <v>70.05224283912807</v>
      </c>
    </row>
    <row r="61" spans="1:29" ht="12.75" customHeight="1">
      <c r="A61" s="25">
        <v>221</v>
      </c>
      <c r="B61" s="29" t="s">
        <v>47</v>
      </c>
      <c r="C61" s="108">
        <v>43263.000000000015</v>
      </c>
      <c r="D61" s="108">
        <v>41114</v>
      </c>
      <c r="E61" s="108">
        <v>38944</v>
      </c>
      <c r="F61" s="108">
        <v>36705</v>
      </c>
      <c r="G61" s="108">
        <v>34460</v>
      </c>
      <c r="H61" s="108">
        <v>32186</v>
      </c>
      <c r="I61" s="108">
        <v>29852</v>
      </c>
      <c r="J61" s="108">
        <v>5400</v>
      </c>
      <c r="K61" s="108">
        <v>3583</v>
      </c>
      <c r="L61" s="108">
        <v>2636</v>
      </c>
      <c r="M61" s="108">
        <v>25511</v>
      </c>
      <c r="N61" s="108">
        <v>19548</v>
      </c>
      <c r="O61" s="108">
        <v>14938</v>
      </c>
      <c r="P61" s="108">
        <v>12352</v>
      </c>
      <c r="Q61" s="108">
        <v>13574</v>
      </c>
      <c r="R61" s="108">
        <v>12278</v>
      </c>
      <c r="S61" s="109">
        <v>12.5</v>
      </c>
      <c r="T61" s="109">
        <v>9.8000000000000007</v>
      </c>
      <c r="U61" s="109">
        <v>8.8000000000000007</v>
      </c>
      <c r="V61" s="109">
        <v>59</v>
      </c>
      <c r="W61" s="109">
        <v>53.3</v>
      </c>
      <c r="X61" s="109">
        <v>50</v>
      </c>
      <c r="Y61" s="109">
        <v>28.6</v>
      </c>
      <c r="Z61" s="109">
        <v>37</v>
      </c>
      <c r="AA61" s="109">
        <v>41.1</v>
      </c>
      <c r="AB61" s="109">
        <v>84.8</v>
      </c>
      <c r="AC61" s="109">
        <v>69</v>
      </c>
    </row>
    <row r="62" spans="1:29" ht="12.75" customHeight="1">
      <c r="A62" s="25">
        <v>223</v>
      </c>
      <c r="B62" s="29" t="s">
        <v>77</v>
      </c>
      <c r="C62" s="108">
        <v>67757</v>
      </c>
      <c r="D62" s="108">
        <v>64492</v>
      </c>
      <c r="E62" s="108">
        <v>61213</v>
      </c>
      <c r="F62" s="108">
        <v>57867</v>
      </c>
      <c r="G62" s="108">
        <v>54572</v>
      </c>
      <c r="H62" s="108">
        <v>51262</v>
      </c>
      <c r="I62" s="108">
        <v>47920</v>
      </c>
      <c r="J62" s="108">
        <v>9430</v>
      </c>
      <c r="K62" s="108">
        <v>6364</v>
      </c>
      <c r="L62" s="108">
        <v>5016</v>
      </c>
      <c r="M62" s="108">
        <v>38802</v>
      </c>
      <c r="N62" s="108">
        <v>30438</v>
      </c>
      <c r="O62" s="108">
        <v>24005</v>
      </c>
      <c r="P62" s="108">
        <v>19525</v>
      </c>
      <c r="Q62" s="108">
        <v>21065</v>
      </c>
      <c r="R62" s="108">
        <v>18899</v>
      </c>
      <c r="S62" s="109">
        <v>13.9</v>
      </c>
      <c r="T62" s="109">
        <v>11</v>
      </c>
      <c r="U62" s="109">
        <v>10.5</v>
      </c>
      <c r="V62" s="109">
        <v>57.3</v>
      </c>
      <c r="W62" s="109">
        <v>52.6</v>
      </c>
      <c r="X62" s="109">
        <v>50.1</v>
      </c>
      <c r="Y62" s="109">
        <v>28.8</v>
      </c>
      <c r="Z62" s="109">
        <v>36.4</v>
      </c>
      <c r="AA62" s="109">
        <v>39.4</v>
      </c>
      <c r="AB62" s="109">
        <v>85.4</v>
      </c>
      <c r="AC62" s="109">
        <v>70.7</v>
      </c>
    </row>
    <row r="63" spans="1:29" ht="20.25" customHeight="1">
      <c r="A63" s="6"/>
      <c r="B63" s="36" t="s">
        <v>48</v>
      </c>
      <c r="C63" s="108">
        <f>SUM(C64:C66)</f>
        <v>143547</v>
      </c>
      <c r="D63" s="108">
        <f t="shared" ref="D63:R63" si="8">SUM(D64:D66)</f>
        <v>135313</v>
      </c>
      <c r="E63" s="108">
        <f t="shared" si="8"/>
        <v>127086</v>
      </c>
      <c r="F63" s="108">
        <f t="shared" si="8"/>
        <v>118732</v>
      </c>
      <c r="G63" s="108">
        <f t="shared" si="8"/>
        <v>110571</v>
      </c>
      <c r="H63" s="108">
        <f t="shared" si="8"/>
        <v>102472</v>
      </c>
      <c r="I63" s="108">
        <f t="shared" si="8"/>
        <v>94376</v>
      </c>
      <c r="J63" s="108">
        <f t="shared" si="8"/>
        <v>17879</v>
      </c>
      <c r="K63" s="108">
        <f t="shared" si="8"/>
        <v>11861</v>
      </c>
      <c r="L63" s="108">
        <f t="shared" si="8"/>
        <v>8787</v>
      </c>
      <c r="M63" s="108">
        <f t="shared" si="8"/>
        <v>82482</v>
      </c>
      <c r="N63" s="108">
        <f t="shared" si="8"/>
        <v>60858</v>
      </c>
      <c r="O63" s="108">
        <f t="shared" si="8"/>
        <v>45145</v>
      </c>
      <c r="P63" s="108">
        <f t="shared" si="8"/>
        <v>43186</v>
      </c>
      <c r="Q63" s="108">
        <f t="shared" si="8"/>
        <v>46013</v>
      </c>
      <c r="R63" s="108">
        <f t="shared" si="8"/>
        <v>40444</v>
      </c>
      <c r="S63" s="109">
        <f>J63/C63*100</f>
        <v>12.455154061039241</v>
      </c>
      <c r="T63" s="109">
        <f>K63/F63*100</f>
        <v>9.9897247582791486</v>
      </c>
      <c r="U63" s="109">
        <f>L63/I63*100</f>
        <v>9.310629821140969</v>
      </c>
      <c r="V63" s="109">
        <f>M63/C63*100</f>
        <v>57.459926017262639</v>
      </c>
      <c r="W63" s="109">
        <f>N63/F63*100</f>
        <v>51.256611528484321</v>
      </c>
      <c r="X63" s="109">
        <f>O63/I63*100</f>
        <v>47.835254725777745</v>
      </c>
      <c r="Y63" s="109">
        <f>P63/C63*100</f>
        <v>30.084919921698123</v>
      </c>
      <c r="Z63" s="109">
        <f>Q63/F63*100</f>
        <v>38.753663713236527</v>
      </c>
      <c r="AA63" s="109">
        <f>R63/I63*100</f>
        <v>42.854115453081292</v>
      </c>
      <c r="AB63" s="109">
        <f>F63/C63*100</f>
        <v>82.712979024291698</v>
      </c>
      <c r="AC63" s="109">
        <f>I63/C63*100</f>
        <v>65.74571394734825</v>
      </c>
    </row>
    <row r="64" spans="1:29" s="43" customFormat="1" ht="12.75" customHeight="1">
      <c r="A64" s="10">
        <v>205</v>
      </c>
      <c r="B64" s="50" t="s">
        <v>117</v>
      </c>
      <c r="C64" s="43">
        <v>47254</v>
      </c>
      <c r="D64" s="43">
        <v>44486</v>
      </c>
      <c r="E64" s="43">
        <v>41798</v>
      </c>
      <c r="F64" s="43">
        <v>39032</v>
      </c>
      <c r="G64" s="43">
        <v>36312</v>
      </c>
      <c r="H64" s="43">
        <v>33558</v>
      </c>
      <c r="I64" s="43">
        <v>30805</v>
      </c>
      <c r="J64" s="43">
        <v>6112</v>
      </c>
      <c r="K64" s="43">
        <v>3977</v>
      </c>
      <c r="L64" s="43">
        <v>2889</v>
      </c>
      <c r="M64" s="43">
        <v>27644</v>
      </c>
      <c r="N64" s="43">
        <v>20447</v>
      </c>
      <c r="O64" s="43">
        <v>14898</v>
      </c>
      <c r="P64" s="43">
        <v>13498</v>
      </c>
      <c r="Q64" s="43">
        <v>14608</v>
      </c>
      <c r="R64" s="43">
        <v>13018</v>
      </c>
      <c r="S64" s="109">
        <v>12.9</v>
      </c>
      <c r="T64" s="109">
        <v>10.199999999999999</v>
      </c>
      <c r="U64" s="109">
        <v>9.4</v>
      </c>
      <c r="V64" s="109">
        <v>58.5</v>
      </c>
      <c r="W64" s="109">
        <v>52.4</v>
      </c>
      <c r="X64" s="109">
        <v>48.4</v>
      </c>
      <c r="Y64" s="109">
        <v>28.6</v>
      </c>
      <c r="Z64" s="109">
        <v>37.4</v>
      </c>
      <c r="AA64" s="109">
        <v>42.3</v>
      </c>
      <c r="AB64" s="109">
        <v>82.6</v>
      </c>
      <c r="AC64" s="109">
        <v>65.2</v>
      </c>
    </row>
    <row r="65" spans="1:29" ht="12.75" customHeight="1">
      <c r="A65" s="25">
        <v>224</v>
      </c>
      <c r="B65" s="29" t="s">
        <v>78</v>
      </c>
      <c r="C65" s="108">
        <v>49833.999999999993</v>
      </c>
      <c r="D65" s="108">
        <v>47178</v>
      </c>
      <c r="E65" s="108">
        <v>44499</v>
      </c>
      <c r="F65" s="108">
        <v>41763</v>
      </c>
      <c r="G65" s="108">
        <v>39074</v>
      </c>
      <c r="H65" s="108">
        <v>36411</v>
      </c>
      <c r="I65" s="108">
        <v>33721</v>
      </c>
      <c r="J65" s="108">
        <v>6390</v>
      </c>
      <c r="K65" s="108">
        <v>4309</v>
      </c>
      <c r="L65" s="108">
        <v>3291</v>
      </c>
      <c r="M65" s="108">
        <v>28818</v>
      </c>
      <c r="N65" s="108">
        <v>21560</v>
      </c>
      <c r="O65" s="108">
        <v>16113</v>
      </c>
      <c r="P65" s="108">
        <v>14626</v>
      </c>
      <c r="Q65" s="108">
        <v>15894</v>
      </c>
      <c r="R65" s="108">
        <v>14317</v>
      </c>
      <c r="S65" s="109">
        <v>12.8</v>
      </c>
      <c r="T65" s="109">
        <v>10.3</v>
      </c>
      <c r="U65" s="109">
        <v>9.8000000000000007</v>
      </c>
      <c r="V65" s="109">
        <v>57.8</v>
      </c>
      <c r="W65" s="109">
        <v>51.6</v>
      </c>
      <c r="X65" s="109">
        <v>47.8</v>
      </c>
      <c r="Y65" s="109">
        <v>29.3</v>
      </c>
      <c r="Z65" s="109">
        <v>38.1</v>
      </c>
      <c r="AA65" s="109">
        <v>42.5</v>
      </c>
      <c r="AB65" s="109">
        <v>83.8</v>
      </c>
      <c r="AC65" s="109">
        <v>67.7</v>
      </c>
    </row>
    <row r="66" spans="1:29" ht="12.75" customHeight="1">
      <c r="A66" s="25">
        <v>226</v>
      </c>
      <c r="B66" s="29" t="s">
        <v>79</v>
      </c>
      <c r="C66" s="108">
        <v>46459</v>
      </c>
      <c r="D66" s="108">
        <v>43649</v>
      </c>
      <c r="E66" s="108">
        <v>40789</v>
      </c>
      <c r="F66" s="108">
        <v>37937</v>
      </c>
      <c r="G66" s="108">
        <v>35185</v>
      </c>
      <c r="H66" s="108">
        <v>32503</v>
      </c>
      <c r="I66" s="108">
        <v>29850</v>
      </c>
      <c r="J66" s="108">
        <v>5377</v>
      </c>
      <c r="K66" s="108">
        <v>3575</v>
      </c>
      <c r="L66" s="108">
        <v>2607</v>
      </c>
      <c r="M66" s="108">
        <v>26020</v>
      </c>
      <c r="N66" s="108">
        <v>18851</v>
      </c>
      <c r="O66" s="108">
        <v>14134</v>
      </c>
      <c r="P66" s="108">
        <v>15062</v>
      </c>
      <c r="Q66" s="108">
        <v>15511</v>
      </c>
      <c r="R66" s="108">
        <v>13109</v>
      </c>
      <c r="S66" s="109">
        <v>11.6</v>
      </c>
      <c r="T66" s="109">
        <v>9.4</v>
      </c>
      <c r="U66" s="109">
        <v>8.6999999999999993</v>
      </c>
      <c r="V66" s="109">
        <v>56</v>
      </c>
      <c r="W66" s="109">
        <v>49.7</v>
      </c>
      <c r="X66" s="109">
        <v>47.4</v>
      </c>
      <c r="Y66" s="109">
        <v>32.4</v>
      </c>
      <c r="Z66" s="109">
        <v>40.9</v>
      </c>
      <c r="AA66" s="109">
        <v>43.9</v>
      </c>
      <c r="AB66" s="109">
        <v>81.7</v>
      </c>
      <c r="AC66" s="109">
        <v>64.3</v>
      </c>
    </row>
    <row r="67" spans="1:29" ht="12" customHeight="1">
      <c r="A67" s="37"/>
      <c r="B67" s="38"/>
      <c r="C67" s="12"/>
      <c r="D67" s="12"/>
      <c r="E67" s="12"/>
      <c r="F67" s="12"/>
      <c r="G67" s="12"/>
      <c r="H67" s="110"/>
      <c r="I67" s="111"/>
      <c r="J67" s="12"/>
      <c r="K67" s="12"/>
      <c r="L67" s="12"/>
      <c r="M67" s="12"/>
      <c r="N67" s="12"/>
      <c r="O67" s="110"/>
      <c r="P67" s="12"/>
      <c r="Q67" s="12"/>
      <c r="R67" s="110"/>
      <c r="S67" s="112"/>
      <c r="T67" s="112"/>
      <c r="U67" s="112"/>
      <c r="V67" s="112"/>
      <c r="W67" s="112"/>
      <c r="X67" s="112"/>
      <c r="Y67" s="112"/>
      <c r="Z67" s="112"/>
      <c r="AA67" s="112"/>
      <c r="AB67" s="113"/>
      <c r="AC67" s="113"/>
    </row>
    <row r="68" spans="1:29" ht="15" customHeight="1">
      <c r="A68" s="1"/>
      <c r="B68" s="1" t="s">
        <v>6</v>
      </c>
      <c r="C68" s="1" t="s">
        <v>226</v>
      </c>
      <c r="D68" s="85"/>
      <c r="E68" s="85"/>
      <c r="F68" s="85"/>
      <c r="G68" s="85"/>
      <c r="H68" s="85"/>
      <c r="I68" s="114"/>
      <c r="J68" s="1" t="s">
        <v>226</v>
      </c>
      <c r="K68" s="85"/>
      <c r="M68" s="85"/>
      <c r="N68" s="85"/>
      <c r="O68" s="85"/>
      <c r="P68" s="85"/>
      <c r="Q68" s="85"/>
      <c r="R68" s="85"/>
      <c r="S68" s="1" t="s">
        <v>226</v>
      </c>
      <c r="V68" s="115"/>
      <c r="W68" s="115"/>
      <c r="X68" s="115"/>
      <c r="Y68" s="115"/>
      <c r="Z68" s="115"/>
      <c r="AA68" s="115"/>
      <c r="AB68" s="1"/>
      <c r="AC68" s="116"/>
    </row>
    <row r="69" spans="1:29" ht="18" customHeight="1">
      <c r="A69" s="1"/>
      <c r="B69" s="1"/>
      <c r="C69" s="1" t="s">
        <v>241</v>
      </c>
      <c r="D69" s="85"/>
      <c r="E69" s="85"/>
      <c r="F69" s="85"/>
      <c r="G69" s="85"/>
      <c r="H69" s="85"/>
      <c r="I69" s="114"/>
      <c r="J69" s="1" t="s">
        <v>238</v>
      </c>
      <c r="K69" s="85"/>
      <c r="M69" s="85"/>
      <c r="N69" s="85"/>
      <c r="O69" s="85"/>
      <c r="P69" s="85"/>
      <c r="Q69" s="85"/>
      <c r="R69" s="85"/>
      <c r="S69" s="1" t="s">
        <v>237</v>
      </c>
      <c r="V69" s="115"/>
      <c r="W69" s="115"/>
      <c r="X69" s="115"/>
      <c r="Y69" s="115"/>
      <c r="Z69" s="115"/>
      <c r="AA69" s="115"/>
      <c r="AB69" s="116"/>
      <c r="AC69" s="116"/>
    </row>
    <row r="70" spans="1:29" ht="12" customHeight="1">
      <c r="A70" s="1"/>
      <c r="B70" s="1"/>
      <c r="C70" s="197" t="s">
        <v>230</v>
      </c>
      <c r="D70" s="197"/>
      <c r="E70" s="197"/>
      <c r="F70" s="197"/>
      <c r="G70" s="85"/>
      <c r="H70" s="85"/>
      <c r="I70" s="114"/>
      <c r="J70" s="85" t="s">
        <v>231</v>
      </c>
      <c r="K70" s="85"/>
      <c r="M70" s="85"/>
      <c r="N70" s="85"/>
      <c r="O70" s="85"/>
      <c r="P70" s="85"/>
      <c r="Q70" s="85"/>
      <c r="R70" s="85"/>
      <c r="S70" s="85" t="s">
        <v>232</v>
      </c>
      <c r="V70" s="115"/>
      <c r="W70" s="115"/>
      <c r="X70" s="115"/>
      <c r="Y70" s="115"/>
      <c r="Z70" s="115"/>
      <c r="AA70" s="115"/>
      <c r="AB70" s="116"/>
      <c r="AC70" s="116"/>
    </row>
    <row r="71" spans="1:29" ht="12" customHeight="1">
      <c r="A71" s="1"/>
      <c r="B71" s="1"/>
      <c r="C71" s="197" t="s">
        <v>229</v>
      </c>
      <c r="D71" s="197"/>
      <c r="E71" s="197"/>
      <c r="F71" s="197"/>
      <c r="G71" s="85"/>
      <c r="H71" s="85"/>
      <c r="I71" s="114"/>
      <c r="J71" s="85" t="s">
        <v>240</v>
      </c>
      <c r="K71" s="85"/>
      <c r="L71" s="85"/>
      <c r="M71" s="85"/>
      <c r="N71" s="85"/>
      <c r="O71" s="85"/>
      <c r="P71" s="85"/>
      <c r="Q71" s="85"/>
      <c r="R71" s="85"/>
      <c r="S71" s="85" t="s">
        <v>239</v>
      </c>
      <c r="T71" s="115"/>
      <c r="U71" s="85"/>
      <c r="V71" s="115"/>
      <c r="W71" s="115"/>
      <c r="X71" s="115"/>
      <c r="Y71" s="115"/>
      <c r="Z71" s="115"/>
      <c r="AA71" s="115"/>
      <c r="AB71" s="116"/>
      <c r="AC71" s="116"/>
    </row>
    <row r="72" spans="1:29" ht="12" customHeight="1">
      <c r="A72" s="1"/>
      <c r="B72" s="1"/>
      <c r="C72" s="85"/>
      <c r="D72" s="85"/>
      <c r="E72" s="85"/>
      <c r="F72" s="85"/>
      <c r="G72" s="85"/>
      <c r="H72" s="85"/>
      <c r="I72" s="114"/>
      <c r="J72" s="85" t="s">
        <v>229</v>
      </c>
      <c r="K72" s="85"/>
      <c r="L72" s="85"/>
      <c r="M72" s="85"/>
      <c r="N72" s="85"/>
      <c r="O72" s="85"/>
      <c r="P72" s="85"/>
      <c r="Q72" s="85"/>
      <c r="R72" s="85"/>
      <c r="S72" s="115" t="s">
        <v>229</v>
      </c>
      <c r="T72" s="115"/>
      <c r="U72" s="85"/>
      <c r="V72" s="115"/>
      <c r="W72" s="115"/>
      <c r="X72" s="115"/>
      <c r="Y72" s="115"/>
      <c r="Z72" s="115"/>
      <c r="AA72" s="115"/>
      <c r="AB72" s="116"/>
      <c r="AC72" s="116"/>
    </row>
  </sheetData>
  <mergeCells count="5">
    <mergeCell ref="A3:B3"/>
    <mergeCell ref="A4:B4"/>
    <mergeCell ref="A5:B5"/>
    <mergeCell ref="C71:F71"/>
    <mergeCell ref="C70:F70"/>
  </mergeCells>
  <phoneticPr fontId="9"/>
  <pageMargins left="0.59055118110236227" right="0.59055118110236227" top="0.98425196850393704" bottom="0.78740157480314965" header="0.59055118110236227" footer="0.59055118110236227"/>
  <pageSetup paperSize="9" firstPageNumber="16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28" man="1"/>
  </rowBreaks>
  <colBreaks count="1" manualBreakCount="1">
    <brk id="9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2"/>
  <sheetViews>
    <sheetView tabSelected="1" view="pageBreakPreview" zoomScaleNormal="100" workbookViewId="0">
      <pane xSplit="2" ySplit="5" topLeftCell="C63" activePane="bottomRight" state="frozenSplit"/>
      <selection pane="topRight"/>
      <selection pane="bottomLeft"/>
      <selection pane="bottomRight" activeCell="C69" sqref="C69"/>
    </sheetView>
  </sheetViews>
  <sheetFormatPr defaultRowHeight="17.25"/>
  <cols>
    <col min="1" max="1" width="3.09765625" style="1" customWidth="1"/>
    <col min="2" max="2" width="7.69921875" style="1" customWidth="1"/>
    <col min="3" max="8" width="9" style="20" customWidth="1"/>
    <col min="9" max="9" width="13.3984375" style="59" customWidth="1"/>
    <col min="10" max="16384" width="8.796875" style="59"/>
  </cols>
  <sheetData>
    <row r="1" spans="1:9" ht="12" customHeight="1">
      <c r="A1" s="3"/>
      <c r="B1" s="3"/>
      <c r="C1" s="3" t="s">
        <v>83</v>
      </c>
      <c r="I1" s="43"/>
    </row>
    <row r="2" spans="1:9" ht="12" customHeight="1">
      <c r="A2" s="22"/>
      <c r="B2" s="22"/>
      <c r="C2" s="22">
        <v>88</v>
      </c>
      <c r="D2" s="22">
        <v>89</v>
      </c>
      <c r="E2" s="22">
        <v>90</v>
      </c>
      <c r="F2" s="22">
        <v>91</v>
      </c>
      <c r="G2" s="22">
        <v>92</v>
      </c>
      <c r="H2" s="22">
        <v>93</v>
      </c>
      <c r="I2" s="43"/>
    </row>
    <row r="3" spans="1:9" ht="45" customHeight="1">
      <c r="A3" s="188" t="s">
        <v>1</v>
      </c>
      <c r="B3" s="189"/>
      <c r="C3" s="137" t="s">
        <v>154</v>
      </c>
      <c r="D3" s="137" t="s">
        <v>155</v>
      </c>
      <c r="E3" s="137" t="s">
        <v>84</v>
      </c>
      <c r="F3" s="137" t="s">
        <v>85</v>
      </c>
      <c r="G3" s="137" t="s">
        <v>107</v>
      </c>
      <c r="H3" s="138" t="s">
        <v>108</v>
      </c>
      <c r="I3" s="43"/>
    </row>
    <row r="4" spans="1:9" ht="21" customHeight="1">
      <c r="A4" s="190" t="s">
        <v>2</v>
      </c>
      <c r="B4" s="191"/>
      <c r="C4" s="117">
        <v>41671</v>
      </c>
      <c r="D4" s="117">
        <v>41671</v>
      </c>
      <c r="E4" s="117">
        <v>41671</v>
      </c>
      <c r="F4" s="117">
        <v>41671</v>
      </c>
      <c r="G4" s="117">
        <v>40452</v>
      </c>
      <c r="H4" s="65">
        <v>40452</v>
      </c>
      <c r="I4" s="43"/>
    </row>
    <row r="5" spans="1:9" ht="12" customHeight="1">
      <c r="A5" s="188" t="s">
        <v>3</v>
      </c>
      <c r="B5" s="189"/>
      <c r="C5" s="52" t="s">
        <v>71</v>
      </c>
      <c r="D5" s="52" t="s">
        <v>71</v>
      </c>
      <c r="E5" s="52" t="s">
        <v>175</v>
      </c>
      <c r="F5" s="52" t="s">
        <v>175</v>
      </c>
      <c r="G5" s="52" t="s">
        <v>71</v>
      </c>
      <c r="H5" s="53" t="s">
        <v>175</v>
      </c>
      <c r="I5" s="43"/>
    </row>
    <row r="6" spans="1:9" ht="9" customHeight="1">
      <c r="A6" s="5"/>
      <c r="B6" s="11"/>
      <c r="C6" s="18"/>
      <c r="D6" s="18"/>
      <c r="E6" s="18"/>
      <c r="F6" s="18"/>
      <c r="G6" s="18"/>
      <c r="H6" s="18"/>
      <c r="I6" s="43"/>
    </row>
    <row r="7" spans="1:9" ht="12" customHeight="1">
      <c r="A7" s="6" t="s">
        <v>5</v>
      </c>
      <c r="B7" s="7" t="s">
        <v>0</v>
      </c>
      <c r="C7" s="81">
        <f>C8+C18+C22+C28+C34+C41+C46+C54+C60+C63</f>
        <v>1404959</v>
      </c>
      <c r="D7" s="81">
        <f>D8+D18+D22+D28+D34+D41+D46+D54+D60+D63</f>
        <v>665662</v>
      </c>
      <c r="E7" s="161">
        <v>25.3</v>
      </c>
      <c r="F7" s="161">
        <v>12</v>
      </c>
      <c r="G7" s="81">
        <f>G8+G18+G22+G28+G34+G41+G46+G54+G60+G63</f>
        <v>239227</v>
      </c>
      <c r="H7" s="118">
        <v>18.667937066811501</v>
      </c>
      <c r="I7" s="43"/>
    </row>
    <row r="8" spans="1:9" ht="20.25" customHeight="1">
      <c r="A8" s="23">
        <v>100</v>
      </c>
      <c r="B8" s="7" t="s">
        <v>7</v>
      </c>
      <c r="C8" s="185">
        <v>386954</v>
      </c>
      <c r="D8" s="185">
        <v>183789</v>
      </c>
      <c r="E8" s="161">
        <v>25.13429283697921</v>
      </c>
      <c r="F8" s="161">
        <v>11.937869995440215</v>
      </c>
      <c r="G8" s="119">
        <f>SUM(G9:G17)</f>
        <v>84193</v>
      </c>
      <c r="H8" s="120">
        <v>23.768696113692698</v>
      </c>
      <c r="I8" s="43"/>
    </row>
    <row r="9" spans="1:9" ht="12.75" customHeight="1">
      <c r="A9" s="25">
        <v>101</v>
      </c>
      <c r="B9" s="26" t="s">
        <v>8</v>
      </c>
      <c r="C9" s="185">
        <v>46243</v>
      </c>
      <c r="D9" s="185">
        <v>22374</v>
      </c>
      <c r="E9" s="161">
        <v>21.710940214278338</v>
      </c>
      <c r="F9" s="161">
        <v>10.504521254119835</v>
      </c>
      <c r="G9" s="81">
        <v>9921</v>
      </c>
      <c r="H9" s="118">
        <v>23.891056205750612</v>
      </c>
      <c r="I9" s="43"/>
    </row>
    <row r="10" spans="1:9" ht="12.75" customHeight="1">
      <c r="A10" s="25">
        <v>102</v>
      </c>
      <c r="B10" s="26" t="s">
        <v>9</v>
      </c>
      <c r="C10" s="185">
        <v>31712</v>
      </c>
      <c r="D10" s="185">
        <v>16307</v>
      </c>
      <c r="E10" s="161">
        <v>23.476979796708545</v>
      </c>
      <c r="F10" s="161">
        <v>12.072373535094798</v>
      </c>
      <c r="G10" s="81">
        <v>7994</v>
      </c>
      <c r="H10" s="118">
        <v>26.77160080375084</v>
      </c>
      <c r="I10" s="43"/>
    </row>
    <row r="11" spans="1:9" ht="12.75" customHeight="1">
      <c r="A11" s="27">
        <v>110</v>
      </c>
      <c r="B11" s="26" t="s">
        <v>10</v>
      </c>
      <c r="C11" s="185">
        <v>29775</v>
      </c>
      <c r="D11" s="185">
        <v>14543</v>
      </c>
      <c r="E11" s="161">
        <v>22.990502663886957</v>
      </c>
      <c r="F11" s="161">
        <v>11.229248706663578</v>
      </c>
      <c r="G11" s="81">
        <v>10749</v>
      </c>
      <c r="H11" s="118">
        <v>37.458182325062729</v>
      </c>
      <c r="I11" s="43"/>
    </row>
    <row r="12" spans="1:9" ht="12.75" customHeight="1">
      <c r="A12" s="27">
        <v>105</v>
      </c>
      <c r="B12" s="26" t="s">
        <v>11</v>
      </c>
      <c r="C12" s="185">
        <v>30888</v>
      </c>
      <c r="D12" s="185">
        <v>15830</v>
      </c>
      <c r="E12" s="161">
        <v>29.007447198144305</v>
      </c>
      <c r="F12" s="161">
        <v>14.86622277734474</v>
      </c>
      <c r="G12" s="81">
        <v>10135</v>
      </c>
      <c r="H12" s="118">
        <v>33.781081261249248</v>
      </c>
      <c r="I12" s="43"/>
    </row>
    <row r="13" spans="1:9" ht="12.75" customHeight="1">
      <c r="A13" s="27">
        <v>109</v>
      </c>
      <c r="B13" s="26" t="s">
        <v>12</v>
      </c>
      <c r="C13" s="185">
        <v>58283</v>
      </c>
      <c r="D13" s="185">
        <v>25934</v>
      </c>
      <c r="E13" s="161">
        <v>26.02012571877567</v>
      </c>
      <c r="F13" s="161">
        <v>11.578092074716954</v>
      </c>
      <c r="G13" s="81">
        <v>8767</v>
      </c>
      <c r="H13" s="118">
        <v>16.701592623637886</v>
      </c>
      <c r="I13" s="43"/>
    </row>
    <row r="14" spans="1:9" ht="12.75" customHeight="1">
      <c r="A14" s="27">
        <v>106</v>
      </c>
      <c r="B14" s="26" t="s">
        <v>13</v>
      </c>
      <c r="C14" s="185">
        <v>31704</v>
      </c>
      <c r="D14" s="185">
        <v>16034</v>
      </c>
      <c r="E14" s="161">
        <v>32.141770919929442</v>
      </c>
      <c r="F14" s="161">
        <v>16.255398527950689</v>
      </c>
      <c r="G14" s="81">
        <v>8665</v>
      </c>
      <c r="H14" s="118">
        <v>28.978963914250361</v>
      </c>
      <c r="I14" s="43"/>
    </row>
    <row r="15" spans="1:9" ht="12.75" customHeight="1">
      <c r="A15" s="27">
        <v>107</v>
      </c>
      <c r="B15" s="26" t="s">
        <v>14</v>
      </c>
      <c r="C15" s="185">
        <v>46785</v>
      </c>
      <c r="D15" s="185">
        <v>21737</v>
      </c>
      <c r="E15" s="161">
        <v>28.473790236688188</v>
      </c>
      <c r="F15" s="161">
        <v>13.229342275833947</v>
      </c>
      <c r="G15" s="81">
        <v>9182</v>
      </c>
      <c r="H15" s="118">
        <v>21.830718021873512</v>
      </c>
      <c r="I15" s="43"/>
    </row>
    <row r="16" spans="1:9" ht="12.75" customHeight="1">
      <c r="A16" s="27">
        <v>108</v>
      </c>
      <c r="B16" s="26" t="s">
        <v>15</v>
      </c>
      <c r="C16" s="185">
        <v>60101</v>
      </c>
      <c r="D16" s="185">
        <v>29105</v>
      </c>
      <c r="E16" s="161">
        <v>27.32124430059233</v>
      </c>
      <c r="F16" s="161">
        <v>13.230808395346831</v>
      </c>
      <c r="G16" s="81">
        <v>12099</v>
      </c>
      <c r="H16" s="118">
        <v>22.156094345150894</v>
      </c>
      <c r="I16" s="43"/>
    </row>
    <row r="17" spans="1:9" ht="12.75" customHeight="1">
      <c r="A17" s="27">
        <v>111</v>
      </c>
      <c r="B17" s="26" t="s">
        <v>16</v>
      </c>
      <c r="C17" s="185">
        <v>51463</v>
      </c>
      <c r="D17" s="185">
        <v>21925</v>
      </c>
      <c r="E17" s="161">
        <v>20.704124491076744</v>
      </c>
      <c r="F17" s="161">
        <v>8.8206659049580782</v>
      </c>
      <c r="G17" s="81">
        <v>6681</v>
      </c>
      <c r="H17" s="118">
        <v>14.82262108135691</v>
      </c>
      <c r="I17" s="43"/>
    </row>
    <row r="18" spans="1:9" ht="20.25" customHeight="1">
      <c r="A18" s="6"/>
      <c r="B18" s="28" t="s">
        <v>17</v>
      </c>
      <c r="C18" s="185">
        <v>243209</v>
      </c>
      <c r="D18" s="185">
        <v>112100</v>
      </c>
      <c r="E18" s="161">
        <v>23.628674356064728</v>
      </c>
      <c r="F18" s="161">
        <v>10.890939049602835</v>
      </c>
      <c r="G18" s="2">
        <f>SUM(G19:G21)</f>
        <v>50971</v>
      </c>
      <c r="H18" s="14">
        <v>23.164529924240703</v>
      </c>
      <c r="I18" s="43"/>
    </row>
    <row r="19" spans="1:9" ht="12.75" customHeight="1">
      <c r="A19" s="25">
        <v>202</v>
      </c>
      <c r="B19" s="29" t="s">
        <v>18</v>
      </c>
      <c r="C19" s="185">
        <v>115631</v>
      </c>
      <c r="D19" s="185">
        <v>52802</v>
      </c>
      <c r="E19" s="161">
        <v>25.78194677321537</v>
      </c>
      <c r="F19" s="161">
        <v>11.773126181727374</v>
      </c>
      <c r="G19" s="81">
        <v>27227</v>
      </c>
      <c r="H19" s="118">
        <v>25.668897897614784</v>
      </c>
      <c r="I19" s="43"/>
    </row>
    <row r="20" spans="1:9" ht="12.75" customHeight="1">
      <c r="A20" s="25">
        <v>204</v>
      </c>
      <c r="B20" s="29" t="s">
        <v>19</v>
      </c>
      <c r="C20" s="185">
        <v>102780</v>
      </c>
      <c r="D20" s="185">
        <v>47258</v>
      </c>
      <c r="E20" s="161">
        <v>21.132798605128375</v>
      </c>
      <c r="F20" s="161">
        <v>9.7168106293165657</v>
      </c>
      <c r="G20" s="81">
        <v>19064</v>
      </c>
      <c r="H20" s="118">
        <v>20.632257924869315</v>
      </c>
      <c r="I20" s="43"/>
    </row>
    <row r="21" spans="1:9" ht="12.75" customHeight="1">
      <c r="A21" s="25">
        <v>206</v>
      </c>
      <c r="B21" s="29" t="s">
        <v>20</v>
      </c>
      <c r="C21" s="185">
        <v>24798</v>
      </c>
      <c r="D21" s="185">
        <v>12040</v>
      </c>
      <c r="E21" s="161">
        <v>26.255995426006116</v>
      </c>
      <c r="F21" s="161">
        <v>12.747890351202262</v>
      </c>
      <c r="G21" s="81">
        <v>4680</v>
      </c>
      <c r="H21" s="118">
        <v>21.696801112656466</v>
      </c>
      <c r="I21" s="43"/>
    </row>
    <row r="22" spans="1:9" ht="20.25" customHeight="1">
      <c r="A22" s="6"/>
      <c r="B22" s="28" t="s">
        <v>21</v>
      </c>
      <c r="C22" s="185">
        <v>175605</v>
      </c>
      <c r="D22" s="185">
        <v>79515</v>
      </c>
      <c r="E22" s="161">
        <v>24.143620202520157</v>
      </c>
      <c r="F22" s="161">
        <v>10.932376415269443</v>
      </c>
      <c r="G22" s="2">
        <f>SUM(G23:G27)</f>
        <v>25479</v>
      </c>
      <c r="H22" s="14">
        <v>16.333320512327397</v>
      </c>
      <c r="I22" s="43"/>
    </row>
    <row r="23" spans="1:9" ht="12.75" customHeight="1">
      <c r="A23" s="25">
        <v>207</v>
      </c>
      <c r="B23" s="29" t="s">
        <v>22</v>
      </c>
      <c r="C23" s="185">
        <v>44829</v>
      </c>
      <c r="D23" s="185">
        <v>19862</v>
      </c>
      <c r="E23" s="161">
        <v>22.677215542054704</v>
      </c>
      <c r="F23" s="161">
        <v>10.047399118791196</v>
      </c>
      <c r="G23" s="81">
        <v>7009</v>
      </c>
      <c r="H23" s="118">
        <v>17.845957988542331</v>
      </c>
      <c r="I23" s="43"/>
    </row>
    <row r="24" spans="1:9" ht="12.75" customHeight="1">
      <c r="A24" s="25">
        <v>214</v>
      </c>
      <c r="B24" s="29" t="s">
        <v>23</v>
      </c>
      <c r="C24" s="185">
        <v>57257</v>
      </c>
      <c r="D24" s="185">
        <v>26496</v>
      </c>
      <c r="E24" s="161">
        <v>25.089280628185072</v>
      </c>
      <c r="F24" s="161">
        <v>11.610206254683126</v>
      </c>
      <c r="G24" s="81">
        <v>9537</v>
      </c>
      <c r="H24" s="118">
        <v>18.902741165044695</v>
      </c>
      <c r="I24" s="43"/>
    </row>
    <row r="25" spans="1:9" ht="12.75" customHeight="1">
      <c r="A25" s="25">
        <v>217</v>
      </c>
      <c r="B25" s="29" t="s">
        <v>24</v>
      </c>
      <c r="C25" s="185">
        <v>45029</v>
      </c>
      <c r="D25" s="185">
        <v>20433</v>
      </c>
      <c r="E25" s="161">
        <v>28.860118570741868</v>
      </c>
      <c r="F25" s="161">
        <v>13.095978208620412</v>
      </c>
      <c r="G25" s="81">
        <v>5981</v>
      </c>
      <c r="H25" s="118">
        <v>14.805188375662162</v>
      </c>
      <c r="I25" s="43"/>
    </row>
    <row r="26" spans="1:9" ht="12.75" customHeight="1">
      <c r="A26" s="25">
        <v>219</v>
      </c>
      <c r="B26" s="29" t="s">
        <v>25</v>
      </c>
      <c r="C26" s="185">
        <v>21179</v>
      </c>
      <c r="D26" s="185">
        <v>9628</v>
      </c>
      <c r="E26" s="161">
        <v>18.519425328564807</v>
      </c>
      <c r="F26" s="161">
        <v>8.4189540140432495</v>
      </c>
      <c r="G26" s="81">
        <v>2316</v>
      </c>
      <c r="H26" s="118">
        <v>12.008710982059526</v>
      </c>
      <c r="I26" s="43"/>
    </row>
    <row r="27" spans="1:9" ht="12.75" customHeight="1">
      <c r="A27" s="25">
        <v>301</v>
      </c>
      <c r="B27" s="29" t="s">
        <v>26</v>
      </c>
      <c r="C27" s="185">
        <v>7311</v>
      </c>
      <c r="D27" s="185">
        <v>3096</v>
      </c>
      <c r="E27" s="161">
        <v>23.543618974012173</v>
      </c>
      <c r="F27" s="161">
        <v>9.97005120278234</v>
      </c>
      <c r="G27" s="81">
        <v>636</v>
      </c>
      <c r="H27" s="118">
        <v>9.6627164995442119</v>
      </c>
      <c r="I27" s="43"/>
    </row>
    <row r="28" spans="1:9" ht="20.25" customHeight="1">
      <c r="A28" s="6"/>
      <c r="B28" s="28" t="s">
        <v>27</v>
      </c>
      <c r="C28" s="185">
        <v>171875</v>
      </c>
      <c r="D28" s="185">
        <v>74260</v>
      </c>
      <c r="E28" s="161">
        <v>24.028682032906886</v>
      </c>
      <c r="F28" s="161">
        <v>10.381788670624962</v>
      </c>
      <c r="G28" s="2">
        <f>SUM(G29:G33)</f>
        <v>25059</v>
      </c>
      <c r="H28" s="14">
        <v>16.578127377494923</v>
      </c>
      <c r="I28" s="43"/>
    </row>
    <row r="29" spans="1:9" ht="12.75" customHeight="1">
      <c r="A29" s="25">
        <v>203</v>
      </c>
      <c r="B29" s="29" t="s">
        <v>28</v>
      </c>
      <c r="C29" s="185">
        <v>69963</v>
      </c>
      <c r="D29" s="185">
        <v>31105</v>
      </c>
      <c r="E29" s="161">
        <v>24.02757076427477</v>
      </c>
      <c r="F29" s="161">
        <v>10.682469142586323</v>
      </c>
      <c r="G29" s="81">
        <v>11993</v>
      </c>
      <c r="H29" s="118">
        <v>19.385445963857372</v>
      </c>
      <c r="I29" s="43"/>
    </row>
    <row r="30" spans="1:9" ht="12.75" customHeight="1">
      <c r="A30" s="25">
        <v>210</v>
      </c>
      <c r="B30" s="29" t="s">
        <v>29</v>
      </c>
      <c r="C30" s="185">
        <v>62550</v>
      </c>
      <c r="D30" s="185">
        <v>26554</v>
      </c>
      <c r="E30" s="161">
        <v>23.371993961767824</v>
      </c>
      <c r="F30" s="161">
        <v>9.9219812575664736</v>
      </c>
      <c r="G30" s="81">
        <v>8185</v>
      </c>
      <c r="H30" s="118">
        <v>14.860742946366971</v>
      </c>
      <c r="I30" s="43"/>
    </row>
    <row r="31" spans="1:9" ht="12.75" customHeight="1">
      <c r="A31" s="25">
        <v>216</v>
      </c>
      <c r="B31" s="29" t="s">
        <v>30</v>
      </c>
      <c r="C31" s="185">
        <v>22915</v>
      </c>
      <c r="D31" s="185">
        <v>9850</v>
      </c>
      <c r="E31" s="161">
        <v>24.960514133217146</v>
      </c>
      <c r="F31" s="161">
        <v>10.729263112030935</v>
      </c>
      <c r="G31" s="81">
        <v>3206</v>
      </c>
      <c r="H31" s="118">
        <v>15.982850590757266</v>
      </c>
      <c r="I31" s="43"/>
    </row>
    <row r="32" spans="1:9" ht="12.75" customHeight="1">
      <c r="A32" s="25">
        <v>381</v>
      </c>
      <c r="B32" s="29" t="s">
        <v>31</v>
      </c>
      <c r="C32" s="185">
        <v>8344</v>
      </c>
      <c r="D32" s="185">
        <v>3413</v>
      </c>
      <c r="E32" s="161">
        <v>27.027727390515675</v>
      </c>
      <c r="F32" s="161">
        <v>11.055325213785954</v>
      </c>
      <c r="G32" s="81">
        <v>691</v>
      </c>
      <c r="H32" s="118">
        <v>9.5998888580161168</v>
      </c>
      <c r="I32" s="43"/>
    </row>
    <row r="33" spans="1:9" ht="12.75" customHeight="1">
      <c r="A33" s="25">
        <v>382</v>
      </c>
      <c r="B33" s="29" t="s">
        <v>32</v>
      </c>
      <c r="C33" s="185">
        <v>8103</v>
      </c>
      <c r="D33" s="185">
        <v>3338</v>
      </c>
      <c r="E33" s="161">
        <v>23.967699952673925</v>
      </c>
      <c r="F33" s="161">
        <v>9.8734027449124468</v>
      </c>
      <c r="G33" s="81">
        <v>984</v>
      </c>
      <c r="H33" s="118">
        <v>14.146060954571594</v>
      </c>
      <c r="I33" s="43"/>
    </row>
    <row r="34" spans="1:9" ht="20.25" customHeight="1">
      <c r="A34" s="6"/>
      <c r="B34" s="30" t="s">
        <v>33</v>
      </c>
      <c r="C34" s="185">
        <v>76998</v>
      </c>
      <c r="D34" s="185">
        <v>37974</v>
      </c>
      <c r="E34" s="161">
        <v>27.714768035763775</v>
      </c>
      <c r="F34" s="161">
        <v>13.66841478207348</v>
      </c>
      <c r="G34" s="2">
        <f>SUM(G35:G40)</f>
        <v>7394</v>
      </c>
      <c r="H34" s="14">
        <v>10.255627834722665</v>
      </c>
      <c r="I34" s="43"/>
    </row>
    <row r="35" spans="1:9" s="43" customFormat="1" ht="12.75" customHeight="1">
      <c r="A35" s="10">
        <v>213</v>
      </c>
      <c r="B35" s="50" t="s">
        <v>109</v>
      </c>
      <c r="C35" s="185">
        <v>12448</v>
      </c>
      <c r="D35" s="185">
        <v>6362</v>
      </c>
      <c r="E35" s="161">
        <v>29.944671638200624</v>
      </c>
      <c r="F35" s="161">
        <v>15.304305989896561</v>
      </c>
      <c r="G35" s="43">
        <v>1432</v>
      </c>
      <c r="H35" s="93">
        <v>12.203852053860576</v>
      </c>
    </row>
    <row r="36" spans="1:9" s="43" customFormat="1" ht="12.75" customHeight="1">
      <c r="A36" s="10">
        <v>215</v>
      </c>
      <c r="B36" s="50" t="s">
        <v>118</v>
      </c>
      <c r="C36" s="185">
        <v>22957</v>
      </c>
      <c r="D36" s="185">
        <v>10421</v>
      </c>
      <c r="E36" s="161">
        <v>29.132509327174439</v>
      </c>
      <c r="F36" s="161">
        <v>13.224283647623155</v>
      </c>
      <c r="G36" s="43">
        <v>2337</v>
      </c>
      <c r="H36" s="93">
        <v>10.991440127927758</v>
      </c>
    </row>
    <row r="37" spans="1:9" ht="12.75" customHeight="1">
      <c r="A37" s="25">
        <v>218</v>
      </c>
      <c r="B37" s="29" t="s">
        <v>35</v>
      </c>
      <c r="C37" s="185">
        <v>12072</v>
      </c>
      <c r="D37" s="185">
        <v>5729</v>
      </c>
      <c r="E37" s="161">
        <v>24.514163874505027</v>
      </c>
      <c r="F37" s="161">
        <v>11.633668392730225</v>
      </c>
      <c r="G37" s="81">
        <v>1178</v>
      </c>
      <c r="H37" s="118">
        <v>10.588764044943821</v>
      </c>
      <c r="I37" s="43"/>
    </row>
    <row r="38" spans="1:9" ht="12.75" customHeight="1">
      <c r="A38" s="25">
        <v>220</v>
      </c>
      <c r="B38" s="29" t="s">
        <v>36</v>
      </c>
      <c r="C38" s="185">
        <v>13063</v>
      </c>
      <c r="D38" s="185">
        <v>6774</v>
      </c>
      <c r="E38" s="161">
        <v>28.267549554228339</v>
      </c>
      <c r="F38" s="161">
        <v>14.658530251882629</v>
      </c>
      <c r="G38" s="81">
        <v>997</v>
      </c>
      <c r="H38" s="118">
        <v>8.0637334196053061</v>
      </c>
      <c r="I38" s="43"/>
    </row>
    <row r="39" spans="1:9" ht="12.75" customHeight="1">
      <c r="A39" s="25">
        <v>228</v>
      </c>
      <c r="B39" s="29" t="s">
        <v>115</v>
      </c>
      <c r="C39" s="185">
        <v>9518</v>
      </c>
      <c r="D39" s="185">
        <v>4982</v>
      </c>
      <c r="E39" s="161">
        <v>23.773603756619043</v>
      </c>
      <c r="F39" s="161">
        <v>12.44380057947847</v>
      </c>
      <c r="G39" s="81">
        <v>971</v>
      </c>
      <c r="H39" s="93">
        <v>10.958131136440583</v>
      </c>
      <c r="I39" s="43"/>
    </row>
    <row r="40" spans="1:9" ht="12.75" customHeight="1">
      <c r="A40" s="25">
        <v>365</v>
      </c>
      <c r="B40" s="29" t="s">
        <v>110</v>
      </c>
      <c r="C40" s="185">
        <v>6940</v>
      </c>
      <c r="D40" s="185">
        <v>3706</v>
      </c>
      <c r="E40" s="161">
        <v>31.605792877311227</v>
      </c>
      <c r="F40" s="161">
        <v>16.877675562437382</v>
      </c>
      <c r="G40" s="81">
        <v>479</v>
      </c>
      <c r="H40" s="93">
        <v>7.0952451488668338</v>
      </c>
      <c r="I40" s="43"/>
    </row>
    <row r="41" spans="1:9" ht="20.25" customHeight="1">
      <c r="A41" s="6"/>
      <c r="B41" s="30" t="s">
        <v>37</v>
      </c>
      <c r="C41" s="185">
        <v>139653</v>
      </c>
      <c r="D41" s="185">
        <v>64878</v>
      </c>
      <c r="E41" s="161">
        <v>24.105367450081474</v>
      </c>
      <c r="F41" s="161">
        <v>11.198527990278659</v>
      </c>
      <c r="G41" s="2">
        <f>SUM(G42:G45)</f>
        <v>20504</v>
      </c>
      <c r="H41" s="14">
        <v>16.035662612912056</v>
      </c>
      <c r="I41" s="43"/>
    </row>
    <row r="42" spans="1:9" s="43" customFormat="1" ht="12.75" customHeight="1">
      <c r="A42" s="10">
        <v>201</v>
      </c>
      <c r="B42" s="50" t="s">
        <v>116</v>
      </c>
      <c r="C42" s="185">
        <v>126829</v>
      </c>
      <c r="D42" s="185">
        <v>58204</v>
      </c>
      <c r="E42" s="161">
        <v>23.693866036967432</v>
      </c>
      <c r="F42" s="161">
        <v>10.873520873109875</v>
      </c>
      <c r="G42" s="43">
        <v>19210</v>
      </c>
      <c r="H42" s="93">
        <v>16.602853858586208</v>
      </c>
    </row>
    <row r="43" spans="1:9" ht="12.75" customHeight="1">
      <c r="A43" s="25">
        <v>442</v>
      </c>
      <c r="B43" s="29" t="s">
        <v>38</v>
      </c>
      <c r="C43" s="185">
        <v>4041</v>
      </c>
      <c r="D43" s="185">
        <v>2151</v>
      </c>
      <c r="E43" s="161">
        <v>31.91691019666693</v>
      </c>
      <c r="F43" s="161">
        <v>16.989179369718034</v>
      </c>
      <c r="G43" s="81">
        <v>378</v>
      </c>
      <c r="H43" s="118">
        <v>10.166756320602474</v>
      </c>
      <c r="I43" s="43"/>
    </row>
    <row r="44" spans="1:9" ht="12.75" customHeight="1">
      <c r="A44" s="25">
        <v>443</v>
      </c>
      <c r="B44" s="29" t="s">
        <v>39</v>
      </c>
      <c r="C44" s="185">
        <v>4950</v>
      </c>
      <c r="D44" s="185">
        <v>2375</v>
      </c>
      <c r="E44" s="161">
        <v>25.149883141957119</v>
      </c>
      <c r="F44" s="161">
        <v>12.066863123666295</v>
      </c>
      <c r="G44" s="81">
        <v>531</v>
      </c>
      <c r="H44" s="118">
        <v>11.324376199616124</v>
      </c>
      <c r="I44" s="43"/>
    </row>
    <row r="45" spans="1:9" ht="12.75" customHeight="1">
      <c r="A45" s="25">
        <v>446</v>
      </c>
      <c r="B45" s="29" t="s">
        <v>111</v>
      </c>
      <c r="C45" s="185">
        <v>3833</v>
      </c>
      <c r="D45" s="185">
        <v>2148</v>
      </c>
      <c r="E45" s="161">
        <v>32.707568905196688</v>
      </c>
      <c r="F45" s="161">
        <v>18.329208976875162</v>
      </c>
      <c r="G45" s="81">
        <v>385</v>
      </c>
      <c r="H45" s="93">
        <v>10.252996005326231</v>
      </c>
      <c r="I45" s="43"/>
    </row>
    <row r="46" spans="1:9" ht="20.25" customHeight="1">
      <c r="A46" s="6"/>
      <c r="B46" s="30" t="s">
        <v>40</v>
      </c>
      <c r="C46" s="185">
        <v>75803</v>
      </c>
      <c r="D46" s="185">
        <v>37400</v>
      </c>
      <c r="E46" s="161">
        <v>28.601991495206146</v>
      </c>
      <c r="F46" s="161">
        <v>14.111769744214742</v>
      </c>
      <c r="G46" s="2">
        <f>SUM(G47:G53)</f>
        <v>8858</v>
      </c>
      <c r="H46" s="14">
        <v>12.578455596262531</v>
      </c>
      <c r="I46" s="43"/>
    </row>
    <row r="47" spans="1:9" ht="12.75" customHeight="1">
      <c r="A47" s="25">
        <v>208</v>
      </c>
      <c r="B47" s="29" t="s">
        <v>41</v>
      </c>
      <c r="C47" s="185">
        <v>9785</v>
      </c>
      <c r="D47" s="185">
        <v>4725</v>
      </c>
      <c r="E47" s="161">
        <v>32.261787009561488</v>
      </c>
      <c r="F47" s="161">
        <v>15.578635014836795</v>
      </c>
      <c r="G47" s="81">
        <v>1502</v>
      </c>
      <c r="H47" s="118">
        <v>16.417094764455133</v>
      </c>
      <c r="I47" s="43"/>
    </row>
    <row r="48" spans="1:9" ht="12.75" customHeight="1">
      <c r="A48" s="25">
        <v>212</v>
      </c>
      <c r="B48" s="29" t="s">
        <v>42</v>
      </c>
      <c r="C48" s="185">
        <v>13919</v>
      </c>
      <c r="D48" s="185">
        <v>6911</v>
      </c>
      <c r="E48" s="161">
        <v>28.207518492248457</v>
      </c>
      <c r="F48" s="161">
        <v>14.005471678994832</v>
      </c>
      <c r="G48" s="81">
        <v>1828</v>
      </c>
      <c r="H48" s="118">
        <v>14.183736809435132</v>
      </c>
      <c r="I48" s="43"/>
    </row>
    <row r="49" spans="1:9" ht="12.75" customHeight="1">
      <c r="A49" s="25">
        <v>227</v>
      </c>
      <c r="B49" s="29" t="s">
        <v>104</v>
      </c>
      <c r="C49" s="185">
        <v>12081</v>
      </c>
      <c r="D49" s="185">
        <v>6705</v>
      </c>
      <c r="E49" s="161">
        <v>30.966600876630867</v>
      </c>
      <c r="F49" s="161">
        <v>17.186578832696796</v>
      </c>
      <c r="G49" s="81">
        <v>1282</v>
      </c>
      <c r="H49" s="118">
        <v>11.276277596974229</v>
      </c>
      <c r="I49" s="43"/>
    </row>
    <row r="50" spans="1:9" ht="12.75" customHeight="1">
      <c r="A50" s="25">
        <v>229</v>
      </c>
      <c r="B50" s="29" t="s">
        <v>112</v>
      </c>
      <c r="C50" s="185">
        <v>20855</v>
      </c>
      <c r="D50" s="185">
        <v>9653</v>
      </c>
      <c r="E50" s="161">
        <v>26.463721036469305</v>
      </c>
      <c r="F50" s="161">
        <v>12.249067329898738</v>
      </c>
      <c r="G50" s="81">
        <v>2111</v>
      </c>
      <c r="H50" s="93">
        <v>10.981636581178796</v>
      </c>
      <c r="I50" s="43"/>
    </row>
    <row r="51" spans="1:9" ht="12.75" customHeight="1">
      <c r="A51" s="25">
        <v>464</v>
      </c>
      <c r="B51" s="29" t="s">
        <v>43</v>
      </c>
      <c r="C51" s="185">
        <v>7600</v>
      </c>
      <c r="D51" s="185">
        <v>3034</v>
      </c>
      <c r="E51" s="161">
        <v>22.550590469408345</v>
      </c>
      <c r="F51" s="161">
        <v>9.002433090024331</v>
      </c>
      <c r="G51" s="81">
        <v>739</v>
      </c>
      <c r="H51" s="118">
        <v>11.301422235815874</v>
      </c>
      <c r="I51" s="43"/>
    </row>
    <row r="52" spans="1:9" ht="12.75" customHeight="1">
      <c r="A52" s="25">
        <v>481</v>
      </c>
      <c r="B52" s="29" t="s">
        <v>44</v>
      </c>
      <c r="C52" s="185">
        <v>5096</v>
      </c>
      <c r="D52" s="185">
        <v>2549</v>
      </c>
      <c r="E52" s="161">
        <v>32.421427662552489</v>
      </c>
      <c r="F52" s="161">
        <v>16.217075963863088</v>
      </c>
      <c r="G52" s="81">
        <v>607</v>
      </c>
      <c r="H52" s="118">
        <v>12.887473460721868</v>
      </c>
      <c r="I52" s="43"/>
    </row>
    <row r="53" spans="1:9" ht="12.75" customHeight="1">
      <c r="A53" s="25">
        <v>501</v>
      </c>
      <c r="B53" s="29" t="s">
        <v>113</v>
      </c>
      <c r="C53" s="185">
        <v>6467</v>
      </c>
      <c r="D53" s="185">
        <v>3823</v>
      </c>
      <c r="E53" s="161">
        <v>35.703638270855187</v>
      </c>
      <c r="F53" s="161">
        <v>21.106387677358804</v>
      </c>
      <c r="G53" s="81">
        <v>789</v>
      </c>
      <c r="H53" s="93">
        <v>12.056845965770172</v>
      </c>
      <c r="I53" s="43"/>
    </row>
    <row r="54" spans="1:9" ht="20.25" customHeight="1">
      <c r="A54" s="6"/>
      <c r="B54" s="32" t="s">
        <v>45</v>
      </c>
      <c r="C54" s="185">
        <v>56356</v>
      </c>
      <c r="D54" s="185">
        <v>32363</v>
      </c>
      <c r="E54" s="161">
        <v>32.543367288014231</v>
      </c>
      <c r="F54" s="161">
        <v>18.688356085279377</v>
      </c>
      <c r="G54" s="2">
        <f>SUM(G55:G59)</f>
        <v>6352</v>
      </c>
      <c r="H54" s="14">
        <v>11.617953689139261</v>
      </c>
      <c r="I54" s="43"/>
    </row>
    <row r="55" spans="1:9" ht="12.75" customHeight="1">
      <c r="A55" s="25">
        <v>209</v>
      </c>
      <c r="B55" s="33" t="s">
        <v>72</v>
      </c>
      <c r="C55" s="185">
        <v>25434</v>
      </c>
      <c r="D55" s="185">
        <v>14086</v>
      </c>
      <c r="E55" s="161">
        <v>30.585886767040261</v>
      </c>
      <c r="F55" s="161">
        <v>16.939246717013805</v>
      </c>
      <c r="G55" s="81">
        <v>2724</v>
      </c>
      <c r="H55" s="118">
        <v>11.282306163021868</v>
      </c>
      <c r="I55" s="43"/>
    </row>
    <row r="56" spans="1:9" ht="12.75" customHeight="1">
      <c r="A56" s="25">
        <v>222</v>
      </c>
      <c r="B56" s="29" t="s">
        <v>59</v>
      </c>
      <c r="C56" s="185">
        <v>8756</v>
      </c>
      <c r="D56" s="185">
        <v>5219</v>
      </c>
      <c r="E56" s="161">
        <v>35.221238938053098</v>
      </c>
      <c r="F56" s="161">
        <v>20.99356395816573</v>
      </c>
      <c r="G56" s="19">
        <v>1028</v>
      </c>
      <c r="H56" s="121">
        <v>11.736499600411006</v>
      </c>
      <c r="I56" s="43"/>
    </row>
    <row r="57" spans="1:9" ht="12.75" customHeight="1">
      <c r="A57" s="25">
        <v>225</v>
      </c>
      <c r="B57" s="29" t="s">
        <v>73</v>
      </c>
      <c r="C57" s="185">
        <v>10085</v>
      </c>
      <c r="D57" s="185">
        <v>5842</v>
      </c>
      <c r="E57" s="161">
        <v>32.009775915698597</v>
      </c>
      <c r="F57" s="161">
        <v>18.542499841300071</v>
      </c>
      <c r="G57" s="81">
        <v>1232</v>
      </c>
      <c r="H57" s="118">
        <v>12.384398874145557</v>
      </c>
      <c r="I57" s="43"/>
    </row>
    <row r="58" spans="1:9" ht="12.75" customHeight="1">
      <c r="A58" s="25">
        <v>585</v>
      </c>
      <c r="B58" s="29" t="s">
        <v>105</v>
      </c>
      <c r="C58" s="185">
        <v>6708</v>
      </c>
      <c r="D58" s="185">
        <v>3997</v>
      </c>
      <c r="E58" s="161">
        <v>36.212481105592744</v>
      </c>
      <c r="F58" s="161">
        <v>21.577413085726622</v>
      </c>
      <c r="G58" s="81">
        <v>753</v>
      </c>
      <c r="H58" s="118">
        <v>11.547308694985432</v>
      </c>
      <c r="I58" s="43"/>
    </row>
    <row r="59" spans="1:9" ht="12.75" customHeight="1">
      <c r="A59" s="25">
        <v>586</v>
      </c>
      <c r="B59" s="29" t="s">
        <v>114</v>
      </c>
      <c r="C59" s="185">
        <v>5373</v>
      </c>
      <c r="D59" s="185">
        <v>3219</v>
      </c>
      <c r="E59" s="161">
        <v>35.521618405394683</v>
      </c>
      <c r="F59" s="161">
        <v>21.281237604125348</v>
      </c>
      <c r="G59" s="81">
        <v>615</v>
      </c>
      <c r="H59" s="93">
        <v>11.599396454168238</v>
      </c>
      <c r="I59" s="43"/>
    </row>
    <row r="60" spans="1:9" ht="20.25" customHeight="1">
      <c r="A60" s="6"/>
      <c r="B60" s="35" t="s">
        <v>46</v>
      </c>
      <c r="C60" s="185">
        <v>33176</v>
      </c>
      <c r="D60" s="185">
        <v>18332</v>
      </c>
      <c r="E60" s="161">
        <v>30.820397053222226</v>
      </c>
      <c r="F60" s="161">
        <v>17.030368904619898</v>
      </c>
      <c r="G60" s="2">
        <f>SUM(G61:G62)</f>
        <v>3868</v>
      </c>
      <c r="H60" s="14">
        <v>12.14137736204407</v>
      </c>
      <c r="I60" s="43"/>
    </row>
    <row r="61" spans="1:9" ht="12.75" customHeight="1">
      <c r="A61" s="25">
        <v>221</v>
      </c>
      <c r="B61" s="29" t="s">
        <v>47</v>
      </c>
      <c r="C61" s="185">
        <v>12992</v>
      </c>
      <c r="D61" s="185">
        <v>7257</v>
      </c>
      <c r="E61" s="161">
        <v>30.897286499084402</v>
      </c>
      <c r="F61" s="161">
        <v>17.258436585887893</v>
      </c>
      <c r="G61" s="81">
        <v>1717</v>
      </c>
      <c r="H61" s="118">
        <v>13.907338409201362</v>
      </c>
      <c r="I61" s="43"/>
    </row>
    <row r="62" spans="1:9" ht="12.75" customHeight="1">
      <c r="A62" s="25">
        <v>223</v>
      </c>
      <c r="B62" s="29" t="s">
        <v>77</v>
      </c>
      <c r="C62" s="185">
        <v>20184</v>
      </c>
      <c r="D62" s="185">
        <v>11075</v>
      </c>
      <c r="E62" s="161">
        <v>30.7711071134555</v>
      </c>
      <c r="F62" s="161">
        <v>16.884166234716592</v>
      </c>
      <c r="G62" s="81">
        <v>2151</v>
      </c>
      <c r="H62" s="109">
        <v>11.023985239852399</v>
      </c>
      <c r="I62" s="43"/>
    </row>
    <row r="63" spans="1:9" ht="20.25" customHeight="1">
      <c r="A63" s="6"/>
      <c r="B63" s="36" t="s">
        <v>48</v>
      </c>
      <c r="C63" s="185">
        <v>45330</v>
      </c>
      <c r="D63" s="185">
        <v>25051</v>
      </c>
      <c r="E63" s="161">
        <v>32.875222105377674</v>
      </c>
      <c r="F63" s="161">
        <v>18.168038582877035</v>
      </c>
      <c r="G63" s="2">
        <f>SUM(G64:G66)</f>
        <v>6549</v>
      </c>
      <c r="H63" s="14">
        <v>15.173068903201891</v>
      </c>
      <c r="I63" s="43"/>
    </row>
    <row r="64" spans="1:9" s="43" customFormat="1" ht="12.75" customHeight="1">
      <c r="A64" s="10">
        <v>205</v>
      </c>
      <c r="B64" s="50" t="s">
        <v>117</v>
      </c>
      <c r="C64" s="185">
        <v>14542</v>
      </c>
      <c r="D64" s="185">
        <v>7890</v>
      </c>
      <c r="E64" s="161">
        <v>32.171142869784525</v>
      </c>
      <c r="F64" s="161">
        <v>17.454979868147426</v>
      </c>
      <c r="G64" s="43">
        <v>2448</v>
      </c>
      <c r="H64" s="93">
        <v>18.154850192821119</v>
      </c>
    </row>
    <row r="65" spans="1:9" ht="12.75" customHeight="1">
      <c r="A65" s="25">
        <v>224</v>
      </c>
      <c r="B65" s="29" t="s">
        <v>78</v>
      </c>
      <c r="C65" s="185">
        <v>15094</v>
      </c>
      <c r="D65" s="185">
        <v>8233</v>
      </c>
      <c r="E65" s="161">
        <v>31.358291436406699</v>
      </c>
      <c r="F65" s="161">
        <v>17.104333734989822</v>
      </c>
      <c r="G65" s="81">
        <v>1713</v>
      </c>
      <c r="H65" s="109">
        <v>11.720032840722496</v>
      </c>
      <c r="I65" s="43"/>
    </row>
    <row r="66" spans="1:9" ht="12.75" customHeight="1">
      <c r="A66" s="25">
        <v>226</v>
      </c>
      <c r="B66" s="29" t="s">
        <v>79</v>
      </c>
      <c r="C66" s="185">
        <v>15694</v>
      </c>
      <c r="D66" s="185">
        <v>8928</v>
      </c>
      <c r="E66" s="161">
        <v>35.228624660486204</v>
      </c>
      <c r="F66" s="161">
        <v>20.040853891220902</v>
      </c>
      <c r="G66" s="81">
        <v>2388</v>
      </c>
      <c r="H66" s="118">
        <v>15.854468198114461</v>
      </c>
      <c r="I66" s="43"/>
    </row>
    <row r="67" spans="1:9" ht="12" customHeight="1">
      <c r="A67" s="37"/>
      <c r="B67" s="38"/>
      <c r="C67" s="96"/>
      <c r="D67" s="96"/>
      <c r="E67" s="96"/>
      <c r="F67" s="96"/>
      <c r="G67" s="96"/>
      <c r="H67" s="96"/>
      <c r="I67" s="43"/>
    </row>
    <row r="68" spans="1:9" s="99" customFormat="1" ht="15" customHeight="1">
      <c r="A68" s="44"/>
      <c r="B68" s="44" t="s">
        <v>6</v>
      </c>
      <c r="C68" s="31" t="s">
        <v>242</v>
      </c>
      <c r="D68" s="45"/>
      <c r="E68" s="45"/>
      <c r="F68" s="45"/>
      <c r="G68" s="31"/>
      <c r="H68" s="45"/>
      <c r="I68" s="49"/>
    </row>
    <row r="69" spans="1:9" ht="18" customHeight="1">
      <c r="C69" s="85" t="s">
        <v>235</v>
      </c>
      <c r="G69" s="85"/>
      <c r="I69" s="43"/>
    </row>
    <row r="70" spans="1:9" ht="12" customHeight="1">
      <c r="C70" s="85" t="s">
        <v>236</v>
      </c>
      <c r="G70" s="85"/>
      <c r="I70" s="43"/>
    </row>
    <row r="71" spans="1:9" ht="12" customHeight="1">
      <c r="C71" s="46" t="s">
        <v>130</v>
      </c>
      <c r="G71" s="85"/>
      <c r="I71" s="43"/>
    </row>
    <row r="72" spans="1:9" ht="12" customHeight="1">
      <c r="G72" s="85"/>
      <c r="I72" s="43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22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2015-03-02T04:14:06Z</cp:lastPrinted>
  <dcterms:created xsi:type="dcterms:W3CDTF">1997-03-07T05:33:22Z</dcterms:created>
  <dcterms:modified xsi:type="dcterms:W3CDTF">2015-03-11T03:49:52Z</dcterms:modified>
</cp:coreProperties>
</file>