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8400" tabRatio="951"/>
  </bookViews>
  <sheets>
    <sheet name="推計方法" sheetId="36" r:id="rId1"/>
    <sheet name="人口動態長期時系列" sheetId="28" r:id="rId2"/>
    <sheet name="合計特殊出生率WS" sheetId="11" r:id="rId3"/>
    <sheet name="出生数出生率動向" sheetId="27" r:id="rId4"/>
    <sheet name="市町出生率推計WS" sheetId="21" r:id="rId5"/>
    <sheet name="H27県出生" sheetId="30" r:id="rId6"/>
    <sheet name="H28県出生" sheetId="29" r:id="rId7"/>
    <sheet name="H27市町出生" sheetId="32" r:id="rId8"/>
    <sheet name="H28市町出生" sheetId="33" r:id="rId9"/>
    <sheet name="H27国出生" sheetId="24" r:id="rId10"/>
    <sheet name="H28国出生" sheetId="15" r:id="rId11"/>
    <sheet name="H27住基人口2" sheetId="35" r:id="rId12"/>
    <sheet name="H28住基人口2" sheetId="34" r:id="rId13"/>
    <sheet name="H29住基人口2" sheetId="20" r:id="rId14"/>
    <sheet name="H28国推計人口" sheetId="14" r:id="rId15"/>
    <sheet name="H28国推計人口2" sheetId="7" r:id="rId16"/>
    <sheet name="H27国調市町" sheetId="25" r:id="rId17"/>
    <sheet name="H27国調年齢区分" sheetId="23" r:id="rId18"/>
  </sheets>
  <calcPr calcId="152511"/>
</workbook>
</file>

<file path=xl/calcChain.xml><?xml version="1.0" encoding="utf-8"?>
<calcChain xmlns="http://schemas.openxmlformats.org/spreadsheetml/2006/main">
  <c r="X41" i="11" l="1"/>
  <c r="J41" i="11"/>
  <c r="F41" i="11"/>
  <c r="O41" i="11"/>
  <c r="C5" i="11" l="1"/>
  <c r="O7" i="21" l="1"/>
  <c r="S210" i="21" l="1"/>
  <c r="T210" i="21"/>
  <c r="U210" i="21"/>
  <c r="V210" i="21"/>
  <c r="W210" i="21"/>
  <c r="X210" i="21"/>
  <c r="R210" i="21"/>
  <c r="S206" i="21"/>
  <c r="T206" i="21"/>
  <c r="U206" i="21"/>
  <c r="V206" i="21"/>
  <c r="W206" i="21"/>
  <c r="X206" i="21"/>
  <c r="R206" i="21"/>
  <c r="S202" i="21"/>
  <c r="T202" i="21"/>
  <c r="U202" i="21"/>
  <c r="V202" i="21"/>
  <c r="W202" i="21"/>
  <c r="X202" i="21"/>
  <c r="R202" i="21"/>
  <c r="S198" i="21"/>
  <c r="T198" i="21"/>
  <c r="U198" i="21"/>
  <c r="V198" i="21"/>
  <c r="W198" i="21"/>
  <c r="X198" i="21"/>
  <c r="R198" i="21"/>
  <c r="S194" i="21"/>
  <c r="T194" i="21"/>
  <c r="U194" i="21"/>
  <c r="V194" i="21"/>
  <c r="W194" i="21"/>
  <c r="X194" i="21"/>
  <c r="R194" i="21"/>
  <c r="S190" i="21"/>
  <c r="T190" i="21"/>
  <c r="U190" i="21"/>
  <c r="V190" i="21"/>
  <c r="W190" i="21"/>
  <c r="X190" i="21"/>
  <c r="R190" i="21"/>
  <c r="S186" i="21"/>
  <c r="T186" i="21"/>
  <c r="U186" i="21"/>
  <c r="V186" i="21"/>
  <c r="W186" i="21"/>
  <c r="X186" i="21"/>
  <c r="R186" i="21"/>
  <c r="S182" i="21"/>
  <c r="T182" i="21"/>
  <c r="U182" i="21"/>
  <c r="V182" i="21"/>
  <c r="W182" i="21"/>
  <c r="X182" i="21"/>
  <c r="R182" i="21"/>
  <c r="S178" i="21"/>
  <c r="T178" i="21"/>
  <c r="U178" i="21"/>
  <c r="V178" i="21"/>
  <c r="W178" i="21"/>
  <c r="X178" i="21"/>
  <c r="R178" i="21"/>
  <c r="S169" i="21"/>
  <c r="T169" i="21"/>
  <c r="U169" i="21"/>
  <c r="V169" i="21"/>
  <c r="W169" i="21"/>
  <c r="X169" i="21"/>
  <c r="R169" i="21"/>
  <c r="S165" i="21"/>
  <c r="T165" i="21"/>
  <c r="U165" i="21"/>
  <c r="V165" i="21"/>
  <c r="W165" i="21"/>
  <c r="X165" i="21"/>
  <c r="R165" i="21"/>
  <c r="S161" i="21"/>
  <c r="T161" i="21"/>
  <c r="U161" i="21"/>
  <c r="V161" i="21"/>
  <c r="W161" i="21"/>
  <c r="X161" i="21"/>
  <c r="R161" i="21"/>
  <c r="S157" i="21"/>
  <c r="T157" i="21"/>
  <c r="U157" i="21"/>
  <c r="V157" i="21"/>
  <c r="W157" i="21"/>
  <c r="X157" i="21"/>
  <c r="R157" i="21"/>
  <c r="S153" i="21"/>
  <c r="T153" i="21"/>
  <c r="U153" i="21"/>
  <c r="V153" i="21"/>
  <c r="W153" i="21"/>
  <c r="X153" i="21"/>
  <c r="R153" i="21"/>
  <c r="S149" i="21"/>
  <c r="T149" i="21"/>
  <c r="U149" i="21"/>
  <c r="V149" i="21"/>
  <c r="W149" i="21"/>
  <c r="X149" i="21"/>
  <c r="R149" i="21"/>
  <c r="S145" i="21"/>
  <c r="T145" i="21"/>
  <c r="U145" i="21"/>
  <c r="V145" i="21"/>
  <c r="W145" i="21"/>
  <c r="X145" i="21"/>
  <c r="R145" i="21"/>
  <c r="S141" i="21"/>
  <c r="T141" i="21"/>
  <c r="U141" i="21"/>
  <c r="V141" i="21"/>
  <c r="W141" i="21"/>
  <c r="X141" i="21"/>
  <c r="R141" i="21"/>
  <c r="S137" i="21"/>
  <c r="T137" i="21"/>
  <c r="U137" i="21"/>
  <c r="V137" i="21"/>
  <c r="W137" i="21"/>
  <c r="X137" i="21"/>
  <c r="R137" i="21"/>
  <c r="S133" i="21"/>
  <c r="T133" i="21"/>
  <c r="U133" i="21"/>
  <c r="V133" i="21"/>
  <c r="W133" i="21"/>
  <c r="X133" i="21"/>
  <c r="R133" i="21"/>
  <c r="S129" i="21"/>
  <c r="T129" i="21"/>
  <c r="U129" i="21"/>
  <c r="V129" i="21"/>
  <c r="W129" i="21"/>
  <c r="X129" i="21"/>
  <c r="R129" i="21"/>
  <c r="S125" i="21"/>
  <c r="T125" i="21"/>
  <c r="U125" i="21"/>
  <c r="V125" i="21"/>
  <c r="W125" i="21"/>
  <c r="X125" i="21"/>
  <c r="R125" i="21"/>
  <c r="S121" i="21"/>
  <c r="T121" i="21"/>
  <c r="U121" i="21"/>
  <c r="V121" i="21"/>
  <c r="W121" i="21"/>
  <c r="X121" i="21"/>
  <c r="R121" i="21"/>
  <c r="S117" i="21"/>
  <c r="T117" i="21"/>
  <c r="U117" i="21"/>
  <c r="V117" i="21"/>
  <c r="W117" i="21"/>
  <c r="X117" i="21"/>
  <c r="R117" i="21"/>
  <c r="S113" i="21"/>
  <c r="T113" i="21"/>
  <c r="U113" i="21"/>
  <c r="V113" i="21"/>
  <c r="W113" i="21"/>
  <c r="X113" i="21"/>
  <c r="R113" i="21"/>
  <c r="S109" i="21"/>
  <c r="T109" i="21"/>
  <c r="U109" i="21"/>
  <c r="V109" i="21"/>
  <c r="W109" i="21"/>
  <c r="X109" i="21"/>
  <c r="R109" i="21"/>
  <c r="S105" i="21"/>
  <c r="T105" i="21"/>
  <c r="U105" i="21"/>
  <c r="V105" i="21"/>
  <c r="W105" i="21"/>
  <c r="X105" i="21"/>
  <c r="R105" i="21"/>
  <c r="S101" i="21"/>
  <c r="T101" i="21"/>
  <c r="U101" i="21"/>
  <c r="V101" i="21"/>
  <c r="W101" i="21"/>
  <c r="X101" i="21"/>
  <c r="R101" i="21"/>
  <c r="S97" i="21"/>
  <c r="T97" i="21"/>
  <c r="U97" i="21"/>
  <c r="V97" i="21"/>
  <c r="W97" i="21"/>
  <c r="X97" i="21"/>
  <c r="R97" i="21"/>
  <c r="S93" i="21"/>
  <c r="T93" i="21"/>
  <c r="U93" i="21"/>
  <c r="V93" i="21"/>
  <c r="W93" i="21"/>
  <c r="X93" i="21"/>
  <c r="R93" i="21"/>
  <c r="S89" i="21"/>
  <c r="T89" i="21"/>
  <c r="U89" i="21"/>
  <c r="V89" i="21"/>
  <c r="W89" i="21"/>
  <c r="X89" i="21"/>
  <c r="R89" i="21"/>
  <c r="S85" i="21"/>
  <c r="T85" i="21"/>
  <c r="U85" i="21"/>
  <c r="V85" i="21"/>
  <c r="W85" i="21"/>
  <c r="X85" i="21"/>
  <c r="R85" i="21"/>
  <c r="S81" i="21"/>
  <c r="T81" i="21"/>
  <c r="U81" i="21"/>
  <c r="V81" i="21"/>
  <c r="W81" i="21"/>
  <c r="X81" i="21"/>
  <c r="R81" i="21"/>
  <c r="S77" i="21"/>
  <c r="T77" i="21"/>
  <c r="U77" i="21"/>
  <c r="V77" i="21"/>
  <c r="W77" i="21"/>
  <c r="X77" i="21"/>
  <c r="R77" i="21"/>
  <c r="S73" i="21"/>
  <c r="T73" i="21"/>
  <c r="U73" i="21"/>
  <c r="V73" i="21"/>
  <c r="W73" i="21"/>
  <c r="X73" i="21"/>
  <c r="R73" i="21"/>
  <c r="S69" i="21"/>
  <c r="T69" i="21"/>
  <c r="U69" i="21"/>
  <c r="V69" i="21"/>
  <c r="W69" i="21"/>
  <c r="X69" i="21"/>
  <c r="R69" i="21"/>
  <c r="S65" i="21"/>
  <c r="T65" i="21"/>
  <c r="U65" i="21"/>
  <c r="V65" i="21"/>
  <c r="W65" i="21"/>
  <c r="X65" i="21"/>
  <c r="R65" i="21"/>
  <c r="S61" i="21"/>
  <c r="T61" i="21"/>
  <c r="U61" i="21"/>
  <c r="V61" i="21"/>
  <c r="W61" i="21"/>
  <c r="X61" i="21"/>
  <c r="R61" i="21"/>
  <c r="S57" i="21"/>
  <c r="T57" i="21"/>
  <c r="U57" i="21"/>
  <c r="V57" i="21"/>
  <c r="W57" i="21"/>
  <c r="X57" i="21"/>
  <c r="R57" i="21"/>
  <c r="S53" i="21"/>
  <c r="T53" i="21"/>
  <c r="U53" i="21"/>
  <c r="V53" i="21"/>
  <c r="W53" i="21"/>
  <c r="X53" i="21"/>
  <c r="R53" i="21"/>
  <c r="S49" i="21"/>
  <c r="T49" i="21"/>
  <c r="U49" i="21"/>
  <c r="V49" i="21"/>
  <c r="W49" i="21"/>
  <c r="X49" i="21"/>
  <c r="R49" i="21"/>
  <c r="S45" i="21"/>
  <c r="T45" i="21"/>
  <c r="U45" i="21"/>
  <c r="V45" i="21"/>
  <c r="W45" i="21"/>
  <c r="X45" i="21"/>
  <c r="R45" i="21"/>
  <c r="S41" i="21"/>
  <c r="T41" i="21"/>
  <c r="U41" i="21"/>
  <c r="V41" i="21"/>
  <c r="W41" i="21"/>
  <c r="X41" i="21"/>
  <c r="R41" i="21"/>
  <c r="S37" i="21"/>
  <c r="T37" i="21"/>
  <c r="U37" i="21"/>
  <c r="V37" i="21"/>
  <c r="W37" i="21"/>
  <c r="X37" i="21"/>
  <c r="R37" i="21"/>
  <c r="S33" i="21"/>
  <c r="T33" i="21"/>
  <c r="U33" i="21"/>
  <c r="V33" i="21"/>
  <c r="W33" i="21"/>
  <c r="X33" i="21"/>
  <c r="R33" i="21"/>
  <c r="S29" i="21"/>
  <c r="T29" i="21"/>
  <c r="U29" i="21"/>
  <c r="V29" i="21"/>
  <c r="W29" i="21"/>
  <c r="X29" i="21"/>
  <c r="R29" i="21"/>
  <c r="S25" i="21"/>
  <c r="T25" i="21"/>
  <c r="U25" i="21"/>
  <c r="V25" i="21"/>
  <c r="W25" i="21"/>
  <c r="X25" i="21"/>
  <c r="R25" i="21"/>
  <c r="S21" i="21"/>
  <c r="T21" i="21"/>
  <c r="U21" i="21"/>
  <c r="V21" i="21"/>
  <c r="W21" i="21"/>
  <c r="X21" i="21"/>
  <c r="R21" i="21"/>
  <c r="S17" i="21"/>
  <c r="T17" i="21"/>
  <c r="U17" i="21"/>
  <c r="V17" i="21"/>
  <c r="W17" i="21"/>
  <c r="X17" i="21"/>
  <c r="R17" i="21"/>
  <c r="S13" i="21"/>
  <c r="T13" i="21"/>
  <c r="U13" i="21"/>
  <c r="V13" i="21"/>
  <c r="W13" i="21"/>
  <c r="X13" i="21"/>
  <c r="R13" i="21"/>
  <c r="S9" i="21"/>
  <c r="T9" i="21"/>
  <c r="U9" i="21"/>
  <c r="V9" i="21"/>
  <c r="W9" i="21"/>
  <c r="X9" i="21"/>
  <c r="R9" i="21"/>
  <c r="S5" i="21"/>
  <c r="T5" i="21"/>
  <c r="U5" i="21"/>
  <c r="V5" i="21"/>
  <c r="W5" i="21"/>
  <c r="X5" i="21"/>
  <c r="R5" i="21"/>
  <c r="F210" i="21"/>
  <c r="G210" i="21"/>
  <c r="H210" i="21"/>
  <c r="I210" i="21"/>
  <c r="J210" i="21"/>
  <c r="K210" i="21"/>
  <c r="E210" i="21"/>
  <c r="F206" i="21"/>
  <c r="G206" i="21"/>
  <c r="H206" i="21"/>
  <c r="I206" i="21"/>
  <c r="J206" i="21"/>
  <c r="K206" i="21"/>
  <c r="E206" i="21"/>
  <c r="F202" i="21"/>
  <c r="G202" i="21"/>
  <c r="H202" i="21"/>
  <c r="I202" i="21"/>
  <c r="J202" i="21"/>
  <c r="K202" i="21"/>
  <c r="E202" i="21"/>
  <c r="F198" i="21"/>
  <c r="G198" i="21"/>
  <c r="H198" i="21"/>
  <c r="I198" i="21"/>
  <c r="J198" i="21"/>
  <c r="K198" i="21"/>
  <c r="E198" i="21"/>
  <c r="F194" i="21"/>
  <c r="G194" i="21"/>
  <c r="H194" i="21"/>
  <c r="I194" i="21"/>
  <c r="J194" i="21"/>
  <c r="K194" i="21"/>
  <c r="E194" i="21"/>
  <c r="F190" i="21"/>
  <c r="G190" i="21"/>
  <c r="H190" i="21"/>
  <c r="I190" i="21"/>
  <c r="J190" i="21"/>
  <c r="K190" i="21"/>
  <c r="E190" i="21"/>
  <c r="F186" i="21"/>
  <c r="G186" i="21"/>
  <c r="H186" i="21"/>
  <c r="I186" i="21"/>
  <c r="J186" i="21"/>
  <c r="K186" i="21"/>
  <c r="E186" i="21"/>
  <c r="F182" i="21"/>
  <c r="G182" i="21"/>
  <c r="H182" i="21"/>
  <c r="I182" i="21"/>
  <c r="J182" i="21"/>
  <c r="K182" i="21"/>
  <c r="E182" i="21"/>
  <c r="F178" i="21"/>
  <c r="G178" i="21"/>
  <c r="H178" i="21"/>
  <c r="I178" i="21"/>
  <c r="J178" i="21"/>
  <c r="K178" i="21"/>
  <c r="E178" i="21"/>
  <c r="F169" i="21"/>
  <c r="G169" i="21"/>
  <c r="H169" i="21"/>
  <c r="I169" i="21"/>
  <c r="J169" i="21"/>
  <c r="K169" i="21"/>
  <c r="E169" i="21"/>
  <c r="F165" i="21"/>
  <c r="G165" i="21"/>
  <c r="H165" i="21"/>
  <c r="I165" i="21"/>
  <c r="J165" i="21"/>
  <c r="K165" i="21"/>
  <c r="E165" i="21"/>
  <c r="F161" i="21"/>
  <c r="G161" i="21"/>
  <c r="H161" i="21"/>
  <c r="I161" i="21"/>
  <c r="J161" i="21"/>
  <c r="K161" i="21"/>
  <c r="E161" i="21"/>
  <c r="F157" i="21"/>
  <c r="G157" i="21"/>
  <c r="H157" i="21"/>
  <c r="I157" i="21"/>
  <c r="J157" i="21"/>
  <c r="K157" i="21"/>
  <c r="E157" i="21"/>
  <c r="F153" i="21"/>
  <c r="G153" i="21"/>
  <c r="H153" i="21"/>
  <c r="I153" i="21"/>
  <c r="J153" i="21"/>
  <c r="K153" i="21"/>
  <c r="E153" i="21"/>
  <c r="F149" i="21"/>
  <c r="G149" i="21"/>
  <c r="H149" i="21"/>
  <c r="I149" i="21"/>
  <c r="J149" i="21"/>
  <c r="K149" i="21"/>
  <c r="E149" i="21"/>
  <c r="F145" i="21"/>
  <c r="G145" i="21"/>
  <c r="H145" i="21"/>
  <c r="I145" i="21"/>
  <c r="J145" i="21"/>
  <c r="K145" i="21"/>
  <c r="E145" i="21"/>
  <c r="F141" i="21"/>
  <c r="G141" i="21"/>
  <c r="H141" i="21"/>
  <c r="I141" i="21"/>
  <c r="J141" i="21"/>
  <c r="K141" i="21"/>
  <c r="E141" i="21"/>
  <c r="F137" i="21"/>
  <c r="G137" i="21"/>
  <c r="H137" i="21"/>
  <c r="I137" i="21"/>
  <c r="J137" i="21"/>
  <c r="K137" i="21"/>
  <c r="E137" i="21"/>
  <c r="F133" i="21"/>
  <c r="G133" i="21"/>
  <c r="H133" i="21"/>
  <c r="I133" i="21"/>
  <c r="J133" i="21"/>
  <c r="K133" i="21"/>
  <c r="E133" i="21"/>
  <c r="F129" i="21"/>
  <c r="G129" i="21"/>
  <c r="H129" i="21"/>
  <c r="I129" i="21"/>
  <c r="J129" i="21"/>
  <c r="K129" i="21"/>
  <c r="E129" i="21"/>
  <c r="F125" i="21"/>
  <c r="G125" i="21"/>
  <c r="H125" i="21"/>
  <c r="I125" i="21"/>
  <c r="J125" i="21"/>
  <c r="K125" i="21"/>
  <c r="E125" i="21"/>
  <c r="F121" i="21"/>
  <c r="G121" i="21"/>
  <c r="H121" i="21"/>
  <c r="I121" i="21"/>
  <c r="J121" i="21"/>
  <c r="K121" i="21"/>
  <c r="E121" i="21"/>
  <c r="F117" i="21"/>
  <c r="G117" i="21"/>
  <c r="H117" i="21"/>
  <c r="I117" i="21"/>
  <c r="J117" i="21"/>
  <c r="K117" i="21"/>
  <c r="E117" i="21"/>
  <c r="F113" i="21"/>
  <c r="G113" i="21"/>
  <c r="H113" i="21"/>
  <c r="I113" i="21"/>
  <c r="J113" i="21"/>
  <c r="K113" i="21"/>
  <c r="E113" i="21"/>
  <c r="F109" i="21"/>
  <c r="G109" i="21"/>
  <c r="H109" i="21"/>
  <c r="I109" i="21"/>
  <c r="J109" i="21"/>
  <c r="K109" i="21"/>
  <c r="E109" i="21"/>
  <c r="F105" i="21"/>
  <c r="G105" i="21"/>
  <c r="H105" i="21"/>
  <c r="I105" i="21"/>
  <c r="J105" i="21"/>
  <c r="K105" i="21"/>
  <c r="E105" i="21"/>
  <c r="F101" i="21"/>
  <c r="G101" i="21"/>
  <c r="H101" i="21"/>
  <c r="I101" i="21"/>
  <c r="J101" i="21"/>
  <c r="K101" i="21"/>
  <c r="E101" i="21"/>
  <c r="F97" i="21"/>
  <c r="G97" i="21"/>
  <c r="H97" i="21"/>
  <c r="I97" i="21"/>
  <c r="J97" i="21"/>
  <c r="K97" i="21"/>
  <c r="E97" i="21"/>
  <c r="F93" i="21"/>
  <c r="G93" i="21"/>
  <c r="H93" i="21"/>
  <c r="I93" i="21"/>
  <c r="J93" i="21"/>
  <c r="K93" i="21"/>
  <c r="E93" i="21"/>
  <c r="F89" i="21"/>
  <c r="G89" i="21"/>
  <c r="H89" i="21"/>
  <c r="I89" i="21"/>
  <c r="J89" i="21"/>
  <c r="K89" i="21"/>
  <c r="E89" i="21"/>
  <c r="F85" i="21"/>
  <c r="G85" i="21"/>
  <c r="H85" i="21"/>
  <c r="I85" i="21"/>
  <c r="J85" i="21"/>
  <c r="K85" i="21"/>
  <c r="E85" i="21"/>
  <c r="F81" i="21"/>
  <c r="G81" i="21"/>
  <c r="H81" i="21"/>
  <c r="I81" i="21"/>
  <c r="J81" i="21"/>
  <c r="K81" i="21"/>
  <c r="E81" i="21"/>
  <c r="F77" i="21"/>
  <c r="G77" i="21"/>
  <c r="H77" i="21"/>
  <c r="I77" i="21"/>
  <c r="J77" i="21"/>
  <c r="K77" i="21"/>
  <c r="E77" i="21"/>
  <c r="F73" i="21"/>
  <c r="G73" i="21"/>
  <c r="H73" i="21"/>
  <c r="I73" i="21"/>
  <c r="J73" i="21"/>
  <c r="K73" i="21"/>
  <c r="E73" i="21"/>
  <c r="F5" i="21"/>
  <c r="G5" i="21"/>
  <c r="H5" i="21"/>
  <c r="I5" i="21"/>
  <c r="J5" i="21"/>
  <c r="K5" i="21"/>
  <c r="E5" i="21"/>
  <c r="F9" i="21"/>
  <c r="G9" i="21"/>
  <c r="H9" i="21"/>
  <c r="I9" i="21"/>
  <c r="J9" i="21"/>
  <c r="K9" i="21"/>
  <c r="E9" i="21"/>
  <c r="F13" i="21"/>
  <c r="G13" i="21"/>
  <c r="H13" i="21"/>
  <c r="I13" i="21"/>
  <c r="J13" i="21"/>
  <c r="K13" i="21"/>
  <c r="E13" i="21"/>
  <c r="F17" i="21"/>
  <c r="G17" i="21"/>
  <c r="H17" i="21"/>
  <c r="I17" i="21"/>
  <c r="J17" i="21"/>
  <c r="K17" i="21"/>
  <c r="E17" i="21"/>
  <c r="F21" i="21"/>
  <c r="G21" i="21"/>
  <c r="H21" i="21"/>
  <c r="I21" i="21"/>
  <c r="J21" i="21"/>
  <c r="K21" i="21"/>
  <c r="E21" i="21"/>
  <c r="F25" i="21"/>
  <c r="G25" i="21"/>
  <c r="H25" i="21"/>
  <c r="I25" i="21"/>
  <c r="J25" i="21"/>
  <c r="K25" i="21"/>
  <c r="E25" i="21"/>
  <c r="F29" i="21"/>
  <c r="G29" i="21"/>
  <c r="H29" i="21"/>
  <c r="I29" i="21"/>
  <c r="J29" i="21"/>
  <c r="K29" i="21"/>
  <c r="E29" i="21"/>
  <c r="F33" i="21"/>
  <c r="G33" i="21"/>
  <c r="H33" i="21"/>
  <c r="I33" i="21"/>
  <c r="J33" i="21"/>
  <c r="K33" i="21"/>
  <c r="E33" i="21"/>
  <c r="F37" i="21"/>
  <c r="G37" i="21"/>
  <c r="H37" i="21"/>
  <c r="I37" i="21"/>
  <c r="J37" i="21"/>
  <c r="K37" i="21"/>
  <c r="E37" i="21"/>
  <c r="F41" i="21"/>
  <c r="G41" i="21"/>
  <c r="H41" i="21"/>
  <c r="I41" i="21"/>
  <c r="J41" i="21"/>
  <c r="K41" i="21"/>
  <c r="E41" i="21"/>
  <c r="F45" i="21"/>
  <c r="G45" i="21"/>
  <c r="H45" i="21"/>
  <c r="I45" i="21"/>
  <c r="J45" i="21"/>
  <c r="K45" i="21"/>
  <c r="E45" i="21"/>
  <c r="F49" i="21"/>
  <c r="G49" i="21"/>
  <c r="H49" i="21"/>
  <c r="I49" i="21"/>
  <c r="J49" i="21"/>
  <c r="K49" i="21"/>
  <c r="E49" i="21"/>
  <c r="F53" i="21"/>
  <c r="G53" i="21"/>
  <c r="H53" i="21"/>
  <c r="I53" i="21"/>
  <c r="J53" i="21"/>
  <c r="K53" i="21"/>
  <c r="E53" i="21"/>
  <c r="F57" i="21"/>
  <c r="G57" i="21"/>
  <c r="H57" i="21"/>
  <c r="I57" i="21"/>
  <c r="J57" i="21"/>
  <c r="K57" i="21"/>
  <c r="E57" i="21"/>
  <c r="F61" i="21"/>
  <c r="G61" i="21"/>
  <c r="H61" i="21"/>
  <c r="I61" i="21"/>
  <c r="J61" i="21"/>
  <c r="K61" i="21"/>
  <c r="E61" i="21"/>
  <c r="F65" i="21"/>
  <c r="G65" i="21"/>
  <c r="H65" i="21"/>
  <c r="I65" i="21"/>
  <c r="J65" i="21"/>
  <c r="K65" i="21"/>
  <c r="E65" i="21"/>
  <c r="F69" i="21"/>
  <c r="G69" i="21"/>
  <c r="H69" i="21"/>
  <c r="I69" i="21"/>
  <c r="J69" i="21"/>
  <c r="K69" i="21"/>
  <c r="E69" i="21"/>
  <c r="S4" i="21" l="1"/>
  <c r="T4" i="21"/>
  <c r="U4" i="21"/>
  <c r="V4" i="21"/>
  <c r="W4" i="21"/>
  <c r="X4" i="21"/>
  <c r="R4" i="21"/>
  <c r="F4" i="21"/>
  <c r="F6" i="21" s="1"/>
  <c r="F7" i="21" s="1"/>
  <c r="G4" i="21"/>
  <c r="G6" i="21" s="1"/>
  <c r="G7" i="21" s="1"/>
  <c r="H4" i="21"/>
  <c r="H6" i="21" s="1"/>
  <c r="H7" i="21" s="1"/>
  <c r="I4" i="21"/>
  <c r="I6" i="21" s="1"/>
  <c r="I7" i="21" s="1"/>
  <c r="J4" i="21"/>
  <c r="K4" i="21"/>
  <c r="K6" i="21" s="1"/>
  <c r="K7" i="21" s="1"/>
  <c r="E4" i="21"/>
  <c r="J6" i="21" l="1"/>
  <c r="J7" i="21" s="1"/>
  <c r="E6" i="21"/>
  <c r="E7" i="21" s="1"/>
  <c r="E32" i="27"/>
  <c r="E33" i="27"/>
  <c r="E34" i="27"/>
  <c r="E35" i="27"/>
  <c r="E36" i="27"/>
  <c r="E37" i="27"/>
  <c r="E38" i="27"/>
  <c r="E39" i="27"/>
  <c r="E40" i="27"/>
  <c r="E41" i="27"/>
  <c r="E42" i="27"/>
  <c r="E43" i="27"/>
  <c r="E44" i="27"/>
  <c r="E45" i="27"/>
  <c r="E46" i="27"/>
  <c r="E47" i="27"/>
  <c r="I46" i="27" l="1"/>
  <c r="I44" i="27"/>
  <c r="I42" i="27"/>
  <c r="I40" i="27"/>
  <c r="I38" i="27"/>
  <c r="I36" i="27"/>
  <c r="I34" i="27"/>
  <c r="I47" i="27"/>
  <c r="I45" i="27"/>
  <c r="I43" i="27"/>
  <c r="I41" i="27"/>
  <c r="I39" i="27"/>
  <c r="I37" i="27"/>
  <c r="I35" i="27"/>
  <c r="I33" i="27"/>
  <c r="P32" i="27"/>
  <c r="P33" i="27"/>
  <c r="P34" i="27"/>
  <c r="P35" i="27"/>
  <c r="P36" i="27"/>
  <c r="P37" i="27"/>
  <c r="P38" i="27"/>
  <c r="P39" i="27"/>
  <c r="P40" i="27"/>
  <c r="P41" i="27"/>
  <c r="P42" i="27"/>
  <c r="P43" i="27"/>
  <c r="P44" i="27"/>
  <c r="P45" i="27"/>
  <c r="P46" i="27"/>
  <c r="P47" i="27"/>
  <c r="P31" i="27"/>
  <c r="R41" i="27" l="1"/>
  <c r="S41" i="27"/>
  <c r="T41" i="27"/>
  <c r="U41" i="27"/>
  <c r="V41" i="27"/>
  <c r="W41" i="27"/>
  <c r="X41" i="27"/>
  <c r="R31" i="27"/>
  <c r="S31" i="27"/>
  <c r="T31" i="27"/>
  <c r="U31" i="27"/>
  <c r="V31" i="27"/>
  <c r="W31" i="27"/>
  <c r="X31" i="27"/>
  <c r="R36" i="27"/>
  <c r="S36" i="27"/>
  <c r="T36" i="27"/>
  <c r="U36" i="27"/>
  <c r="V36" i="27"/>
  <c r="W36" i="27"/>
  <c r="X36" i="27"/>
  <c r="R46" i="27"/>
  <c r="S46" i="27"/>
  <c r="T46" i="27"/>
  <c r="U46" i="27"/>
  <c r="V46" i="27"/>
  <c r="W46" i="27"/>
  <c r="X46" i="27"/>
  <c r="R43" i="27"/>
  <c r="S43" i="27"/>
  <c r="T43" i="27"/>
  <c r="U43" i="27"/>
  <c r="V43" i="27"/>
  <c r="W43" i="27"/>
  <c r="X43" i="27"/>
  <c r="R44" i="27"/>
  <c r="S44" i="27"/>
  <c r="T44" i="27"/>
  <c r="U44" i="27"/>
  <c r="V44" i="27"/>
  <c r="W44" i="27"/>
  <c r="X44" i="27"/>
  <c r="R45" i="27"/>
  <c r="S45" i="27"/>
  <c r="T45" i="27"/>
  <c r="U45" i="27"/>
  <c r="V45" i="27"/>
  <c r="W45" i="27"/>
  <c r="X45" i="27"/>
  <c r="X42" i="27"/>
  <c r="W42" i="27"/>
  <c r="V42" i="27"/>
  <c r="U42" i="27"/>
  <c r="T42" i="27"/>
  <c r="S42" i="27"/>
  <c r="R42" i="27"/>
  <c r="R38" i="27"/>
  <c r="S38" i="27"/>
  <c r="T38" i="27"/>
  <c r="U38" i="27"/>
  <c r="V38" i="27"/>
  <c r="W38" i="27"/>
  <c r="X38" i="27"/>
  <c r="R39" i="27"/>
  <c r="S39" i="27"/>
  <c r="T39" i="27"/>
  <c r="U39" i="27"/>
  <c r="V39" i="27"/>
  <c r="W39" i="27"/>
  <c r="X39" i="27"/>
  <c r="R40" i="27"/>
  <c r="S40" i="27"/>
  <c r="T40" i="27"/>
  <c r="U40" i="27"/>
  <c r="V40" i="27"/>
  <c r="W40" i="27"/>
  <c r="X40" i="27"/>
  <c r="X37" i="27"/>
  <c r="W37" i="27"/>
  <c r="V37" i="27"/>
  <c r="U37" i="27"/>
  <c r="T37" i="27"/>
  <c r="S37" i="27"/>
  <c r="R37" i="27"/>
  <c r="R33" i="27"/>
  <c r="S33" i="27"/>
  <c r="T33" i="27"/>
  <c r="U33" i="27"/>
  <c r="V33" i="27"/>
  <c r="W33" i="27"/>
  <c r="X33" i="27"/>
  <c r="R34" i="27"/>
  <c r="S34" i="27"/>
  <c r="T34" i="27"/>
  <c r="U34" i="27"/>
  <c r="V34" i="27"/>
  <c r="W34" i="27"/>
  <c r="X34" i="27"/>
  <c r="R35" i="27"/>
  <c r="S35" i="27"/>
  <c r="T35" i="27"/>
  <c r="U35" i="27"/>
  <c r="V35" i="27"/>
  <c r="W35" i="27"/>
  <c r="X35" i="27"/>
  <c r="R32" i="27" l="1"/>
  <c r="S32" i="27"/>
  <c r="T32" i="27"/>
  <c r="U32" i="27"/>
  <c r="V32" i="27"/>
  <c r="W32" i="27"/>
  <c r="X32" i="27"/>
  <c r="P29" i="11" l="1"/>
  <c r="P24" i="11"/>
  <c r="P9" i="11"/>
  <c r="AA39" i="11"/>
  <c r="P39" i="11" s="1"/>
  <c r="AA34" i="11"/>
  <c r="P34" i="11" s="1"/>
  <c r="AA29" i="11"/>
  <c r="AA24" i="11"/>
  <c r="AA19" i="11"/>
  <c r="P19" i="11" s="1"/>
  <c r="AA14" i="11"/>
  <c r="P14" i="11" s="1"/>
  <c r="AA9" i="11"/>
  <c r="Q40" i="11" l="1"/>
  <c r="R39" i="11"/>
  <c r="R34" i="11"/>
  <c r="R29" i="11"/>
  <c r="R24" i="11"/>
  <c r="R19" i="11"/>
  <c r="R14" i="11"/>
  <c r="R9" i="11"/>
  <c r="H40" i="11" l="1"/>
  <c r="G40" i="11"/>
  <c r="AS1" i="20" l="1"/>
  <c r="AT1" i="20"/>
  <c r="AU1" i="20"/>
  <c r="AV1" i="20"/>
  <c r="AW1" i="20"/>
  <c r="AX1" i="20"/>
  <c r="AR1" i="20"/>
  <c r="AB5" i="34"/>
  <c r="AC5" i="34"/>
  <c r="AD5" i="34"/>
  <c r="AE5" i="34"/>
  <c r="AE4" i="34" s="1"/>
  <c r="AE3" i="34" s="1"/>
  <c r="AF5" i="34"/>
  <c r="AG5" i="34"/>
  <c r="AH5" i="34"/>
  <c r="AB6" i="34"/>
  <c r="AC6" i="34"/>
  <c r="AD6" i="34"/>
  <c r="AE6" i="34"/>
  <c r="AF6" i="34"/>
  <c r="AG6" i="34"/>
  <c r="AH6" i="34"/>
  <c r="AB7" i="34"/>
  <c r="AC7" i="34"/>
  <c r="AD7" i="34"/>
  <c r="AE7" i="34"/>
  <c r="AF7" i="34"/>
  <c r="AG7" i="34"/>
  <c r="AH7" i="34"/>
  <c r="AB8" i="34"/>
  <c r="AC8" i="34"/>
  <c r="AD8" i="34"/>
  <c r="AE8" i="34"/>
  <c r="AF8" i="34"/>
  <c r="AG8" i="34"/>
  <c r="AH8" i="34"/>
  <c r="AB9" i="34"/>
  <c r="AC9" i="34"/>
  <c r="AD9" i="34"/>
  <c r="AE9" i="34"/>
  <c r="AF9" i="34"/>
  <c r="AG9" i="34"/>
  <c r="AH9" i="34"/>
  <c r="AB10" i="34"/>
  <c r="AC10" i="34"/>
  <c r="AD10" i="34"/>
  <c r="AE10" i="34"/>
  <c r="AF10" i="34"/>
  <c r="AG10" i="34"/>
  <c r="AH10" i="34"/>
  <c r="AB11" i="34"/>
  <c r="AC11" i="34"/>
  <c r="AD11" i="34"/>
  <c r="AE11" i="34"/>
  <c r="AF11" i="34"/>
  <c r="AG11" i="34"/>
  <c r="AH11" i="34"/>
  <c r="AB12" i="34"/>
  <c r="AC12" i="34"/>
  <c r="AD12" i="34"/>
  <c r="AE12" i="34"/>
  <c r="AF12" i="34"/>
  <c r="AG12" i="34"/>
  <c r="AH12" i="34"/>
  <c r="AB13" i="34"/>
  <c r="AC13" i="34"/>
  <c r="AD13" i="34"/>
  <c r="AE13" i="34"/>
  <c r="AF13" i="34"/>
  <c r="AG13" i="34"/>
  <c r="AH13" i="34"/>
  <c r="AB14" i="34"/>
  <c r="AC14" i="34"/>
  <c r="AD14" i="34"/>
  <c r="AE14" i="34"/>
  <c r="AF14" i="34"/>
  <c r="AG14" i="34"/>
  <c r="AH14" i="34"/>
  <c r="AB15" i="34"/>
  <c r="AC15" i="34"/>
  <c r="AD15" i="34"/>
  <c r="AE15" i="34"/>
  <c r="AF15" i="34"/>
  <c r="AG15" i="34"/>
  <c r="AH15" i="34"/>
  <c r="AB16" i="34"/>
  <c r="AC16" i="34"/>
  <c r="AD16" i="34"/>
  <c r="AE16" i="34"/>
  <c r="AF16" i="34"/>
  <c r="AG16" i="34"/>
  <c r="AH16" i="34"/>
  <c r="AB17" i="34"/>
  <c r="AC17" i="34"/>
  <c r="AD17" i="34"/>
  <c r="AE17" i="34"/>
  <c r="AF17" i="34"/>
  <c r="AG17" i="34"/>
  <c r="AH17" i="34"/>
  <c r="AB18" i="34"/>
  <c r="AC18" i="34"/>
  <c r="AD18" i="34"/>
  <c r="AE18" i="34"/>
  <c r="AF18" i="34"/>
  <c r="AG18" i="34"/>
  <c r="AH18" i="34"/>
  <c r="AB19" i="34"/>
  <c r="AC19" i="34"/>
  <c r="AD19" i="34"/>
  <c r="AE19" i="34"/>
  <c r="AF19" i="34"/>
  <c r="AG19" i="34"/>
  <c r="AH19" i="34"/>
  <c r="AB20" i="34"/>
  <c r="AC20" i="34"/>
  <c r="AD20" i="34"/>
  <c r="AE20" i="34"/>
  <c r="AF20" i="34"/>
  <c r="AG20" i="34"/>
  <c r="AH20" i="34"/>
  <c r="AB21" i="34"/>
  <c r="AC21" i="34"/>
  <c r="AD21" i="34"/>
  <c r="AE21" i="34"/>
  <c r="AF21" i="34"/>
  <c r="AG21" i="34"/>
  <c r="AH21" i="34"/>
  <c r="AB22" i="34"/>
  <c r="AC22" i="34"/>
  <c r="AD22" i="34"/>
  <c r="AE22" i="34"/>
  <c r="AF22" i="34"/>
  <c r="AG22" i="34"/>
  <c r="AH22" i="34"/>
  <c r="AB23" i="34"/>
  <c r="AC23" i="34"/>
  <c r="AD23" i="34"/>
  <c r="AE23" i="34"/>
  <c r="AF23" i="34"/>
  <c r="AG23" i="34"/>
  <c r="AH23" i="34"/>
  <c r="AB24" i="34"/>
  <c r="AC24" i="34"/>
  <c r="AD24" i="34"/>
  <c r="AE24" i="34"/>
  <c r="AF24" i="34"/>
  <c r="AG24" i="34"/>
  <c r="AH24" i="34"/>
  <c r="AB25" i="34"/>
  <c r="AC25" i="34"/>
  <c r="AD25" i="34"/>
  <c r="AE25" i="34"/>
  <c r="AF25" i="34"/>
  <c r="AG25" i="34"/>
  <c r="AH25" i="34"/>
  <c r="AB26" i="34"/>
  <c r="AC26" i="34"/>
  <c r="AD26" i="34"/>
  <c r="AE26" i="34"/>
  <c r="AF26" i="34"/>
  <c r="AG26" i="34"/>
  <c r="AH26" i="34"/>
  <c r="AB27" i="34"/>
  <c r="AC27" i="34"/>
  <c r="AD27" i="34"/>
  <c r="AE27" i="34"/>
  <c r="AF27" i="34"/>
  <c r="AG27" i="34"/>
  <c r="AH27" i="34"/>
  <c r="AB28" i="34"/>
  <c r="AC28" i="34"/>
  <c r="AD28" i="34"/>
  <c r="AE28" i="34"/>
  <c r="AF28" i="34"/>
  <c r="AG28" i="34"/>
  <c r="AH28" i="34"/>
  <c r="AB29" i="34"/>
  <c r="AC29" i="34"/>
  <c r="AD29" i="34"/>
  <c r="AE29" i="34"/>
  <c r="AF29" i="34"/>
  <c r="AG29" i="34"/>
  <c r="AH29" i="34"/>
  <c r="AB30" i="34"/>
  <c r="AC30" i="34"/>
  <c r="AD30" i="34"/>
  <c r="AE30" i="34"/>
  <c r="AF30" i="34"/>
  <c r="AG30" i="34"/>
  <c r="AH30" i="34"/>
  <c r="AB31" i="34"/>
  <c r="AC31" i="34"/>
  <c r="AD31" i="34"/>
  <c r="AE31" i="34"/>
  <c r="AF31" i="34"/>
  <c r="AG31" i="34"/>
  <c r="AH31" i="34"/>
  <c r="AB32" i="34"/>
  <c r="AC32" i="34"/>
  <c r="AD32" i="34"/>
  <c r="AE32" i="34"/>
  <c r="AF32" i="34"/>
  <c r="AG32" i="34"/>
  <c r="AH32" i="34"/>
  <c r="AB33" i="34"/>
  <c r="AC33" i="34"/>
  <c r="AD33" i="34"/>
  <c r="AE33" i="34"/>
  <c r="AF33" i="34"/>
  <c r="AG33" i="34"/>
  <c r="AH33" i="34"/>
  <c r="AB34" i="34"/>
  <c r="AC34" i="34"/>
  <c r="AD34" i="34"/>
  <c r="AE34" i="34"/>
  <c r="AF34" i="34"/>
  <c r="AG34" i="34"/>
  <c r="AH34" i="34"/>
  <c r="AB35" i="34"/>
  <c r="AC35" i="34"/>
  <c r="AD35" i="34"/>
  <c r="AE35" i="34"/>
  <c r="AF35" i="34"/>
  <c r="AG35" i="34"/>
  <c r="AH35" i="34"/>
  <c r="AB36" i="34"/>
  <c r="AC36" i="34"/>
  <c r="AD36" i="34"/>
  <c r="AE36" i="34"/>
  <c r="AF36" i="34"/>
  <c r="AG36" i="34"/>
  <c r="AH36" i="34"/>
  <c r="AB37" i="34"/>
  <c r="AC37" i="34"/>
  <c r="AD37" i="34"/>
  <c r="AE37" i="34"/>
  <c r="AF37" i="34"/>
  <c r="AG37" i="34"/>
  <c r="AH37" i="34"/>
  <c r="AB38" i="34"/>
  <c r="AC38" i="34"/>
  <c r="AD38" i="34"/>
  <c r="AE38" i="34"/>
  <c r="AF38" i="34"/>
  <c r="AG38" i="34"/>
  <c r="AH38" i="34"/>
  <c r="AB39" i="34"/>
  <c r="AC39" i="34"/>
  <c r="AD39" i="34"/>
  <c r="AE39" i="34"/>
  <c r="AF39" i="34"/>
  <c r="AG39" i="34"/>
  <c r="AH39" i="34"/>
  <c r="AB40" i="34"/>
  <c r="AC40" i="34"/>
  <c r="AD40" i="34"/>
  <c r="AE40" i="34"/>
  <c r="AF40" i="34"/>
  <c r="AG40" i="34"/>
  <c r="AH40" i="34"/>
  <c r="AB41" i="34"/>
  <c r="AC41" i="34"/>
  <c r="AD41" i="34"/>
  <c r="AE41" i="34"/>
  <c r="AF41" i="34"/>
  <c r="AG41" i="34"/>
  <c r="AH41" i="34"/>
  <c r="AB42" i="34"/>
  <c r="AC42" i="34"/>
  <c r="AD42" i="34"/>
  <c r="AE42" i="34"/>
  <c r="AF42" i="34"/>
  <c r="AG42" i="34"/>
  <c r="AH42" i="34"/>
  <c r="AB43" i="34"/>
  <c r="AC43" i="34"/>
  <c r="AD43" i="34"/>
  <c r="AE43" i="34"/>
  <c r="AF43" i="34"/>
  <c r="AG43" i="34"/>
  <c r="AH43" i="34"/>
  <c r="AB44" i="34"/>
  <c r="AC44" i="34"/>
  <c r="AD44" i="34"/>
  <c r="AE44" i="34"/>
  <c r="AF44" i="34"/>
  <c r="AG44" i="34"/>
  <c r="AH44" i="34"/>
  <c r="AB45" i="34"/>
  <c r="AC45" i="34"/>
  <c r="AD45" i="34"/>
  <c r="AE45" i="34"/>
  <c r="AF45" i="34"/>
  <c r="AG45" i="34"/>
  <c r="AH45" i="34"/>
  <c r="AB46" i="34"/>
  <c r="AC46" i="34"/>
  <c r="AD46" i="34"/>
  <c r="AE46" i="34"/>
  <c r="AF46" i="34"/>
  <c r="AG46" i="34"/>
  <c r="AH46" i="34"/>
  <c r="AB47" i="34"/>
  <c r="AC47" i="34"/>
  <c r="AD47" i="34"/>
  <c r="AE47" i="34"/>
  <c r="AF47" i="34"/>
  <c r="AG47" i="34"/>
  <c r="AH47" i="34"/>
  <c r="AB48" i="34"/>
  <c r="AC48" i="34"/>
  <c r="AD48" i="34"/>
  <c r="AE48" i="34"/>
  <c r="AF48" i="34"/>
  <c r="AG48" i="34"/>
  <c r="AH48" i="34"/>
  <c r="AB49" i="34"/>
  <c r="AC49" i="34"/>
  <c r="AD49" i="34"/>
  <c r="AE49" i="34"/>
  <c r="AF49" i="34"/>
  <c r="AG49" i="34"/>
  <c r="AH49" i="34"/>
  <c r="AB50" i="34"/>
  <c r="AC50" i="34"/>
  <c r="AD50" i="34"/>
  <c r="AE50" i="34"/>
  <c r="AF50" i="34"/>
  <c r="AG50" i="34"/>
  <c r="AH50" i="34"/>
  <c r="AB51" i="34"/>
  <c r="AC51" i="34"/>
  <c r="AD51" i="34"/>
  <c r="AE51" i="34"/>
  <c r="AF51" i="34"/>
  <c r="AG51" i="34"/>
  <c r="AH51" i="34"/>
  <c r="AB52" i="34"/>
  <c r="AC52" i="34"/>
  <c r="AD52" i="34"/>
  <c r="AE52" i="34"/>
  <c r="AF52" i="34"/>
  <c r="AG52" i="34"/>
  <c r="AH52" i="34"/>
  <c r="AB53" i="34"/>
  <c r="AC53" i="34"/>
  <c r="AD53" i="34"/>
  <c r="AE53" i="34"/>
  <c r="AF53" i="34"/>
  <c r="AG53" i="34"/>
  <c r="AH53" i="34"/>
  <c r="AB4" i="34" l="1"/>
  <c r="AB3" i="34" s="1"/>
  <c r="AF4" i="34"/>
  <c r="AG4" i="34"/>
  <c r="AG3" i="34" s="1"/>
  <c r="AC4" i="34"/>
  <c r="AC3" i="34" s="1"/>
  <c r="AH4" i="34"/>
  <c r="AH3" i="34" s="1"/>
  <c r="AD4" i="34"/>
  <c r="AD3" i="34" s="1"/>
  <c r="AF3" i="34"/>
  <c r="AC3" i="20"/>
  <c r="AD3" i="20"/>
  <c r="AE3" i="20"/>
  <c r="AF3" i="20"/>
  <c r="AG3" i="20"/>
  <c r="AH3" i="20"/>
  <c r="AC5" i="20"/>
  <c r="AK5" i="20" s="1"/>
  <c r="AD5" i="20"/>
  <c r="AL5" i="20" s="1"/>
  <c r="AE5" i="20"/>
  <c r="AM5" i="20" s="1"/>
  <c r="AF5" i="20"/>
  <c r="AN5" i="20" s="1"/>
  <c r="AG5" i="20"/>
  <c r="AO5" i="20" s="1"/>
  <c r="AH5" i="20"/>
  <c r="AP5" i="20" s="1"/>
  <c r="AC6" i="20"/>
  <c r="AK6" i="20" s="1"/>
  <c r="AS6" i="20" s="1"/>
  <c r="S181" i="21" s="1"/>
  <c r="AD6" i="20"/>
  <c r="AL6" i="20" s="1"/>
  <c r="AT6" i="20" s="1"/>
  <c r="T181" i="21" s="1"/>
  <c r="AE6" i="20"/>
  <c r="AM6" i="20" s="1"/>
  <c r="AU6" i="20" s="1"/>
  <c r="U181" i="21" s="1"/>
  <c r="AF6" i="20"/>
  <c r="AN6" i="20" s="1"/>
  <c r="AV6" i="20" s="1"/>
  <c r="V181" i="21" s="1"/>
  <c r="AG6" i="20"/>
  <c r="AO6" i="20" s="1"/>
  <c r="AW6" i="20" s="1"/>
  <c r="W181" i="21" s="1"/>
  <c r="AH6" i="20"/>
  <c r="AP6" i="20" s="1"/>
  <c r="AX6" i="20" s="1"/>
  <c r="X181" i="21" s="1"/>
  <c r="AC7" i="20"/>
  <c r="AK7" i="20" s="1"/>
  <c r="AS7" i="20" s="1"/>
  <c r="S185" i="21" s="1"/>
  <c r="AD7" i="20"/>
  <c r="AL7" i="20" s="1"/>
  <c r="AT7" i="20" s="1"/>
  <c r="T185" i="21" s="1"/>
  <c r="AE7" i="20"/>
  <c r="AM7" i="20" s="1"/>
  <c r="AU7" i="20" s="1"/>
  <c r="U185" i="21" s="1"/>
  <c r="AF7" i="20"/>
  <c r="AN7" i="20" s="1"/>
  <c r="AV7" i="20" s="1"/>
  <c r="V185" i="21" s="1"/>
  <c r="AG7" i="20"/>
  <c r="AO7" i="20" s="1"/>
  <c r="AW7" i="20" s="1"/>
  <c r="W185" i="21" s="1"/>
  <c r="AH7" i="20"/>
  <c r="AP7" i="20" s="1"/>
  <c r="AX7" i="20" s="1"/>
  <c r="X185" i="21" s="1"/>
  <c r="AC8" i="20"/>
  <c r="AK8" i="20" s="1"/>
  <c r="AS8" i="20" s="1"/>
  <c r="S189" i="21" s="1"/>
  <c r="AD8" i="20"/>
  <c r="AL8" i="20" s="1"/>
  <c r="AT8" i="20" s="1"/>
  <c r="T189" i="21" s="1"/>
  <c r="AE8" i="20"/>
  <c r="AM8" i="20" s="1"/>
  <c r="AU8" i="20" s="1"/>
  <c r="U189" i="21" s="1"/>
  <c r="AF8" i="20"/>
  <c r="AN8" i="20" s="1"/>
  <c r="AV8" i="20" s="1"/>
  <c r="V189" i="21" s="1"/>
  <c r="AG8" i="20"/>
  <c r="AO8" i="20" s="1"/>
  <c r="AW8" i="20" s="1"/>
  <c r="W189" i="21" s="1"/>
  <c r="AH8" i="20"/>
  <c r="AP8" i="20" s="1"/>
  <c r="AX8" i="20" s="1"/>
  <c r="X189" i="21" s="1"/>
  <c r="AC9" i="20"/>
  <c r="AK9" i="20" s="1"/>
  <c r="AS9" i="20" s="1"/>
  <c r="S193" i="21" s="1"/>
  <c r="AD9" i="20"/>
  <c r="AL9" i="20" s="1"/>
  <c r="AT9" i="20" s="1"/>
  <c r="T193" i="21" s="1"/>
  <c r="AE9" i="20"/>
  <c r="AM9" i="20" s="1"/>
  <c r="AU9" i="20" s="1"/>
  <c r="U193" i="21" s="1"/>
  <c r="AF9" i="20"/>
  <c r="AN9" i="20" s="1"/>
  <c r="AV9" i="20" s="1"/>
  <c r="V193" i="21" s="1"/>
  <c r="AG9" i="20"/>
  <c r="AO9" i="20" s="1"/>
  <c r="AW9" i="20" s="1"/>
  <c r="W193" i="21" s="1"/>
  <c r="AH9" i="20"/>
  <c r="AP9" i="20" s="1"/>
  <c r="AX9" i="20" s="1"/>
  <c r="X193" i="21" s="1"/>
  <c r="AC10" i="20"/>
  <c r="AK10" i="20" s="1"/>
  <c r="AS10" i="20" s="1"/>
  <c r="S197" i="21" s="1"/>
  <c r="AD10" i="20"/>
  <c r="AL10" i="20" s="1"/>
  <c r="AT10" i="20" s="1"/>
  <c r="T197" i="21" s="1"/>
  <c r="AE10" i="20"/>
  <c r="AM10" i="20" s="1"/>
  <c r="AU10" i="20" s="1"/>
  <c r="U197" i="21" s="1"/>
  <c r="AF10" i="20"/>
  <c r="AN10" i="20" s="1"/>
  <c r="AV10" i="20" s="1"/>
  <c r="V197" i="21" s="1"/>
  <c r="AG10" i="20"/>
  <c r="AO10" i="20" s="1"/>
  <c r="AW10" i="20" s="1"/>
  <c r="W197" i="21" s="1"/>
  <c r="AH10" i="20"/>
  <c r="AP10" i="20" s="1"/>
  <c r="AX10" i="20" s="1"/>
  <c r="X197" i="21" s="1"/>
  <c r="AC11" i="20"/>
  <c r="AK11" i="20" s="1"/>
  <c r="AS11" i="20" s="1"/>
  <c r="S201" i="21" s="1"/>
  <c r="AD11" i="20"/>
  <c r="AL11" i="20" s="1"/>
  <c r="AT11" i="20" s="1"/>
  <c r="T201" i="21" s="1"/>
  <c r="AE11" i="20"/>
  <c r="AM11" i="20" s="1"/>
  <c r="AU11" i="20" s="1"/>
  <c r="U201" i="21" s="1"/>
  <c r="AF11" i="20"/>
  <c r="AN11" i="20" s="1"/>
  <c r="AV11" i="20" s="1"/>
  <c r="V201" i="21" s="1"/>
  <c r="AG11" i="20"/>
  <c r="AO11" i="20" s="1"/>
  <c r="AW11" i="20" s="1"/>
  <c r="W201" i="21" s="1"/>
  <c r="AH11" i="20"/>
  <c r="AP11" i="20" s="1"/>
  <c r="AX11" i="20" s="1"/>
  <c r="X201" i="21" s="1"/>
  <c r="AC12" i="20"/>
  <c r="AK12" i="20" s="1"/>
  <c r="AS12" i="20" s="1"/>
  <c r="S205" i="21" s="1"/>
  <c r="AD12" i="20"/>
  <c r="AL12" i="20" s="1"/>
  <c r="AT12" i="20" s="1"/>
  <c r="T205" i="21" s="1"/>
  <c r="AE12" i="20"/>
  <c r="AM12" i="20" s="1"/>
  <c r="AU12" i="20" s="1"/>
  <c r="U205" i="21" s="1"/>
  <c r="AF12" i="20"/>
  <c r="AN12" i="20" s="1"/>
  <c r="AV12" i="20" s="1"/>
  <c r="V205" i="21" s="1"/>
  <c r="AG12" i="20"/>
  <c r="AO12" i="20" s="1"/>
  <c r="AW12" i="20" s="1"/>
  <c r="W205" i="21" s="1"/>
  <c r="AH12" i="20"/>
  <c r="AP12" i="20" s="1"/>
  <c r="AX12" i="20" s="1"/>
  <c r="X205" i="21" s="1"/>
  <c r="AC13" i="20"/>
  <c r="AK13" i="20" s="1"/>
  <c r="AS13" i="20" s="1"/>
  <c r="S209" i="21" s="1"/>
  <c r="AD13" i="20"/>
  <c r="AL13" i="20" s="1"/>
  <c r="AT13" i="20" s="1"/>
  <c r="T209" i="21" s="1"/>
  <c r="AE13" i="20"/>
  <c r="AM13" i="20" s="1"/>
  <c r="AU13" i="20" s="1"/>
  <c r="U209" i="21" s="1"/>
  <c r="AF13" i="20"/>
  <c r="AN13" i="20" s="1"/>
  <c r="AV13" i="20" s="1"/>
  <c r="V209" i="21" s="1"/>
  <c r="AG13" i="20"/>
  <c r="AO13" i="20" s="1"/>
  <c r="AW13" i="20" s="1"/>
  <c r="W209" i="21" s="1"/>
  <c r="AH13" i="20"/>
  <c r="AP13" i="20" s="1"/>
  <c r="AX13" i="20" s="1"/>
  <c r="X209" i="21" s="1"/>
  <c r="AC14" i="20"/>
  <c r="AK14" i="20" s="1"/>
  <c r="AS14" i="20" s="1"/>
  <c r="S12" i="21" s="1"/>
  <c r="AD14" i="20"/>
  <c r="AL14" i="20" s="1"/>
  <c r="AT14" i="20" s="1"/>
  <c r="T12" i="21" s="1"/>
  <c r="AE14" i="20"/>
  <c r="AM14" i="20" s="1"/>
  <c r="AU14" i="20" s="1"/>
  <c r="U12" i="21" s="1"/>
  <c r="AF14" i="20"/>
  <c r="AN14" i="20" s="1"/>
  <c r="AV14" i="20" s="1"/>
  <c r="V12" i="21" s="1"/>
  <c r="AG14" i="20"/>
  <c r="AO14" i="20" s="1"/>
  <c r="AW14" i="20" s="1"/>
  <c r="W12" i="21" s="1"/>
  <c r="AH14" i="20"/>
  <c r="AP14" i="20" s="1"/>
  <c r="AX14" i="20" s="1"/>
  <c r="X12" i="21" s="1"/>
  <c r="AC15" i="20"/>
  <c r="AK15" i="20" s="1"/>
  <c r="AS15" i="20" s="1"/>
  <c r="S16" i="21" s="1"/>
  <c r="AD15" i="20"/>
  <c r="AL15" i="20" s="1"/>
  <c r="AT15" i="20" s="1"/>
  <c r="T16" i="21" s="1"/>
  <c r="AE15" i="20"/>
  <c r="AM15" i="20" s="1"/>
  <c r="AU15" i="20" s="1"/>
  <c r="U16" i="21" s="1"/>
  <c r="AF15" i="20"/>
  <c r="AN15" i="20" s="1"/>
  <c r="AV15" i="20" s="1"/>
  <c r="V16" i="21" s="1"/>
  <c r="AG15" i="20"/>
  <c r="AO15" i="20" s="1"/>
  <c r="AW15" i="20" s="1"/>
  <c r="W16" i="21" s="1"/>
  <c r="AH15" i="20"/>
  <c r="AP15" i="20" s="1"/>
  <c r="AX15" i="20" s="1"/>
  <c r="X16" i="21" s="1"/>
  <c r="AC16" i="20"/>
  <c r="AK16" i="20" s="1"/>
  <c r="AS16" i="20" s="1"/>
  <c r="S20" i="21" s="1"/>
  <c r="AD16" i="20"/>
  <c r="AL16" i="20" s="1"/>
  <c r="AT16" i="20" s="1"/>
  <c r="T20" i="21" s="1"/>
  <c r="AE16" i="20"/>
  <c r="AM16" i="20" s="1"/>
  <c r="AU16" i="20" s="1"/>
  <c r="U20" i="21" s="1"/>
  <c r="AF16" i="20"/>
  <c r="AN16" i="20" s="1"/>
  <c r="AV16" i="20" s="1"/>
  <c r="V20" i="21" s="1"/>
  <c r="AG16" i="20"/>
  <c r="AO16" i="20" s="1"/>
  <c r="AW16" i="20" s="1"/>
  <c r="W20" i="21" s="1"/>
  <c r="AH16" i="20"/>
  <c r="AP16" i="20" s="1"/>
  <c r="AX16" i="20" s="1"/>
  <c r="X20" i="21" s="1"/>
  <c r="AC17" i="20"/>
  <c r="AK17" i="20" s="1"/>
  <c r="AS17" i="20" s="1"/>
  <c r="S24" i="21" s="1"/>
  <c r="AD17" i="20"/>
  <c r="AL17" i="20" s="1"/>
  <c r="AT17" i="20" s="1"/>
  <c r="T24" i="21" s="1"/>
  <c r="AE17" i="20"/>
  <c r="AM17" i="20" s="1"/>
  <c r="AU17" i="20" s="1"/>
  <c r="U24" i="21" s="1"/>
  <c r="AF17" i="20"/>
  <c r="AN17" i="20" s="1"/>
  <c r="AV17" i="20" s="1"/>
  <c r="V24" i="21" s="1"/>
  <c r="AG17" i="20"/>
  <c r="AO17" i="20" s="1"/>
  <c r="AW17" i="20" s="1"/>
  <c r="W24" i="21" s="1"/>
  <c r="AH17" i="20"/>
  <c r="AP17" i="20" s="1"/>
  <c r="AX17" i="20" s="1"/>
  <c r="X24" i="21" s="1"/>
  <c r="AC18" i="20"/>
  <c r="AK18" i="20" s="1"/>
  <c r="AS18" i="20" s="1"/>
  <c r="S28" i="21" s="1"/>
  <c r="AD18" i="20"/>
  <c r="AL18" i="20" s="1"/>
  <c r="AT18" i="20" s="1"/>
  <c r="T28" i="21" s="1"/>
  <c r="AE18" i="20"/>
  <c r="AM18" i="20" s="1"/>
  <c r="AU18" i="20" s="1"/>
  <c r="U28" i="21" s="1"/>
  <c r="AF18" i="20"/>
  <c r="AN18" i="20" s="1"/>
  <c r="AV18" i="20" s="1"/>
  <c r="V28" i="21" s="1"/>
  <c r="AG18" i="20"/>
  <c r="AO18" i="20" s="1"/>
  <c r="AW18" i="20" s="1"/>
  <c r="W28" i="21" s="1"/>
  <c r="AH18" i="20"/>
  <c r="AP18" i="20" s="1"/>
  <c r="AX18" i="20" s="1"/>
  <c r="X28" i="21" s="1"/>
  <c r="AC19" i="20"/>
  <c r="AK19" i="20" s="1"/>
  <c r="AS19" i="20" s="1"/>
  <c r="S32" i="21" s="1"/>
  <c r="AD19" i="20"/>
  <c r="AL19" i="20" s="1"/>
  <c r="AT19" i="20" s="1"/>
  <c r="T32" i="21" s="1"/>
  <c r="AE19" i="20"/>
  <c r="AM19" i="20" s="1"/>
  <c r="AU19" i="20" s="1"/>
  <c r="U32" i="21" s="1"/>
  <c r="AF19" i="20"/>
  <c r="AN19" i="20" s="1"/>
  <c r="AV19" i="20" s="1"/>
  <c r="V32" i="21" s="1"/>
  <c r="AG19" i="20"/>
  <c r="AO19" i="20" s="1"/>
  <c r="AW19" i="20" s="1"/>
  <c r="W32" i="21" s="1"/>
  <c r="AH19" i="20"/>
  <c r="AP19" i="20" s="1"/>
  <c r="AX19" i="20" s="1"/>
  <c r="X32" i="21" s="1"/>
  <c r="AC20" i="20"/>
  <c r="AK20" i="20" s="1"/>
  <c r="AS20" i="20" s="1"/>
  <c r="S36" i="21" s="1"/>
  <c r="AD20" i="20"/>
  <c r="AL20" i="20" s="1"/>
  <c r="AT20" i="20" s="1"/>
  <c r="T36" i="21" s="1"/>
  <c r="AE20" i="20"/>
  <c r="AM20" i="20" s="1"/>
  <c r="AU20" i="20" s="1"/>
  <c r="U36" i="21" s="1"/>
  <c r="AF20" i="20"/>
  <c r="AN20" i="20" s="1"/>
  <c r="AV20" i="20" s="1"/>
  <c r="V36" i="21" s="1"/>
  <c r="AG20" i="20"/>
  <c r="AO20" i="20" s="1"/>
  <c r="AW20" i="20" s="1"/>
  <c r="W36" i="21" s="1"/>
  <c r="AH20" i="20"/>
  <c r="AP20" i="20" s="1"/>
  <c r="AX20" i="20" s="1"/>
  <c r="X36" i="21" s="1"/>
  <c r="AC21" i="20"/>
  <c r="AK21" i="20" s="1"/>
  <c r="AS21" i="20" s="1"/>
  <c r="S40" i="21" s="1"/>
  <c r="AD21" i="20"/>
  <c r="AL21" i="20" s="1"/>
  <c r="AT21" i="20" s="1"/>
  <c r="T40" i="21" s="1"/>
  <c r="AE21" i="20"/>
  <c r="AM21" i="20" s="1"/>
  <c r="AU21" i="20" s="1"/>
  <c r="U40" i="21" s="1"/>
  <c r="AF21" i="20"/>
  <c r="AN21" i="20" s="1"/>
  <c r="AV21" i="20" s="1"/>
  <c r="V40" i="21" s="1"/>
  <c r="AG21" i="20"/>
  <c r="AO21" i="20" s="1"/>
  <c r="AW21" i="20" s="1"/>
  <c r="W40" i="21" s="1"/>
  <c r="AH21" i="20"/>
  <c r="AP21" i="20" s="1"/>
  <c r="AX21" i="20" s="1"/>
  <c r="X40" i="21" s="1"/>
  <c r="AC22" i="20"/>
  <c r="AK22" i="20" s="1"/>
  <c r="AS22" i="20" s="1"/>
  <c r="S44" i="21" s="1"/>
  <c r="AD22" i="20"/>
  <c r="AL22" i="20" s="1"/>
  <c r="AT22" i="20" s="1"/>
  <c r="T44" i="21" s="1"/>
  <c r="AE22" i="20"/>
  <c r="AM22" i="20" s="1"/>
  <c r="AU22" i="20" s="1"/>
  <c r="U44" i="21" s="1"/>
  <c r="AF22" i="20"/>
  <c r="AN22" i="20" s="1"/>
  <c r="AV22" i="20" s="1"/>
  <c r="V44" i="21" s="1"/>
  <c r="AG22" i="20"/>
  <c r="AO22" i="20" s="1"/>
  <c r="AW22" i="20" s="1"/>
  <c r="W44" i="21" s="1"/>
  <c r="AH22" i="20"/>
  <c r="AP22" i="20" s="1"/>
  <c r="AX22" i="20" s="1"/>
  <c r="X44" i="21" s="1"/>
  <c r="AC23" i="20"/>
  <c r="AK23" i="20" s="1"/>
  <c r="AS23" i="20" s="1"/>
  <c r="S48" i="21" s="1"/>
  <c r="AD23" i="20"/>
  <c r="AL23" i="20" s="1"/>
  <c r="AT23" i="20" s="1"/>
  <c r="T48" i="21" s="1"/>
  <c r="AE23" i="20"/>
  <c r="AM23" i="20" s="1"/>
  <c r="AU23" i="20" s="1"/>
  <c r="U48" i="21" s="1"/>
  <c r="AF23" i="20"/>
  <c r="AN23" i="20" s="1"/>
  <c r="AV23" i="20" s="1"/>
  <c r="V48" i="21" s="1"/>
  <c r="AG23" i="20"/>
  <c r="AO23" i="20" s="1"/>
  <c r="AW23" i="20" s="1"/>
  <c r="W48" i="21" s="1"/>
  <c r="AH23" i="20"/>
  <c r="AP23" i="20" s="1"/>
  <c r="AX23" i="20" s="1"/>
  <c r="X48" i="21" s="1"/>
  <c r="AC24" i="20"/>
  <c r="AK24" i="20" s="1"/>
  <c r="AS24" i="20" s="1"/>
  <c r="S52" i="21" s="1"/>
  <c r="AD24" i="20"/>
  <c r="AL24" i="20" s="1"/>
  <c r="AT24" i="20" s="1"/>
  <c r="T52" i="21" s="1"/>
  <c r="AE24" i="20"/>
  <c r="AM24" i="20" s="1"/>
  <c r="AU24" i="20" s="1"/>
  <c r="U52" i="21" s="1"/>
  <c r="AF24" i="20"/>
  <c r="AN24" i="20" s="1"/>
  <c r="AV24" i="20" s="1"/>
  <c r="V52" i="21" s="1"/>
  <c r="AG24" i="20"/>
  <c r="AO24" i="20" s="1"/>
  <c r="AW24" i="20" s="1"/>
  <c r="W52" i="21" s="1"/>
  <c r="AH24" i="20"/>
  <c r="AP24" i="20" s="1"/>
  <c r="AX24" i="20" s="1"/>
  <c r="X52" i="21" s="1"/>
  <c r="AC25" i="20"/>
  <c r="AK25" i="20" s="1"/>
  <c r="AS25" i="20" s="1"/>
  <c r="S56" i="21" s="1"/>
  <c r="AD25" i="20"/>
  <c r="AL25" i="20" s="1"/>
  <c r="AT25" i="20" s="1"/>
  <c r="T56" i="21" s="1"/>
  <c r="AE25" i="20"/>
  <c r="AM25" i="20" s="1"/>
  <c r="AU25" i="20" s="1"/>
  <c r="U56" i="21" s="1"/>
  <c r="AF25" i="20"/>
  <c r="AN25" i="20" s="1"/>
  <c r="AV25" i="20" s="1"/>
  <c r="V56" i="21" s="1"/>
  <c r="AG25" i="20"/>
  <c r="AO25" i="20" s="1"/>
  <c r="AW25" i="20" s="1"/>
  <c r="W56" i="21" s="1"/>
  <c r="AH25" i="20"/>
  <c r="AP25" i="20" s="1"/>
  <c r="AX25" i="20" s="1"/>
  <c r="X56" i="21" s="1"/>
  <c r="AC26" i="20"/>
  <c r="AK26" i="20" s="1"/>
  <c r="AS26" i="20" s="1"/>
  <c r="S60" i="21" s="1"/>
  <c r="AD26" i="20"/>
  <c r="AL26" i="20" s="1"/>
  <c r="AT26" i="20" s="1"/>
  <c r="T60" i="21" s="1"/>
  <c r="AE26" i="20"/>
  <c r="AM26" i="20" s="1"/>
  <c r="AU26" i="20" s="1"/>
  <c r="U60" i="21" s="1"/>
  <c r="AF26" i="20"/>
  <c r="AN26" i="20" s="1"/>
  <c r="AV26" i="20" s="1"/>
  <c r="V60" i="21" s="1"/>
  <c r="AG26" i="20"/>
  <c r="AO26" i="20" s="1"/>
  <c r="AW26" i="20" s="1"/>
  <c r="W60" i="21" s="1"/>
  <c r="AH26" i="20"/>
  <c r="AP26" i="20" s="1"/>
  <c r="AX26" i="20" s="1"/>
  <c r="X60" i="21" s="1"/>
  <c r="AC27" i="20"/>
  <c r="AK27" i="20" s="1"/>
  <c r="AS27" i="20" s="1"/>
  <c r="S64" i="21" s="1"/>
  <c r="AD27" i="20"/>
  <c r="AL27" i="20" s="1"/>
  <c r="AT27" i="20" s="1"/>
  <c r="T64" i="21" s="1"/>
  <c r="AE27" i="20"/>
  <c r="AM27" i="20" s="1"/>
  <c r="AU27" i="20" s="1"/>
  <c r="U64" i="21" s="1"/>
  <c r="AF27" i="20"/>
  <c r="AN27" i="20" s="1"/>
  <c r="AV27" i="20" s="1"/>
  <c r="V64" i="21" s="1"/>
  <c r="AG27" i="20"/>
  <c r="AO27" i="20" s="1"/>
  <c r="AW27" i="20" s="1"/>
  <c r="W64" i="21" s="1"/>
  <c r="AH27" i="20"/>
  <c r="AP27" i="20" s="1"/>
  <c r="AX27" i="20" s="1"/>
  <c r="X64" i="21" s="1"/>
  <c r="AC28" i="20"/>
  <c r="AK28" i="20" s="1"/>
  <c r="AS28" i="20" s="1"/>
  <c r="S68" i="21" s="1"/>
  <c r="AD28" i="20"/>
  <c r="AL28" i="20" s="1"/>
  <c r="AT28" i="20" s="1"/>
  <c r="T68" i="21" s="1"/>
  <c r="AE28" i="20"/>
  <c r="AM28" i="20" s="1"/>
  <c r="AU28" i="20" s="1"/>
  <c r="U68" i="21" s="1"/>
  <c r="AF28" i="20"/>
  <c r="AN28" i="20" s="1"/>
  <c r="AV28" i="20" s="1"/>
  <c r="V68" i="21" s="1"/>
  <c r="AG28" i="20"/>
  <c r="AO28" i="20" s="1"/>
  <c r="AW28" i="20" s="1"/>
  <c r="W68" i="21" s="1"/>
  <c r="AH28" i="20"/>
  <c r="AP28" i="20" s="1"/>
  <c r="AX28" i="20" s="1"/>
  <c r="X68" i="21" s="1"/>
  <c r="AC29" i="20"/>
  <c r="AK29" i="20" s="1"/>
  <c r="AS29" i="20" s="1"/>
  <c r="S72" i="21" s="1"/>
  <c r="AD29" i="20"/>
  <c r="AL29" i="20" s="1"/>
  <c r="AT29" i="20" s="1"/>
  <c r="T72" i="21" s="1"/>
  <c r="AE29" i="20"/>
  <c r="AM29" i="20" s="1"/>
  <c r="AU29" i="20" s="1"/>
  <c r="U72" i="21" s="1"/>
  <c r="AF29" i="20"/>
  <c r="AN29" i="20" s="1"/>
  <c r="AV29" i="20" s="1"/>
  <c r="V72" i="21" s="1"/>
  <c r="AG29" i="20"/>
  <c r="AO29" i="20" s="1"/>
  <c r="AW29" i="20" s="1"/>
  <c r="W72" i="21" s="1"/>
  <c r="AH29" i="20"/>
  <c r="AP29" i="20" s="1"/>
  <c r="AX29" i="20" s="1"/>
  <c r="X72" i="21" s="1"/>
  <c r="AC30" i="20"/>
  <c r="AK30" i="20" s="1"/>
  <c r="AS30" i="20" s="1"/>
  <c r="S76" i="21" s="1"/>
  <c r="AD30" i="20"/>
  <c r="AL30" i="20" s="1"/>
  <c r="AT30" i="20" s="1"/>
  <c r="T76" i="21" s="1"/>
  <c r="AE30" i="20"/>
  <c r="AM30" i="20" s="1"/>
  <c r="AU30" i="20" s="1"/>
  <c r="U76" i="21" s="1"/>
  <c r="AF30" i="20"/>
  <c r="AN30" i="20" s="1"/>
  <c r="AV30" i="20" s="1"/>
  <c r="V76" i="21" s="1"/>
  <c r="AG30" i="20"/>
  <c r="AO30" i="20" s="1"/>
  <c r="AW30" i="20" s="1"/>
  <c r="W76" i="21" s="1"/>
  <c r="AH30" i="20"/>
  <c r="AP30" i="20" s="1"/>
  <c r="AX30" i="20" s="1"/>
  <c r="X76" i="21" s="1"/>
  <c r="AC31" i="20"/>
  <c r="AK31" i="20" s="1"/>
  <c r="AS31" i="20" s="1"/>
  <c r="S80" i="21" s="1"/>
  <c r="AD31" i="20"/>
  <c r="AL31" i="20" s="1"/>
  <c r="AT31" i="20" s="1"/>
  <c r="T80" i="21" s="1"/>
  <c r="AE31" i="20"/>
  <c r="AM31" i="20" s="1"/>
  <c r="AU31" i="20" s="1"/>
  <c r="U80" i="21" s="1"/>
  <c r="AF31" i="20"/>
  <c r="AN31" i="20" s="1"/>
  <c r="AV31" i="20" s="1"/>
  <c r="V80" i="21" s="1"/>
  <c r="AG31" i="20"/>
  <c r="AO31" i="20" s="1"/>
  <c r="AW31" i="20" s="1"/>
  <c r="W80" i="21" s="1"/>
  <c r="AH31" i="20"/>
  <c r="AP31" i="20" s="1"/>
  <c r="AX31" i="20" s="1"/>
  <c r="X80" i="21" s="1"/>
  <c r="AC32" i="20"/>
  <c r="AK32" i="20" s="1"/>
  <c r="AS32" i="20" s="1"/>
  <c r="S84" i="21" s="1"/>
  <c r="AD32" i="20"/>
  <c r="AL32" i="20" s="1"/>
  <c r="AT32" i="20" s="1"/>
  <c r="T84" i="21" s="1"/>
  <c r="AE32" i="20"/>
  <c r="AM32" i="20" s="1"/>
  <c r="AU32" i="20" s="1"/>
  <c r="U84" i="21" s="1"/>
  <c r="AF32" i="20"/>
  <c r="AN32" i="20" s="1"/>
  <c r="AV32" i="20" s="1"/>
  <c r="V84" i="21" s="1"/>
  <c r="AG32" i="20"/>
  <c r="AO32" i="20" s="1"/>
  <c r="AW32" i="20" s="1"/>
  <c r="W84" i="21" s="1"/>
  <c r="AH32" i="20"/>
  <c r="AP32" i="20" s="1"/>
  <c r="AX32" i="20" s="1"/>
  <c r="X84" i="21" s="1"/>
  <c r="AC33" i="20"/>
  <c r="AK33" i="20" s="1"/>
  <c r="AS33" i="20" s="1"/>
  <c r="S88" i="21" s="1"/>
  <c r="AD33" i="20"/>
  <c r="AL33" i="20" s="1"/>
  <c r="AT33" i="20" s="1"/>
  <c r="T88" i="21" s="1"/>
  <c r="AE33" i="20"/>
  <c r="AM33" i="20" s="1"/>
  <c r="AU33" i="20" s="1"/>
  <c r="U88" i="21" s="1"/>
  <c r="AF33" i="20"/>
  <c r="AN33" i="20" s="1"/>
  <c r="AV33" i="20" s="1"/>
  <c r="V88" i="21" s="1"/>
  <c r="AG33" i="20"/>
  <c r="AO33" i="20" s="1"/>
  <c r="AW33" i="20" s="1"/>
  <c r="W88" i="21" s="1"/>
  <c r="AH33" i="20"/>
  <c r="AP33" i="20" s="1"/>
  <c r="AX33" i="20" s="1"/>
  <c r="X88" i="21" s="1"/>
  <c r="AC34" i="20"/>
  <c r="AK34" i="20" s="1"/>
  <c r="AS34" i="20" s="1"/>
  <c r="S92" i="21" s="1"/>
  <c r="AD34" i="20"/>
  <c r="AL34" i="20" s="1"/>
  <c r="AT34" i="20" s="1"/>
  <c r="T92" i="21" s="1"/>
  <c r="AE34" i="20"/>
  <c r="AM34" i="20" s="1"/>
  <c r="AU34" i="20" s="1"/>
  <c r="U92" i="21" s="1"/>
  <c r="AF34" i="20"/>
  <c r="AN34" i="20" s="1"/>
  <c r="AV34" i="20" s="1"/>
  <c r="V92" i="21" s="1"/>
  <c r="AG34" i="20"/>
  <c r="AO34" i="20" s="1"/>
  <c r="AW34" i="20" s="1"/>
  <c r="W92" i="21" s="1"/>
  <c r="AH34" i="20"/>
  <c r="AP34" i="20" s="1"/>
  <c r="AX34" i="20" s="1"/>
  <c r="X92" i="21" s="1"/>
  <c r="AC35" i="20"/>
  <c r="AK35" i="20" s="1"/>
  <c r="AS35" i="20" s="1"/>
  <c r="S96" i="21" s="1"/>
  <c r="AD35" i="20"/>
  <c r="AL35" i="20" s="1"/>
  <c r="AT35" i="20" s="1"/>
  <c r="T96" i="21" s="1"/>
  <c r="AE35" i="20"/>
  <c r="AM35" i="20" s="1"/>
  <c r="AU35" i="20" s="1"/>
  <c r="U96" i="21" s="1"/>
  <c r="AF35" i="20"/>
  <c r="AN35" i="20" s="1"/>
  <c r="AV35" i="20" s="1"/>
  <c r="V96" i="21" s="1"/>
  <c r="AG35" i="20"/>
  <c r="AO35" i="20" s="1"/>
  <c r="AW35" i="20" s="1"/>
  <c r="W96" i="21" s="1"/>
  <c r="AH35" i="20"/>
  <c r="AP35" i="20" s="1"/>
  <c r="AX35" i="20" s="1"/>
  <c r="X96" i="21" s="1"/>
  <c r="AC36" i="20"/>
  <c r="AK36" i="20" s="1"/>
  <c r="AS36" i="20" s="1"/>
  <c r="S100" i="21" s="1"/>
  <c r="AD36" i="20"/>
  <c r="AL36" i="20" s="1"/>
  <c r="AT36" i="20" s="1"/>
  <c r="T100" i="21" s="1"/>
  <c r="AE36" i="20"/>
  <c r="AM36" i="20" s="1"/>
  <c r="AU36" i="20" s="1"/>
  <c r="U100" i="21" s="1"/>
  <c r="AF36" i="20"/>
  <c r="AN36" i="20" s="1"/>
  <c r="AV36" i="20" s="1"/>
  <c r="V100" i="21" s="1"/>
  <c r="AG36" i="20"/>
  <c r="AO36" i="20" s="1"/>
  <c r="AW36" i="20" s="1"/>
  <c r="W100" i="21" s="1"/>
  <c r="AH36" i="20"/>
  <c r="AP36" i="20" s="1"/>
  <c r="AX36" i="20" s="1"/>
  <c r="X100" i="21" s="1"/>
  <c r="AC37" i="20"/>
  <c r="AK37" i="20" s="1"/>
  <c r="AS37" i="20" s="1"/>
  <c r="S104" i="21" s="1"/>
  <c r="AD37" i="20"/>
  <c r="AL37" i="20" s="1"/>
  <c r="AT37" i="20" s="1"/>
  <c r="T104" i="21" s="1"/>
  <c r="AE37" i="20"/>
  <c r="AM37" i="20" s="1"/>
  <c r="AU37" i="20" s="1"/>
  <c r="U104" i="21" s="1"/>
  <c r="AF37" i="20"/>
  <c r="AN37" i="20" s="1"/>
  <c r="AV37" i="20" s="1"/>
  <c r="V104" i="21" s="1"/>
  <c r="AG37" i="20"/>
  <c r="AO37" i="20" s="1"/>
  <c r="AW37" i="20" s="1"/>
  <c r="W104" i="21" s="1"/>
  <c r="AH37" i="20"/>
  <c r="AP37" i="20" s="1"/>
  <c r="AX37" i="20" s="1"/>
  <c r="X104" i="21" s="1"/>
  <c r="AC38" i="20"/>
  <c r="AK38" i="20" s="1"/>
  <c r="AS38" i="20" s="1"/>
  <c r="S108" i="21" s="1"/>
  <c r="AD38" i="20"/>
  <c r="AL38" i="20" s="1"/>
  <c r="AT38" i="20" s="1"/>
  <c r="T108" i="21" s="1"/>
  <c r="AE38" i="20"/>
  <c r="AM38" i="20" s="1"/>
  <c r="AU38" i="20" s="1"/>
  <c r="U108" i="21" s="1"/>
  <c r="AF38" i="20"/>
  <c r="AN38" i="20" s="1"/>
  <c r="AV38" i="20" s="1"/>
  <c r="V108" i="21" s="1"/>
  <c r="AG38" i="20"/>
  <c r="AO38" i="20" s="1"/>
  <c r="AW38" i="20" s="1"/>
  <c r="W108" i="21" s="1"/>
  <c r="AH38" i="20"/>
  <c r="AP38" i="20" s="1"/>
  <c r="AX38" i="20" s="1"/>
  <c r="X108" i="21" s="1"/>
  <c r="AC39" i="20"/>
  <c r="AK39" i="20" s="1"/>
  <c r="AS39" i="20" s="1"/>
  <c r="S112" i="21" s="1"/>
  <c r="AD39" i="20"/>
  <c r="AL39" i="20" s="1"/>
  <c r="AT39" i="20" s="1"/>
  <c r="T112" i="21" s="1"/>
  <c r="AE39" i="20"/>
  <c r="AM39" i="20" s="1"/>
  <c r="AU39" i="20" s="1"/>
  <c r="U112" i="21" s="1"/>
  <c r="AF39" i="20"/>
  <c r="AN39" i="20" s="1"/>
  <c r="AV39" i="20" s="1"/>
  <c r="V112" i="21" s="1"/>
  <c r="AG39" i="20"/>
  <c r="AO39" i="20" s="1"/>
  <c r="AW39" i="20" s="1"/>
  <c r="W112" i="21" s="1"/>
  <c r="AH39" i="20"/>
  <c r="AP39" i="20" s="1"/>
  <c r="AX39" i="20" s="1"/>
  <c r="X112" i="21" s="1"/>
  <c r="AC40" i="20"/>
  <c r="AK40" i="20" s="1"/>
  <c r="AS40" i="20" s="1"/>
  <c r="S116" i="21" s="1"/>
  <c r="AD40" i="20"/>
  <c r="AL40" i="20" s="1"/>
  <c r="AT40" i="20" s="1"/>
  <c r="T116" i="21" s="1"/>
  <c r="AE40" i="20"/>
  <c r="AM40" i="20" s="1"/>
  <c r="AU40" i="20" s="1"/>
  <c r="U116" i="21" s="1"/>
  <c r="AF40" i="20"/>
  <c r="AN40" i="20" s="1"/>
  <c r="AV40" i="20" s="1"/>
  <c r="V116" i="21" s="1"/>
  <c r="AG40" i="20"/>
  <c r="AO40" i="20" s="1"/>
  <c r="AW40" i="20" s="1"/>
  <c r="W116" i="21" s="1"/>
  <c r="AH40" i="20"/>
  <c r="AP40" i="20" s="1"/>
  <c r="AX40" i="20" s="1"/>
  <c r="X116" i="21" s="1"/>
  <c r="AC41" i="20"/>
  <c r="AK41" i="20" s="1"/>
  <c r="AS41" i="20" s="1"/>
  <c r="S120" i="21" s="1"/>
  <c r="AD41" i="20"/>
  <c r="AL41" i="20" s="1"/>
  <c r="AT41" i="20" s="1"/>
  <c r="T120" i="21" s="1"/>
  <c r="AE41" i="20"/>
  <c r="AM41" i="20" s="1"/>
  <c r="AU41" i="20" s="1"/>
  <c r="U120" i="21" s="1"/>
  <c r="AF41" i="20"/>
  <c r="AN41" i="20" s="1"/>
  <c r="AV41" i="20" s="1"/>
  <c r="V120" i="21" s="1"/>
  <c r="AG41" i="20"/>
  <c r="AO41" i="20" s="1"/>
  <c r="AW41" i="20" s="1"/>
  <c r="W120" i="21" s="1"/>
  <c r="AH41" i="20"/>
  <c r="AP41" i="20" s="1"/>
  <c r="AX41" i="20" s="1"/>
  <c r="X120" i="21" s="1"/>
  <c r="AC42" i="20"/>
  <c r="AK42" i="20" s="1"/>
  <c r="AS42" i="20" s="1"/>
  <c r="S124" i="21" s="1"/>
  <c r="AD42" i="20"/>
  <c r="AL42" i="20" s="1"/>
  <c r="AT42" i="20" s="1"/>
  <c r="T124" i="21" s="1"/>
  <c r="AE42" i="20"/>
  <c r="AM42" i="20" s="1"/>
  <c r="AU42" i="20" s="1"/>
  <c r="U124" i="21" s="1"/>
  <c r="AF42" i="20"/>
  <c r="AN42" i="20" s="1"/>
  <c r="AV42" i="20" s="1"/>
  <c r="V124" i="21" s="1"/>
  <c r="AG42" i="20"/>
  <c r="AO42" i="20" s="1"/>
  <c r="AW42" i="20" s="1"/>
  <c r="W124" i="21" s="1"/>
  <c r="AH42" i="20"/>
  <c r="AP42" i="20" s="1"/>
  <c r="AX42" i="20" s="1"/>
  <c r="X124" i="21" s="1"/>
  <c r="AC43" i="20"/>
  <c r="AK43" i="20" s="1"/>
  <c r="AS43" i="20" s="1"/>
  <c r="S128" i="21" s="1"/>
  <c r="AD43" i="20"/>
  <c r="AL43" i="20" s="1"/>
  <c r="AT43" i="20" s="1"/>
  <c r="T128" i="21" s="1"/>
  <c r="AE43" i="20"/>
  <c r="AM43" i="20" s="1"/>
  <c r="AU43" i="20" s="1"/>
  <c r="U128" i="21" s="1"/>
  <c r="AF43" i="20"/>
  <c r="AN43" i="20" s="1"/>
  <c r="AV43" i="20" s="1"/>
  <c r="V128" i="21" s="1"/>
  <c r="AG43" i="20"/>
  <c r="AO43" i="20" s="1"/>
  <c r="AW43" i="20" s="1"/>
  <c r="W128" i="21" s="1"/>
  <c r="AH43" i="20"/>
  <c r="AP43" i="20" s="1"/>
  <c r="AX43" i="20" s="1"/>
  <c r="X128" i="21" s="1"/>
  <c r="AC44" i="20"/>
  <c r="AK44" i="20" s="1"/>
  <c r="AS44" i="20" s="1"/>
  <c r="S132" i="21" s="1"/>
  <c r="AD44" i="20"/>
  <c r="AL44" i="20" s="1"/>
  <c r="AT44" i="20" s="1"/>
  <c r="T132" i="21" s="1"/>
  <c r="AE44" i="20"/>
  <c r="AM44" i="20" s="1"/>
  <c r="AU44" i="20" s="1"/>
  <c r="U132" i="21" s="1"/>
  <c r="AF44" i="20"/>
  <c r="AN44" i="20" s="1"/>
  <c r="AV44" i="20" s="1"/>
  <c r="V132" i="21" s="1"/>
  <c r="AG44" i="20"/>
  <c r="AO44" i="20" s="1"/>
  <c r="AW44" i="20" s="1"/>
  <c r="W132" i="21" s="1"/>
  <c r="AH44" i="20"/>
  <c r="AP44" i="20" s="1"/>
  <c r="AX44" i="20" s="1"/>
  <c r="X132" i="21" s="1"/>
  <c r="AC45" i="20"/>
  <c r="AK45" i="20" s="1"/>
  <c r="AS45" i="20" s="1"/>
  <c r="S136" i="21" s="1"/>
  <c r="AD45" i="20"/>
  <c r="AL45" i="20" s="1"/>
  <c r="AT45" i="20" s="1"/>
  <c r="T136" i="21" s="1"/>
  <c r="AE45" i="20"/>
  <c r="AM45" i="20" s="1"/>
  <c r="AU45" i="20" s="1"/>
  <c r="U136" i="21" s="1"/>
  <c r="AF45" i="20"/>
  <c r="AN45" i="20" s="1"/>
  <c r="AV45" i="20" s="1"/>
  <c r="V136" i="21" s="1"/>
  <c r="AG45" i="20"/>
  <c r="AO45" i="20" s="1"/>
  <c r="AW45" i="20" s="1"/>
  <c r="W136" i="21" s="1"/>
  <c r="AH45" i="20"/>
  <c r="AP45" i="20" s="1"/>
  <c r="AX45" i="20" s="1"/>
  <c r="X136" i="21" s="1"/>
  <c r="AC46" i="20"/>
  <c r="AK46" i="20" s="1"/>
  <c r="AS46" i="20" s="1"/>
  <c r="S140" i="21" s="1"/>
  <c r="AD46" i="20"/>
  <c r="AL46" i="20" s="1"/>
  <c r="AT46" i="20" s="1"/>
  <c r="T140" i="21" s="1"/>
  <c r="AE46" i="20"/>
  <c r="AM46" i="20" s="1"/>
  <c r="AU46" i="20" s="1"/>
  <c r="U140" i="21" s="1"/>
  <c r="AF46" i="20"/>
  <c r="AN46" i="20" s="1"/>
  <c r="AV46" i="20" s="1"/>
  <c r="V140" i="21" s="1"/>
  <c r="AG46" i="20"/>
  <c r="AO46" i="20" s="1"/>
  <c r="AW46" i="20" s="1"/>
  <c r="W140" i="21" s="1"/>
  <c r="AH46" i="20"/>
  <c r="AP46" i="20" s="1"/>
  <c r="AX46" i="20" s="1"/>
  <c r="X140" i="21" s="1"/>
  <c r="AC47" i="20"/>
  <c r="AK47" i="20" s="1"/>
  <c r="AS47" i="20" s="1"/>
  <c r="S144" i="21" s="1"/>
  <c r="AD47" i="20"/>
  <c r="AL47" i="20" s="1"/>
  <c r="AT47" i="20" s="1"/>
  <c r="T144" i="21" s="1"/>
  <c r="AE47" i="20"/>
  <c r="AM47" i="20" s="1"/>
  <c r="AU47" i="20" s="1"/>
  <c r="U144" i="21" s="1"/>
  <c r="AF47" i="20"/>
  <c r="AN47" i="20" s="1"/>
  <c r="AV47" i="20" s="1"/>
  <c r="V144" i="21" s="1"/>
  <c r="AG47" i="20"/>
  <c r="AO47" i="20" s="1"/>
  <c r="AW47" i="20" s="1"/>
  <c r="W144" i="21" s="1"/>
  <c r="AH47" i="20"/>
  <c r="AP47" i="20" s="1"/>
  <c r="AX47" i="20" s="1"/>
  <c r="X144" i="21" s="1"/>
  <c r="AC48" i="20"/>
  <c r="AK48" i="20" s="1"/>
  <c r="AS48" i="20" s="1"/>
  <c r="S148" i="21" s="1"/>
  <c r="AD48" i="20"/>
  <c r="AL48" i="20" s="1"/>
  <c r="AT48" i="20" s="1"/>
  <c r="T148" i="21" s="1"/>
  <c r="AE48" i="20"/>
  <c r="AM48" i="20" s="1"/>
  <c r="AU48" i="20" s="1"/>
  <c r="U148" i="21" s="1"/>
  <c r="AF48" i="20"/>
  <c r="AN48" i="20" s="1"/>
  <c r="AV48" i="20" s="1"/>
  <c r="V148" i="21" s="1"/>
  <c r="AG48" i="20"/>
  <c r="AO48" i="20" s="1"/>
  <c r="AW48" i="20" s="1"/>
  <c r="W148" i="21" s="1"/>
  <c r="AH48" i="20"/>
  <c r="AP48" i="20" s="1"/>
  <c r="AX48" i="20" s="1"/>
  <c r="X148" i="21" s="1"/>
  <c r="AC49" i="20"/>
  <c r="AK49" i="20" s="1"/>
  <c r="AS49" i="20" s="1"/>
  <c r="S152" i="21" s="1"/>
  <c r="AD49" i="20"/>
  <c r="AL49" i="20" s="1"/>
  <c r="AT49" i="20" s="1"/>
  <c r="T152" i="21" s="1"/>
  <c r="AE49" i="20"/>
  <c r="AM49" i="20" s="1"/>
  <c r="AU49" i="20" s="1"/>
  <c r="U152" i="21" s="1"/>
  <c r="AF49" i="20"/>
  <c r="AN49" i="20" s="1"/>
  <c r="AV49" i="20" s="1"/>
  <c r="V152" i="21" s="1"/>
  <c r="AG49" i="20"/>
  <c r="AO49" i="20" s="1"/>
  <c r="AW49" i="20" s="1"/>
  <c r="W152" i="21" s="1"/>
  <c r="AH49" i="20"/>
  <c r="AP49" i="20" s="1"/>
  <c r="AX49" i="20" s="1"/>
  <c r="X152" i="21" s="1"/>
  <c r="AC50" i="20"/>
  <c r="AK50" i="20" s="1"/>
  <c r="AS50" i="20" s="1"/>
  <c r="S156" i="21" s="1"/>
  <c r="AD50" i="20"/>
  <c r="AL50" i="20" s="1"/>
  <c r="AT50" i="20" s="1"/>
  <c r="T156" i="21" s="1"/>
  <c r="AE50" i="20"/>
  <c r="AM50" i="20" s="1"/>
  <c r="AU50" i="20" s="1"/>
  <c r="U156" i="21" s="1"/>
  <c r="AF50" i="20"/>
  <c r="AN50" i="20" s="1"/>
  <c r="AV50" i="20" s="1"/>
  <c r="V156" i="21" s="1"/>
  <c r="AG50" i="20"/>
  <c r="AO50" i="20" s="1"/>
  <c r="AW50" i="20" s="1"/>
  <c r="W156" i="21" s="1"/>
  <c r="AH50" i="20"/>
  <c r="AP50" i="20" s="1"/>
  <c r="AX50" i="20" s="1"/>
  <c r="X156" i="21" s="1"/>
  <c r="AC51" i="20"/>
  <c r="AK51" i="20" s="1"/>
  <c r="AS51" i="20" s="1"/>
  <c r="S160" i="21" s="1"/>
  <c r="AD51" i="20"/>
  <c r="AL51" i="20" s="1"/>
  <c r="AT51" i="20" s="1"/>
  <c r="T160" i="21" s="1"/>
  <c r="AE51" i="20"/>
  <c r="AM51" i="20" s="1"/>
  <c r="AU51" i="20" s="1"/>
  <c r="U160" i="21" s="1"/>
  <c r="AF51" i="20"/>
  <c r="AN51" i="20" s="1"/>
  <c r="AV51" i="20" s="1"/>
  <c r="V160" i="21" s="1"/>
  <c r="AG51" i="20"/>
  <c r="AO51" i="20" s="1"/>
  <c r="AW51" i="20" s="1"/>
  <c r="W160" i="21" s="1"/>
  <c r="AH51" i="20"/>
  <c r="AP51" i="20" s="1"/>
  <c r="AX51" i="20" s="1"/>
  <c r="X160" i="21" s="1"/>
  <c r="AC52" i="20"/>
  <c r="AK52" i="20" s="1"/>
  <c r="AS52" i="20" s="1"/>
  <c r="S164" i="21" s="1"/>
  <c r="AD52" i="20"/>
  <c r="AL52" i="20" s="1"/>
  <c r="AT52" i="20" s="1"/>
  <c r="T164" i="21" s="1"/>
  <c r="AE52" i="20"/>
  <c r="AM52" i="20" s="1"/>
  <c r="AU52" i="20" s="1"/>
  <c r="U164" i="21" s="1"/>
  <c r="AF52" i="20"/>
  <c r="AN52" i="20" s="1"/>
  <c r="AV52" i="20" s="1"/>
  <c r="V164" i="21" s="1"/>
  <c r="AG52" i="20"/>
  <c r="AO52" i="20" s="1"/>
  <c r="AW52" i="20" s="1"/>
  <c r="W164" i="21" s="1"/>
  <c r="AH52" i="20"/>
  <c r="AP52" i="20" s="1"/>
  <c r="AX52" i="20" s="1"/>
  <c r="X164" i="21" s="1"/>
  <c r="AC53" i="20"/>
  <c r="AK53" i="20" s="1"/>
  <c r="AS53" i="20" s="1"/>
  <c r="S168" i="21" s="1"/>
  <c r="AD53" i="20"/>
  <c r="AL53" i="20" s="1"/>
  <c r="AT53" i="20" s="1"/>
  <c r="T168" i="21" s="1"/>
  <c r="AE53" i="20"/>
  <c r="AM53" i="20" s="1"/>
  <c r="AU53" i="20" s="1"/>
  <c r="U168" i="21" s="1"/>
  <c r="AF53" i="20"/>
  <c r="AN53" i="20" s="1"/>
  <c r="AV53" i="20" s="1"/>
  <c r="V168" i="21" s="1"/>
  <c r="AG53" i="20"/>
  <c r="AO53" i="20" s="1"/>
  <c r="AW53" i="20" s="1"/>
  <c r="W168" i="21" s="1"/>
  <c r="AH53" i="20"/>
  <c r="AP53" i="20" s="1"/>
  <c r="AX53" i="20" s="1"/>
  <c r="X168" i="21" s="1"/>
  <c r="AB5" i="20"/>
  <c r="AJ5" i="20" s="1"/>
  <c r="AR5" i="20" s="1"/>
  <c r="AB6" i="20"/>
  <c r="AJ6" i="20" s="1"/>
  <c r="AR6" i="20" s="1"/>
  <c r="R181" i="21" s="1"/>
  <c r="AB7" i="20"/>
  <c r="AJ7" i="20" s="1"/>
  <c r="AR7" i="20" s="1"/>
  <c r="R185" i="21" s="1"/>
  <c r="AB8" i="20"/>
  <c r="AJ8" i="20" s="1"/>
  <c r="AR8" i="20" s="1"/>
  <c r="R189" i="21" s="1"/>
  <c r="AB9" i="20"/>
  <c r="AJ9" i="20" s="1"/>
  <c r="AR9" i="20" s="1"/>
  <c r="R193" i="21" s="1"/>
  <c r="Q193" i="21" s="1"/>
  <c r="AB10" i="20"/>
  <c r="AJ10" i="20" s="1"/>
  <c r="AR10" i="20" s="1"/>
  <c r="R197" i="21" s="1"/>
  <c r="AB11" i="20"/>
  <c r="AJ11" i="20" s="1"/>
  <c r="AR11" i="20" s="1"/>
  <c r="R201" i="21" s="1"/>
  <c r="AB12" i="20"/>
  <c r="AJ12" i="20" s="1"/>
  <c r="AR12" i="20" s="1"/>
  <c r="R205" i="21" s="1"/>
  <c r="AB13" i="20"/>
  <c r="AJ13" i="20" s="1"/>
  <c r="AR13" i="20" s="1"/>
  <c r="R209" i="21" s="1"/>
  <c r="Q209" i="21" s="1"/>
  <c r="AB14" i="20"/>
  <c r="AJ14" i="20" s="1"/>
  <c r="AR14" i="20" s="1"/>
  <c r="R12" i="21" s="1"/>
  <c r="AB15" i="20"/>
  <c r="AJ15" i="20" s="1"/>
  <c r="AR15" i="20" s="1"/>
  <c r="R16" i="21" s="1"/>
  <c r="AB16" i="20"/>
  <c r="AJ16" i="20" s="1"/>
  <c r="AR16" i="20" s="1"/>
  <c r="R20" i="21" s="1"/>
  <c r="AB17" i="20"/>
  <c r="AJ17" i="20" s="1"/>
  <c r="AR17" i="20" s="1"/>
  <c r="R24" i="21" s="1"/>
  <c r="Q24" i="21" s="1"/>
  <c r="AB18" i="20"/>
  <c r="AJ18" i="20" s="1"/>
  <c r="AR18" i="20" s="1"/>
  <c r="R28" i="21" s="1"/>
  <c r="AB19" i="20"/>
  <c r="AJ19" i="20" s="1"/>
  <c r="AR19" i="20" s="1"/>
  <c r="R32" i="21" s="1"/>
  <c r="AB20" i="20"/>
  <c r="AJ20" i="20" s="1"/>
  <c r="AR20" i="20" s="1"/>
  <c r="R36" i="21" s="1"/>
  <c r="AB21" i="20"/>
  <c r="AJ21" i="20" s="1"/>
  <c r="AR21" i="20" s="1"/>
  <c r="R40" i="21" s="1"/>
  <c r="Q40" i="21" s="1"/>
  <c r="AB22" i="20"/>
  <c r="AJ22" i="20" s="1"/>
  <c r="AR22" i="20" s="1"/>
  <c r="R44" i="21" s="1"/>
  <c r="AB23" i="20"/>
  <c r="AJ23" i="20" s="1"/>
  <c r="AR23" i="20" s="1"/>
  <c r="R48" i="21" s="1"/>
  <c r="AB24" i="20"/>
  <c r="AJ24" i="20" s="1"/>
  <c r="AR24" i="20" s="1"/>
  <c r="R52" i="21" s="1"/>
  <c r="AB25" i="20"/>
  <c r="AJ25" i="20" s="1"/>
  <c r="AR25" i="20" s="1"/>
  <c r="R56" i="21" s="1"/>
  <c r="AB26" i="20"/>
  <c r="AJ26" i="20" s="1"/>
  <c r="AR26" i="20" s="1"/>
  <c r="R60" i="21" s="1"/>
  <c r="AB27" i="20"/>
  <c r="AJ27" i="20" s="1"/>
  <c r="AR27" i="20" s="1"/>
  <c r="R64" i="21" s="1"/>
  <c r="AB28" i="20"/>
  <c r="AJ28" i="20" s="1"/>
  <c r="AR28" i="20" s="1"/>
  <c r="R68" i="21" s="1"/>
  <c r="AB29" i="20"/>
  <c r="AJ29" i="20" s="1"/>
  <c r="AR29" i="20" s="1"/>
  <c r="R72" i="21" s="1"/>
  <c r="Q72" i="21" s="1"/>
  <c r="AB30" i="20"/>
  <c r="AJ30" i="20" s="1"/>
  <c r="AR30" i="20" s="1"/>
  <c r="R76" i="21" s="1"/>
  <c r="AB31" i="20"/>
  <c r="AJ31" i="20" s="1"/>
  <c r="AR31" i="20" s="1"/>
  <c r="R80" i="21" s="1"/>
  <c r="AB32" i="20"/>
  <c r="AJ32" i="20" s="1"/>
  <c r="AR32" i="20" s="1"/>
  <c r="R84" i="21" s="1"/>
  <c r="AB33" i="20"/>
  <c r="AJ33" i="20" s="1"/>
  <c r="AR33" i="20" s="1"/>
  <c r="R88" i="21" s="1"/>
  <c r="Q88" i="21" s="1"/>
  <c r="AB34" i="20"/>
  <c r="AJ34" i="20" s="1"/>
  <c r="AR34" i="20" s="1"/>
  <c r="R92" i="21" s="1"/>
  <c r="AB35" i="20"/>
  <c r="AJ35" i="20" s="1"/>
  <c r="AR35" i="20" s="1"/>
  <c r="R96" i="21" s="1"/>
  <c r="AB36" i="20"/>
  <c r="AJ36" i="20" s="1"/>
  <c r="AR36" i="20" s="1"/>
  <c r="R100" i="21" s="1"/>
  <c r="AB37" i="20"/>
  <c r="AJ37" i="20" s="1"/>
  <c r="AR37" i="20" s="1"/>
  <c r="R104" i="21" s="1"/>
  <c r="Q104" i="21" s="1"/>
  <c r="AB38" i="20"/>
  <c r="AJ38" i="20" s="1"/>
  <c r="AR38" i="20" s="1"/>
  <c r="R108" i="21" s="1"/>
  <c r="AB39" i="20"/>
  <c r="AJ39" i="20" s="1"/>
  <c r="AR39" i="20" s="1"/>
  <c r="R112" i="21" s="1"/>
  <c r="AB40" i="20"/>
  <c r="AJ40" i="20" s="1"/>
  <c r="AR40" i="20" s="1"/>
  <c r="R116" i="21" s="1"/>
  <c r="AB41" i="20"/>
  <c r="AJ41" i="20" s="1"/>
  <c r="AR41" i="20" s="1"/>
  <c r="R120" i="21" s="1"/>
  <c r="Q120" i="21" s="1"/>
  <c r="AB42" i="20"/>
  <c r="AJ42" i="20" s="1"/>
  <c r="AR42" i="20" s="1"/>
  <c r="R124" i="21" s="1"/>
  <c r="AB43" i="20"/>
  <c r="AJ43" i="20" s="1"/>
  <c r="AR43" i="20" s="1"/>
  <c r="R128" i="21" s="1"/>
  <c r="AB44" i="20"/>
  <c r="AJ44" i="20" s="1"/>
  <c r="AR44" i="20" s="1"/>
  <c r="R132" i="21" s="1"/>
  <c r="AB45" i="20"/>
  <c r="AJ45" i="20" s="1"/>
  <c r="AR45" i="20" s="1"/>
  <c r="R136" i="21" s="1"/>
  <c r="Q136" i="21" s="1"/>
  <c r="AB46" i="20"/>
  <c r="AJ46" i="20" s="1"/>
  <c r="AR46" i="20" s="1"/>
  <c r="R140" i="21" s="1"/>
  <c r="AB47" i="20"/>
  <c r="AJ47" i="20" s="1"/>
  <c r="AR47" i="20" s="1"/>
  <c r="R144" i="21" s="1"/>
  <c r="AB48" i="20"/>
  <c r="AJ48" i="20" s="1"/>
  <c r="AR48" i="20" s="1"/>
  <c r="R148" i="21" s="1"/>
  <c r="AB49" i="20"/>
  <c r="AJ49" i="20" s="1"/>
  <c r="AR49" i="20" s="1"/>
  <c r="R152" i="21" s="1"/>
  <c r="Q152" i="21" s="1"/>
  <c r="AB50" i="20"/>
  <c r="AJ50" i="20" s="1"/>
  <c r="AR50" i="20" s="1"/>
  <c r="R156" i="21" s="1"/>
  <c r="AB51" i="20"/>
  <c r="AJ51" i="20" s="1"/>
  <c r="AR51" i="20" s="1"/>
  <c r="R160" i="21" s="1"/>
  <c r="AB52" i="20"/>
  <c r="AJ52" i="20" s="1"/>
  <c r="AR52" i="20" s="1"/>
  <c r="R164" i="21" s="1"/>
  <c r="AB53" i="20"/>
  <c r="AJ53" i="20" s="1"/>
  <c r="AR53" i="20" s="1"/>
  <c r="R168" i="21" s="1"/>
  <c r="Q168" i="21" s="1"/>
  <c r="Q56" i="21" l="1"/>
  <c r="Q205" i="21"/>
  <c r="Q144" i="21"/>
  <c r="Q112" i="21"/>
  <c r="Q80" i="21"/>
  <c r="Q64" i="21"/>
  <c r="Q32" i="21"/>
  <c r="Q16" i="21"/>
  <c r="Q124" i="21"/>
  <c r="Q128" i="21"/>
  <c r="Q197" i="21"/>
  <c r="Q189" i="21"/>
  <c r="Q181" i="21"/>
  <c r="Q160" i="21"/>
  <c r="Q96" i="21"/>
  <c r="Q48" i="21"/>
  <c r="AR4" i="20"/>
  <c r="R177" i="21"/>
  <c r="AU5" i="20"/>
  <c r="AM4" i="20"/>
  <c r="AM3" i="20" s="1"/>
  <c r="Q148" i="21"/>
  <c r="Q116" i="21"/>
  <c r="Q84" i="21"/>
  <c r="Q52" i="21"/>
  <c r="Q20" i="21"/>
  <c r="AL4" i="20"/>
  <c r="AL3" i="20" s="1"/>
  <c r="AT5" i="20"/>
  <c r="Q185" i="21"/>
  <c r="Q156" i="21"/>
  <c r="Q140" i="21"/>
  <c r="Q108" i="21"/>
  <c r="Q92" i="21"/>
  <c r="Q76" i="21"/>
  <c r="Q60" i="21"/>
  <c r="Q44" i="21"/>
  <c r="Q28" i="21"/>
  <c r="Q12" i="21"/>
  <c r="AV5" i="20"/>
  <c r="AN4" i="20"/>
  <c r="AN3" i="20" s="1"/>
  <c r="Q164" i="21"/>
  <c r="Q132" i="21"/>
  <c r="Q100" i="21"/>
  <c r="Q68" i="21"/>
  <c r="Q36" i="21"/>
  <c r="AP4" i="20"/>
  <c r="AP3" i="20" s="1"/>
  <c r="AX5" i="20"/>
  <c r="Q201" i="21"/>
  <c r="AO4" i="20"/>
  <c r="AO3" i="20" s="1"/>
  <c r="AW5" i="20"/>
  <c r="AK4" i="20"/>
  <c r="AK3" i="20" s="1"/>
  <c r="AS5" i="20"/>
  <c r="AB4" i="20"/>
  <c r="AB3" i="20" s="1"/>
  <c r="AH4" i="20"/>
  <c r="AF4" i="20"/>
  <c r="AD4" i="20"/>
  <c r="AG4" i="20"/>
  <c r="AE4" i="20"/>
  <c r="AC4" i="20"/>
  <c r="AS4" i="20" l="1"/>
  <c r="S177" i="21"/>
  <c r="AT4" i="20"/>
  <c r="T177" i="21"/>
  <c r="U177" i="21"/>
  <c r="AU4" i="20"/>
  <c r="X177" i="21"/>
  <c r="AX4" i="20"/>
  <c r="V177" i="21"/>
  <c r="AV4" i="20"/>
  <c r="W177" i="21"/>
  <c r="AW4" i="20"/>
  <c r="AR3" i="20"/>
  <c r="R8" i="21"/>
  <c r="AJ4" i="20"/>
  <c r="AJ3" i="20" s="1"/>
  <c r="V39" i="11"/>
  <c r="V34" i="11"/>
  <c r="V29" i="11"/>
  <c r="V24" i="11"/>
  <c r="V19" i="11"/>
  <c r="V14" i="11"/>
  <c r="V9" i="11"/>
  <c r="S6" i="21"/>
  <c r="S7" i="21" s="1"/>
  <c r="V6" i="21"/>
  <c r="V7" i="21" s="1"/>
  <c r="X6" i="21"/>
  <c r="X7" i="21" s="1"/>
  <c r="T6" i="21"/>
  <c r="T7" i="21" s="1"/>
  <c r="Q4" i="21"/>
  <c r="Q177" i="21" l="1"/>
  <c r="AX3" i="20"/>
  <c r="X8" i="21"/>
  <c r="AV3" i="20"/>
  <c r="V8" i="21"/>
  <c r="AU3" i="20"/>
  <c r="U8" i="21"/>
  <c r="AT3" i="20"/>
  <c r="T8" i="21"/>
  <c r="AW3" i="20"/>
  <c r="W8" i="21"/>
  <c r="AS3" i="20"/>
  <c r="S8" i="21"/>
  <c r="W6" i="21"/>
  <c r="W7" i="21" s="1"/>
  <c r="U6" i="21"/>
  <c r="U7" i="21" s="1"/>
  <c r="R6" i="21"/>
  <c r="R7" i="21" s="1"/>
  <c r="Q5" i="21"/>
  <c r="E177" i="21"/>
  <c r="Q8" i="21" l="1"/>
  <c r="Y7" i="2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L5" i="11"/>
  <c r="N5" i="11" s="1"/>
  <c r="I40" i="11" l="1"/>
  <c r="J9" i="11"/>
  <c r="J19" i="11"/>
  <c r="J24" i="11"/>
  <c r="J34" i="11"/>
  <c r="J14" i="11"/>
  <c r="J29" i="11"/>
  <c r="J39" i="11"/>
  <c r="Q6" i="27"/>
  <c r="C6" i="27" s="1"/>
  <c r="Q7" i="27"/>
  <c r="Q8" i="27"/>
  <c r="Q9" i="27"/>
  <c r="Q10" i="27"/>
  <c r="Q11" i="27"/>
  <c r="C11" i="27" s="1"/>
  <c r="Q12" i="27"/>
  <c r="Q13" i="27"/>
  <c r="Q14" i="27"/>
  <c r="Q15" i="27"/>
  <c r="Q16" i="27"/>
  <c r="C16" i="27" s="1"/>
  <c r="Q17" i="27"/>
  <c r="Q18" i="27"/>
  <c r="Q19" i="27"/>
  <c r="Q20" i="27"/>
  <c r="Q21" i="27"/>
  <c r="C21" i="27" s="1"/>
  <c r="Q22" i="27"/>
  <c r="Q23" i="27"/>
  <c r="Q24" i="27"/>
  <c r="Q25" i="27"/>
  <c r="Q26" i="27"/>
  <c r="C26" i="27" s="1"/>
  <c r="Q27" i="27"/>
  <c r="Q28" i="27"/>
  <c r="Q29" i="27"/>
  <c r="Q30" i="27"/>
  <c r="Q31" i="27"/>
  <c r="C31" i="27" s="1"/>
  <c r="Q32" i="27"/>
  <c r="C32" i="27" s="1"/>
  <c r="Q33" i="27"/>
  <c r="C33" i="27" s="1"/>
  <c r="Q34" i="27"/>
  <c r="C34" i="27" s="1"/>
  <c r="Q35" i="27"/>
  <c r="C35" i="27" s="1"/>
  <c r="Q36" i="27"/>
  <c r="C36" i="27" s="1"/>
  <c r="Q37" i="27"/>
  <c r="C37" i="27" s="1"/>
  <c r="Q38" i="27"/>
  <c r="C38" i="27" s="1"/>
  <c r="Q39" i="27"/>
  <c r="C39" i="27" s="1"/>
  <c r="Q40" i="27"/>
  <c r="C40" i="27" s="1"/>
  <c r="Q41" i="27"/>
  <c r="C41" i="27" s="1"/>
  <c r="Q42" i="27"/>
  <c r="C42" i="27" s="1"/>
  <c r="Q43" i="27"/>
  <c r="C43" i="27" s="1"/>
  <c r="Q44" i="27"/>
  <c r="C44" i="27" s="1"/>
  <c r="Q45" i="27"/>
  <c r="C45" i="27" s="1"/>
  <c r="Q46" i="27"/>
  <c r="C46" i="27" s="1"/>
  <c r="Q47" i="27"/>
  <c r="C47" i="27" s="1"/>
  <c r="Q5" i="27"/>
  <c r="G32" i="27" l="1"/>
  <c r="G45" i="27"/>
  <c r="G46" i="27"/>
  <c r="G44" i="27"/>
  <c r="G42" i="27"/>
  <c r="G43" i="27"/>
  <c r="G40" i="27"/>
  <c r="G41" i="27"/>
  <c r="G39" i="27"/>
  <c r="G37" i="27"/>
  <c r="G38" i="27"/>
  <c r="G34" i="27"/>
  <c r="G36" i="27"/>
  <c r="G35" i="27"/>
  <c r="G33" i="27"/>
  <c r="G47" i="27"/>
  <c r="K6" i="27"/>
  <c r="K7" i="27"/>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5"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B32" i="27" s="1"/>
  <c r="D33" i="27"/>
  <c r="B33" i="27" s="1"/>
  <c r="D34" i="27"/>
  <c r="B34" i="27" s="1"/>
  <c r="D35" i="27"/>
  <c r="B35" i="27" s="1"/>
  <c r="D36" i="27"/>
  <c r="B36" i="27" s="1"/>
  <c r="D37" i="27"/>
  <c r="B37" i="27" s="1"/>
  <c r="D38" i="27"/>
  <c r="B38" i="27" s="1"/>
  <c r="D39" i="27"/>
  <c r="B39" i="27" s="1"/>
  <c r="D40" i="27"/>
  <c r="B40" i="27" s="1"/>
  <c r="D41" i="27"/>
  <c r="B41" i="27" s="1"/>
  <c r="D42" i="27"/>
  <c r="B42" i="27" s="1"/>
  <c r="D43" i="27"/>
  <c r="B43" i="27" s="1"/>
  <c r="D44" i="27"/>
  <c r="B44" i="27" s="1"/>
  <c r="D45" i="27"/>
  <c r="B45" i="27" s="1"/>
  <c r="D46" i="27"/>
  <c r="B46" i="27" s="1"/>
  <c r="D47" i="27"/>
  <c r="B47" i="27" s="1"/>
  <c r="D5" i="27"/>
  <c r="F65" i="28"/>
  <c r="L30" i="27" l="1"/>
  <c r="L28" i="27"/>
  <c r="L26" i="27"/>
  <c r="L24" i="27"/>
  <c r="L22" i="27"/>
  <c r="L20" i="27"/>
  <c r="L18" i="27"/>
  <c r="L16" i="27"/>
  <c r="L14" i="27"/>
  <c r="L12" i="27"/>
  <c r="L10" i="27"/>
  <c r="L46" i="27"/>
  <c r="L44" i="27"/>
  <c r="L42" i="27"/>
  <c r="L40" i="27"/>
  <c r="L38" i="27"/>
  <c r="L36" i="27"/>
  <c r="L34" i="27"/>
  <c r="L32" i="27"/>
  <c r="L8" i="27"/>
  <c r="L47" i="27"/>
  <c r="L45" i="27"/>
  <c r="L43" i="27"/>
  <c r="L41" i="27"/>
  <c r="L39" i="27"/>
  <c r="L37" i="27"/>
  <c r="L35" i="27"/>
  <c r="L33" i="27"/>
  <c r="L31" i="27"/>
  <c r="L29" i="27"/>
  <c r="L27" i="27"/>
  <c r="L25" i="27"/>
  <c r="L23" i="27"/>
  <c r="L21" i="27"/>
  <c r="L19" i="27"/>
  <c r="L17" i="27"/>
  <c r="L15" i="27"/>
  <c r="L13" i="27"/>
  <c r="L11" i="27"/>
  <c r="L9" i="27"/>
  <c r="L7" i="27"/>
  <c r="L6" i="27"/>
  <c r="H47" i="27"/>
  <c r="H45" i="27"/>
  <c r="H43" i="27"/>
  <c r="H41" i="27"/>
  <c r="H39" i="27"/>
  <c r="H37" i="27"/>
  <c r="H35" i="27"/>
  <c r="H33" i="27"/>
  <c r="F33" i="27"/>
  <c r="F38" i="27"/>
  <c r="F39" i="27"/>
  <c r="F43" i="27"/>
  <c r="H46" i="27"/>
  <c r="H44" i="27"/>
  <c r="H42" i="27"/>
  <c r="H40" i="27"/>
  <c r="H38" i="27"/>
  <c r="H36" i="27"/>
  <c r="H34" i="27"/>
  <c r="H32" i="27"/>
  <c r="F46" i="27"/>
  <c r="F42" i="27"/>
  <c r="F34" i="27"/>
  <c r="F40" i="27" l="1"/>
  <c r="F35" i="27"/>
  <c r="F37" i="27"/>
  <c r="F36" i="27"/>
  <c r="F47" i="27"/>
  <c r="F44" i="27"/>
  <c r="F41" i="27"/>
  <c r="F45" i="27"/>
  <c r="F209" i="21" l="1"/>
  <c r="G209" i="21"/>
  <c r="H209" i="21"/>
  <c r="I209" i="21"/>
  <c r="J209" i="21"/>
  <c r="K209" i="21"/>
  <c r="E209" i="21"/>
  <c r="F205" i="21"/>
  <c r="G205" i="21"/>
  <c r="H205" i="21"/>
  <c r="I205" i="21"/>
  <c r="J205" i="21"/>
  <c r="K205" i="21"/>
  <c r="E205" i="21"/>
  <c r="F201" i="21"/>
  <c r="G201" i="21"/>
  <c r="H201" i="21"/>
  <c r="I201" i="21"/>
  <c r="J201" i="21"/>
  <c r="K201" i="21"/>
  <c r="E201" i="21"/>
  <c r="F197" i="21"/>
  <c r="G197" i="21"/>
  <c r="H197" i="21"/>
  <c r="I197" i="21"/>
  <c r="J197" i="21"/>
  <c r="K197" i="21"/>
  <c r="E197" i="21"/>
  <c r="F193" i="21"/>
  <c r="G193" i="21"/>
  <c r="H193" i="21"/>
  <c r="I193" i="21"/>
  <c r="J193" i="21"/>
  <c r="K193" i="21"/>
  <c r="E193" i="21"/>
  <c r="F189" i="21"/>
  <c r="G189" i="21"/>
  <c r="H189" i="21"/>
  <c r="I189" i="21"/>
  <c r="J189" i="21"/>
  <c r="K189" i="21"/>
  <c r="E189" i="21"/>
  <c r="F185" i="21"/>
  <c r="G185" i="21"/>
  <c r="H185" i="21"/>
  <c r="I185" i="21"/>
  <c r="J185" i="21"/>
  <c r="K185" i="21"/>
  <c r="E185" i="21"/>
  <c r="F181" i="21"/>
  <c r="G181" i="21"/>
  <c r="H181" i="21"/>
  <c r="I181" i="21"/>
  <c r="J181" i="21"/>
  <c r="K181" i="21"/>
  <c r="E181" i="21"/>
  <c r="F177" i="21"/>
  <c r="G177" i="21"/>
  <c r="H177" i="21"/>
  <c r="I177" i="21"/>
  <c r="J177" i="21"/>
  <c r="K177" i="21"/>
  <c r="F168" i="21"/>
  <c r="G168" i="21"/>
  <c r="H168" i="21"/>
  <c r="I168" i="21"/>
  <c r="J168" i="21"/>
  <c r="K168" i="21"/>
  <c r="E168" i="21"/>
  <c r="F164" i="21"/>
  <c r="G164" i="21"/>
  <c r="H164" i="21"/>
  <c r="I164" i="21"/>
  <c r="J164" i="21"/>
  <c r="K164" i="21"/>
  <c r="E164" i="21"/>
  <c r="F160" i="21"/>
  <c r="G160" i="21"/>
  <c r="H160" i="21"/>
  <c r="I160" i="21"/>
  <c r="J160" i="21"/>
  <c r="K160" i="21"/>
  <c r="E160" i="21"/>
  <c r="F156" i="21"/>
  <c r="G156" i="21"/>
  <c r="H156" i="21"/>
  <c r="I156" i="21"/>
  <c r="J156" i="21"/>
  <c r="K156" i="21"/>
  <c r="E156" i="21"/>
  <c r="F152" i="21"/>
  <c r="G152" i="21"/>
  <c r="H152" i="21"/>
  <c r="I152" i="21"/>
  <c r="J152" i="21"/>
  <c r="K152" i="21"/>
  <c r="E152" i="21"/>
  <c r="F148" i="21"/>
  <c r="G148" i="21"/>
  <c r="H148" i="21"/>
  <c r="I148" i="21"/>
  <c r="J148" i="21"/>
  <c r="K148" i="21"/>
  <c r="E148" i="21"/>
  <c r="F144" i="21"/>
  <c r="G144" i="21"/>
  <c r="H144" i="21"/>
  <c r="I144" i="21"/>
  <c r="J144" i="21"/>
  <c r="K144" i="21"/>
  <c r="E144" i="21"/>
  <c r="F140" i="21"/>
  <c r="G140" i="21"/>
  <c r="H140" i="21"/>
  <c r="I140" i="21"/>
  <c r="J140" i="21"/>
  <c r="K140" i="21"/>
  <c r="E140" i="21"/>
  <c r="F136" i="21"/>
  <c r="G136" i="21"/>
  <c r="H136" i="21"/>
  <c r="I136" i="21"/>
  <c r="J136" i="21"/>
  <c r="K136" i="21"/>
  <c r="E136" i="21"/>
  <c r="F132" i="21"/>
  <c r="G132" i="21"/>
  <c r="H132" i="21"/>
  <c r="I132" i="21"/>
  <c r="J132" i="21"/>
  <c r="K132" i="21"/>
  <c r="E132" i="21"/>
  <c r="F128" i="21"/>
  <c r="G128" i="21"/>
  <c r="H128" i="21"/>
  <c r="I128" i="21"/>
  <c r="J128" i="21"/>
  <c r="K128" i="21"/>
  <c r="E128" i="21"/>
  <c r="F124" i="21"/>
  <c r="G124" i="21"/>
  <c r="H124" i="21"/>
  <c r="I124" i="21"/>
  <c r="J124" i="21"/>
  <c r="K124" i="21"/>
  <c r="E124" i="21"/>
  <c r="F120" i="21"/>
  <c r="G120" i="21"/>
  <c r="H120" i="21"/>
  <c r="I120" i="21"/>
  <c r="J120" i="21"/>
  <c r="K120" i="21"/>
  <c r="E120" i="21"/>
  <c r="F116" i="21"/>
  <c r="G116" i="21"/>
  <c r="H116" i="21"/>
  <c r="I116" i="21"/>
  <c r="J116" i="21"/>
  <c r="K116" i="21"/>
  <c r="E116" i="21"/>
  <c r="F112" i="21"/>
  <c r="G112" i="21"/>
  <c r="H112" i="21"/>
  <c r="I112" i="21"/>
  <c r="J112" i="21"/>
  <c r="K112" i="21"/>
  <c r="E112" i="21"/>
  <c r="F108" i="21"/>
  <c r="G108" i="21"/>
  <c r="H108" i="21"/>
  <c r="I108" i="21"/>
  <c r="J108" i="21"/>
  <c r="K108" i="21"/>
  <c r="E108" i="21"/>
  <c r="F104" i="21"/>
  <c r="G104" i="21"/>
  <c r="H104" i="21"/>
  <c r="I104" i="21"/>
  <c r="J104" i="21"/>
  <c r="K104" i="21"/>
  <c r="E104" i="21"/>
  <c r="F100" i="21"/>
  <c r="G100" i="21"/>
  <c r="H100" i="21"/>
  <c r="I100" i="21"/>
  <c r="J100" i="21"/>
  <c r="K100" i="21"/>
  <c r="E100" i="21"/>
  <c r="F96" i="21"/>
  <c r="G96" i="21"/>
  <c r="H96" i="21"/>
  <c r="I96" i="21"/>
  <c r="J96" i="21"/>
  <c r="K96" i="21"/>
  <c r="E96" i="21"/>
  <c r="F92" i="21"/>
  <c r="G92" i="21"/>
  <c r="H92" i="21"/>
  <c r="I92" i="21"/>
  <c r="J92" i="21"/>
  <c r="K92" i="21"/>
  <c r="E92" i="21"/>
  <c r="F88" i="21"/>
  <c r="G88" i="21"/>
  <c r="H88" i="21"/>
  <c r="I88" i="21"/>
  <c r="J88" i="21"/>
  <c r="K88" i="21"/>
  <c r="E88" i="21"/>
  <c r="F84" i="21"/>
  <c r="G84" i="21"/>
  <c r="H84" i="21"/>
  <c r="I84" i="21"/>
  <c r="J84" i="21"/>
  <c r="K84" i="21"/>
  <c r="E84" i="21"/>
  <c r="F80" i="21"/>
  <c r="G80" i="21"/>
  <c r="H80" i="21"/>
  <c r="I80" i="21"/>
  <c r="J80" i="21"/>
  <c r="K80" i="21"/>
  <c r="E80" i="21"/>
  <c r="F76" i="21"/>
  <c r="G76" i="21"/>
  <c r="H76" i="21"/>
  <c r="I76" i="21"/>
  <c r="J76" i="21"/>
  <c r="K76" i="21"/>
  <c r="E76" i="21"/>
  <c r="F72" i="21"/>
  <c r="G72" i="21"/>
  <c r="H72" i="21"/>
  <c r="I72" i="21"/>
  <c r="J72" i="21"/>
  <c r="K72" i="21"/>
  <c r="E72" i="21"/>
  <c r="F68" i="21"/>
  <c r="G68" i="21"/>
  <c r="H68" i="21"/>
  <c r="I68" i="21"/>
  <c r="J68" i="21"/>
  <c r="K68" i="21"/>
  <c r="E68" i="21"/>
  <c r="F64" i="21"/>
  <c r="G64" i="21"/>
  <c r="H64" i="21"/>
  <c r="I64" i="21"/>
  <c r="J64" i="21"/>
  <c r="K64" i="21"/>
  <c r="E64" i="21"/>
  <c r="F56" i="21"/>
  <c r="G56" i="21"/>
  <c r="H56" i="21"/>
  <c r="I56" i="21"/>
  <c r="J56" i="21"/>
  <c r="K56" i="21"/>
  <c r="E56" i="21"/>
  <c r="F52" i="21"/>
  <c r="G52" i="21"/>
  <c r="H52" i="21"/>
  <c r="I52" i="21"/>
  <c r="J52" i="21"/>
  <c r="K52" i="21"/>
  <c r="E52" i="21"/>
  <c r="F44" i="21"/>
  <c r="G44" i="21"/>
  <c r="H44" i="21"/>
  <c r="I44" i="21"/>
  <c r="J44" i="21"/>
  <c r="K44" i="21"/>
  <c r="E44" i="21"/>
  <c r="F40" i="21"/>
  <c r="G40" i="21"/>
  <c r="H40" i="21"/>
  <c r="I40" i="21"/>
  <c r="J40" i="21"/>
  <c r="K40" i="21"/>
  <c r="E40" i="21"/>
  <c r="F36" i="21"/>
  <c r="G36" i="21"/>
  <c r="H36" i="21"/>
  <c r="I36" i="21"/>
  <c r="J36" i="21"/>
  <c r="K36" i="21"/>
  <c r="E36" i="21"/>
  <c r="F32" i="21"/>
  <c r="G32" i="21"/>
  <c r="H32" i="21"/>
  <c r="I32" i="21"/>
  <c r="J32" i="21"/>
  <c r="K32" i="21"/>
  <c r="E32" i="21"/>
  <c r="F28" i="21"/>
  <c r="G28" i="21"/>
  <c r="H28" i="21"/>
  <c r="I28" i="21"/>
  <c r="J28" i="21"/>
  <c r="K28" i="21"/>
  <c r="E28" i="21"/>
  <c r="F60" i="21"/>
  <c r="G60" i="21"/>
  <c r="H60" i="21"/>
  <c r="I60" i="21"/>
  <c r="J60" i="21"/>
  <c r="K60" i="21"/>
  <c r="E60" i="21"/>
  <c r="F48" i="21"/>
  <c r="G48" i="21"/>
  <c r="H48" i="21"/>
  <c r="I48" i="21"/>
  <c r="J48" i="21"/>
  <c r="K48" i="21"/>
  <c r="E48" i="21"/>
  <c r="F24" i="21"/>
  <c r="G24" i="21"/>
  <c r="H24" i="21"/>
  <c r="I24" i="21"/>
  <c r="J24" i="21"/>
  <c r="K24" i="21"/>
  <c r="E24" i="21"/>
  <c r="F20" i="21"/>
  <c r="G20" i="21"/>
  <c r="H20" i="21"/>
  <c r="I20" i="21"/>
  <c r="J20" i="21"/>
  <c r="K20" i="21"/>
  <c r="E20" i="21"/>
  <c r="F16" i="21"/>
  <c r="G16" i="21"/>
  <c r="H16" i="21"/>
  <c r="I16" i="21"/>
  <c r="J16" i="21"/>
  <c r="K16" i="21"/>
  <c r="E16" i="21"/>
  <c r="F12" i="21"/>
  <c r="G12" i="21"/>
  <c r="H12" i="21"/>
  <c r="I12" i="21"/>
  <c r="J12" i="21"/>
  <c r="K12" i="21"/>
  <c r="E12" i="21"/>
  <c r="F8" i="21"/>
  <c r="G8" i="21"/>
  <c r="H8" i="21"/>
  <c r="I8" i="21"/>
  <c r="J8" i="21"/>
  <c r="K8" i="21"/>
  <c r="E8" i="21"/>
  <c r="U39" i="11" l="1"/>
  <c r="U34" i="11"/>
  <c r="U29" i="11"/>
  <c r="U24" i="11"/>
  <c r="U19" i="11"/>
  <c r="U14" i="11"/>
  <c r="U9" i="11"/>
  <c r="L36" i="11"/>
  <c r="L37" i="11"/>
  <c r="L38" i="11"/>
  <c r="L39" i="11"/>
  <c r="L3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P13" i="11" l="1"/>
  <c r="R13" i="11" s="1"/>
  <c r="P11" i="11"/>
  <c r="R11" i="11" s="1"/>
  <c r="P12" i="11"/>
  <c r="R12" i="11" s="1"/>
  <c r="P10" i="11"/>
  <c r="R10" i="11" s="1"/>
  <c r="P23" i="11"/>
  <c r="R23" i="11" s="1"/>
  <c r="P21" i="11"/>
  <c r="R21" i="11" s="1"/>
  <c r="P22" i="11"/>
  <c r="R22" i="11" s="1"/>
  <c r="P20" i="11"/>
  <c r="R20" i="11" s="1"/>
  <c r="P33" i="11"/>
  <c r="R33" i="11" s="1"/>
  <c r="P31" i="11"/>
  <c r="R31" i="11" s="1"/>
  <c r="P32" i="11"/>
  <c r="R32" i="11" s="1"/>
  <c r="P30" i="11"/>
  <c r="R30" i="11" s="1"/>
  <c r="P7" i="11"/>
  <c r="R7" i="11" s="1"/>
  <c r="P5" i="11"/>
  <c r="P8" i="11"/>
  <c r="R8" i="11" s="1"/>
  <c r="P6" i="11"/>
  <c r="R6" i="11" s="1"/>
  <c r="P17" i="11"/>
  <c r="R17" i="11" s="1"/>
  <c r="P15" i="11"/>
  <c r="R15" i="11" s="1"/>
  <c r="P18" i="11"/>
  <c r="R18" i="11" s="1"/>
  <c r="P16" i="11"/>
  <c r="R16" i="11" s="1"/>
  <c r="P27" i="11"/>
  <c r="R27" i="11" s="1"/>
  <c r="P25" i="11"/>
  <c r="R25" i="11" s="1"/>
  <c r="P28" i="11"/>
  <c r="R28" i="11" s="1"/>
  <c r="P26" i="11"/>
  <c r="R26" i="11" s="1"/>
  <c r="P37" i="11"/>
  <c r="R37" i="11" s="1"/>
  <c r="P35" i="11"/>
  <c r="R35" i="11" s="1"/>
  <c r="P38" i="11"/>
  <c r="R38" i="11" s="1"/>
  <c r="P36" i="11"/>
  <c r="R36" i="11" s="1"/>
  <c r="T11" i="11" l="1"/>
  <c r="T23" i="11"/>
  <c r="T38" i="11"/>
  <c r="T7" i="11"/>
  <c r="S39" i="11"/>
  <c r="S29" i="11"/>
  <c r="S19" i="11"/>
  <c r="R5" i="11"/>
  <c r="T5" i="11" s="1"/>
  <c r="P40" i="11"/>
  <c r="S34" i="11"/>
  <c r="S24" i="11"/>
  <c r="S14" i="11"/>
  <c r="M40" i="11"/>
  <c r="N39" i="11"/>
  <c r="T39" i="11" s="1"/>
  <c r="N38" i="11"/>
  <c r="N37" i="11"/>
  <c r="T37" i="11" s="1"/>
  <c r="N36" i="11"/>
  <c r="T36" i="11" s="1"/>
  <c r="N35" i="11"/>
  <c r="T35" i="11" s="1"/>
  <c r="N34" i="11"/>
  <c r="T34" i="11" s="1"/>
  <c r="N33" i="11"/>
  <c r="T33" i="11" s="1"/>
  <c r="N32" i="11"/>
  <c r="T32" i="11" s="1"/>
  <c r="N31" i="11"/>
  <c r="T31" i="11" s="1"/>
  <c r="N30" i="11"/>
  <c r="T30" i="11" s="1"/>
  <c r="N29" i="11"/>
  <c r="T29" i="11" s="1"/>
  <c r="N28" i="11"/>
  <c r="T28" i="11" s="1"/>
  <c r="N27" i="11"/>
  <c r="T27" i="11" s="1"/>
  <c r="N26" i="11"/>
  <c r="T26" i="11" s="1"/>
  <c r="N25" i="11"/>
  <c r="T25" i="11" s="1"/>
  <c r="N24" i="11"/>
  <c r="T24" i="11" s="1"/>
  <c r="N23" i="11"/>
  <c r="N22" i="11"/>
  <c r="T22" i="11" s="1"/>
  <c r="N21" i="11"/>
  <c r="T21" i="11" s="1"/>
  <c r="N20" i="11"/>
  <c r="T20" i="11" s="1"/>
  <c r="N19" i="11"/>
  <c r="T19" i="11" s="1"/>
  <c r="N18" i="11"/>
  <c r="T18" i="11" s="1"/>
  <c r="N17" i="11"/>
  <c r="T17" i="11" s="1"/>
  <c r="N16" i="11"/>
  <c r="T16" i="11" s="1"/>
  <c r="N15" i="11"/>
  <c r="T15" i="11" s="1"/>
  <c r="N14" i="11"/>
  <c r="T14" i="11" s="1"/>
  <c r="N13" i="11"/>
  <c r="T13" i="11" s="1"/>
  <c r="N12" i="11"/>
  <c r="T12" i="11" s="1"/>
  <c r="N11" i="11"/>
  <c r="N10" i="11"/>
  <c r="T10" i="11" s="1"/>
  <c r="N9" i="11"/>
  <c r="T9" i="11" s="1"/>
  <c r="N8" i="11"/>
  <c r="T8" i="11" s="1"/>
  <c r="N7" i="11"/>
  <c r="N6" i="11"/>
  <c r="T6" i="11" s="1"/>
  <c r="L40" i="11"/>
  <c r="R40" i="11" l="1"/>
  <c r="S9" i="11"/>
  <c r="S40" i="11" s="1"/>
  <c r="O24" i="11"/>
  <c r="O34" i="11"/>
  <c r="O14" i="11"/>
  <c r="O19" i="11"/>
  <c r="O29" i="11"/>
  <c r="O39" i="11"/>
  <c r="U40" i="11"/>
  <c r="O9" i="11" l="1"/>
  <c r="O40" i="11" s="1"/>
  <c r="O43" i="11" s="1"/>
  <c r="N40" i="11"/>
  <c r="T40" i="11" s="1"/>
  <c r="B7" i="21"/>
  <c r="D177" i="21"/>
  <c r="F58" i="21" l="1"/>
  <c r="F59" i="21" s="1"/>
  <c r="H58" i="21"/>
  <c r="H59" i="21" s="1"/>
  <c r="J58" i="21"/>
  <c r="J59" i="21" s="1"/>
  <c r="D21" i="21"/>
  <c r="F18" i="21"/>
  <c r="F19" i="21" s="1"/>
  <c r="H18" i="21"/>
  <c r="H19" i="21" s="1"/>
  <c r="J18" i="21"/>
  <c r="J19" i="21" s="1"/>
  <c r="F106" i="21"/>
  <c r="F107" i="21" s="1"/>
  <c r="H106" i="21"/>
  <c r="H107" i="21" s="1"/>
  <c r="J106" i="21"/>
  <c r="J107" i="21" s="1"/>
  <c r="F102" i="21"/>
  <c r="F103" i="21" s="1"/>
  <c r="H102" i="21"/>
  <c r="H103" i="21" s="1"/>
  <c r="J102" i="21"/>
  <c r="J103" i="21" s="1"/>
  <c r="K183" i="21"/>
  <c r="K184" i="21" s="1"/>
  <c r="J183" i="21"/>
  <c r="J184" i="21" s="1"/>
  <c r="I183" i="21"/>
  <c r="I184" i="21" s="1"/>
  <c r="H183" i="21"/>
  <c r="H184" i="21" s="1"/>
  <c r="G183" i="21"/>
  <c r="G184" i="21" s="1"/>
  <c r="F183" i="21"/>
  <c r="F184" i="21" s="1"/>
  <c r="E183" i="21"/>
  <c r="E184" i="21" s="1"/>
  <c r="K179" i="21"/>
  <c r="K180" i="21" s="1"/>
  <c r="J179" i="21"/>
  <c r="J180" i="21" s="1"/>
  <c r="I179" i="21"/>
  <c r="I180" i="21" s="1"/>
  <c r="H179" i="21"/>
  <c r="H180" i="21" s="1"/>
  <c r="G179" i="21"/>
  <c r="G180" i="21" s="1"/>
  <c r="F179" i="21"/>
  <c r="F180" i="21" s="1"/>
  <c r="E179" i="21"/>
  <c r="E180" i="21" s="1"/>
  <c r="D156" i="21"/>
  <c r="D124" i="21"/>
  <c r="D116" i="21"/>
  <c r="D108" i="21"/>
  <c r="K106" i="21"/>
  <c r="K107" i="21" s="1"/>
  <c r="I106" i="21"/>
  <c r="I107" i="21" s="1"/>
  <c r="G106" i="21"/>
  <c r="G107" i="21" s="1"/>
  <c r="E106" i="21"/>
  <c r="E107" i="21" s="1"/>
  <c r="K102" i="21"/>
  <c r="K103" i="21" s="1"/>
  <c r="I102" i="21"/>
  <c r="I103" i="21" s="1"/>
  <c r="G102" i="21"/>
  <c r="G103" i="21" s="1"/>
  <c r="D101" i="21"/>
  <c r="D100" i="21"/>
  <c r="K98" i="21"/>
  <c r="K99" i="21" s="1"/>
  <c r="J98" i="21"/>
  <c r="J99" i="21" s="1"/>
  <c r="I98" i="21"/>
  <c r="I99" i="21" s="1"/>
  <c r="H98" i="21"/>
  <c r="H99" i="21" s="1"/>
  <c r="G98" i="21"/>
  <c r="G99" i="21" s="1"/>
  <c r="F98" i="21"/>
  <c r="F99" i="21" s="1"/>
  <c r="E98" i="21"/>
  <c r="E99" i="21" s="1"/>
  <c r="D92" i="21"/>
  <c r="D84" i="21"/>
  <c r="K70" i="21"/>
  <c r="K71" i="21" s="1"/>
  <c r="J70" i="21"/>
  <c r="J71" i="21" s="1"/>
  <c r="I70" i="21"/>
  <c r="I71" i="21" s="1"/>
  <c r="H70" i="21"/>
  <c r="H71" i="21" s="1"/>
  <c r="G70" i="21"/>
  <c r="G71" i="21" s="1"/>
  <c r="F70" i="21"/>
  <c r="F71" i="21" s="1"/>
  <c r="E70" i="21"/>
  <c r="E71" i="21" s="1"/>
  <c r="K66" i="21"/>
  <c r="K67" i="21" s="1"/>
  <c r="J66" i="21"/>
  <c r="J67" i="21" s="1"/>
  <c r="I66" i="21"/>
  <c r="I67" i="21" s="1"/>
  <c r="H66" i="21"/>
  <c r="H67" i="21" s="1"/>
  <c r="G66" i="21"/>
  <c r="G67" i="21" s="1"/>
  <c r="F66" i="21"/>
  <c r="F67" i="21" s="1"/>
  <c r="D65" i="21"/>
  <c r="D64" i="21"/>
  <c r="K62" i="21"/>
  <c r="K63" i="21" s="1"/>
  <c r="J62" i="21"/>
  <c r="J63" i="21" s="1"/>
  <c r="I62" i="21"/>
  <c r="I63" i="21" s="1"/>
  <c r="H62" i="21"/>
  <c r="H63" i="21" s="1"/>
  <c r="G62" i="21"/>
  <c r="G63" i="21" s="1"/>
  <c r="F62" i="21"/>
  <c r="F63" i="21" s="1"/>
  <c r="E62" i="21"/>
  <c r="E63" i="21" s="1"/>
  <c r="K58" i="21"/>
  <c r="K59" i="21" s="1"/>
  <c r="I58" i="21"/>
  <c r="I59" i="21" s="1"/>
  <c r="G58" i="21"/>
  <c r="G59" i="21" s="1"/>
  <c r="D57" i="21"/>
  <c r="D56" i="21"/>
  <c r="K54" i="21"/>
  <c r="K55" i="21" s="1"/>
  <c r="J54" i="21"/>
  <c r="J55" i="21" s="1"/>
  <c r="I54" i="21"/>
  <c r="I55" i="21" s="1"/>
  <c r="H54" i="21"/>
  <c r="H55" i="21" s="1"/>
  <c r="G54" i="21"/>
  <c r="G55" i="21" s="1"/>
  <c r="F54" i="21"/>
  <c r="F55" i="21" s="1"/>
  <c r="E54" i="21"/>
  <c r="E55" i="21" s="1"/>
  <c r="K50" i="21"/>
  <c r="K51" i="21" s="1"/>
  <c r="J50" i="21"/>
  <c r="J51" i="21" s="1"/>
  <c r="I50" i="21"/>
  <c r="I51" i="21" s="1"/>
  <c r="H50" i="21"/>
  <c r="H51" i="21" s="1"/>
  <c r="G50" i="21"/>
  <c r="G51" i="21" s="1"/>
  <c r="F50" i="21"/>
  <c r="F51" i="21" s="1"/>
  <c r="D49" i="21"/>
  <c r="D48" i="21"/>
  <c r="K46" i="21"/>
  <c r="K47" i="21" s="1"/>
  <c r="J46" i="21"/>
  <c r="J47" i="21" s="1"/>
  <c r="I46" i="21"/>
  <c r="I47" i="21" s="1"/>
  <c r="H46" i="21"/>
  <c r="H47" i="21" s="1"/>
  <c r="G46" i="21"/>
  <c r="G47" i="21" s="1"/>
  <c r="F46" i="21"/>
  <c r="F47" i="21" s="1"/>
  <c r="E46" i="21"/>
  <c r="E47" i="21" s="1"/>
  <c r="K42" i="21"/>
  <c r="K43" i="21" s="1"/>
  <c r="J42" i="21"/>
  <c r="J43" i="21" s="1"/>
  <c r="I42" i="21"/>
  <c r="I43" i="21" s="1"/>
  <c r="H42" i="21"/>
  <c r="H43" i="21" s="1"/>
  <c r="G42" i="21"/>
  <c r="G43" i="21" s="1"/>
  <c r="F42" i="21"/>
  <c r="F43" i="21" s="1"/>
  <c r="D41" i="21"/>
  <c r="D40" i="21"/>
  <c r="K38" i="21"/>
  <c r="K39" i="21" s="1"/>
  <c r="J38" i="21"/>
  <c r="J39" i="21" s="1"/>
  <c r="I38" i="21"/>
  <c r="I39" i="21" s="1"/>
  <c r="H38" i="21"/>
  <c r="H39" i="21" s="1"/>
  <c r="G38" i="21"/>
  <c r="G39" i="21" s="1"/>
  <c r="F38" i="21"/>
  <c r="F39" i="21" s="1"/>
  <c r="E38" i="21"/>
  <c r="E39" i="21" s="1"/>
  <c r="D33" i="21"/>
  <c r="K30" i="21"/>
  <c r="K31" i="21" s="1"/>
  <c r="J30" i="21"/>
  <c r="J31" i="21" s="1"/>
  <c r="I30" i="21"/>
  <c r="I31" i="21" s="1"/>
  <c r="H30" i="21"/>
  <c r="H31" i="21" s="1"/>
  <c r="G30" i="21"/>
  <c r="G31" i="21" s="1"/>
  <c r="F30" i="21"/>
  <c r="F31" i="21" s="1"/>
  <c r="E30" i="21"/>
  <c r="E31" i="21" s="1"/>
  <c r="K26" i="21"/>
  <c r="K27" i="21" s="1"/>
  <c r="J26" i="21"/>
  <c r="J27" i="21" s="1"/>
  <c r="I26" i="21"/>
  <c r="I27" i="21" s="1"/>
  <c r="H26" i="21"/>
  <c r="H27" i="21" s="1"/>
  <c r="G26" i="21"/>
  <c r="G27" i="21" s="1"/>
  <c r="F26" i="21"/>
  <c r="F27" i="21" s="1"/>
  <c r="E26" i="21"/>
  <c r="E27" i="21" s="1"/>
  <c r="K22" i="21"/>
  <c r="K23" i="21" s="1"/>
  <c r="J22" i="21"/>
  <c r="J23" i="21" s="1"/>
  <c r="I22" i="21"/>
  <c r="I23" i="21" s="1"/>
  <c r="H22" i="21"/>
  <c r="H23" i="21" s="1"/>
  <c r="G22" i="21"/>
  <c r="G23" i="21" s="1"/>
  <c r="F22" i="21"/>
  <c r="F23" i="21" s="1"/>
  <c r="D20" i="21"/>
  <c r="K18" i="21"/>
  <c r="K19" i="21" s="1"/>
  <c r="I18" i="21"/>
  <c r="I19" i="21" s="1"/>
  <c r="G18" i="21"/>
  <c r="G19" i="21" s="1"/>
  <c r="E18" i="21"/>
  <c r="E19" i="21" s="1"/>
  <c r="K14" i="21"/>
  <c r="K15" i="21" s="1"/>
  <c r="J14" i="21"/>
  <c r="J15" i="21" s="1"/>
  <c r="I14" i="21"/>
  <c r="I15" i="21" s="1"/>
  <c r="H14" i="21"/>
  <c r="H15" i="21" s="1"/>
  <c r="G14" i="21"/>
  <c r="G15" i="21" s="1"/>
  <c r="F14" i="21"/>
  <c r="F15" i="21" s="1"/>
  <c r="D12" i="21"/>
  <c r="K10" i="21"/>
  <c r="K11" i="21" s="1"/>
  <c r="J10" i="21"/>
  <c r="J11" i="21" s="1"/>
  <c r="I10" i="21"/>
  <c r="I11" i="21" s="1"/>
  <c r="H10" i="21"/>
  <c r="H11" i="21" s="1"/>
  <c r="G10" i="21"/>
  <c r="G11" i="21" s="1"/>
  <c r="F10" i="21"/>
  <c r="F11" i="21" s="1"/>
  <c r="E10" i="21"/>
  <c r="E11" i="21" s="1"/>
  <c r="D4" i="21"/>
  <c r="L184" i="21" l="1"/>
  <c r="K170" i="21"/>
  <c r="K171" i="21" s="1"/>
  <c r="J170" i="21"/>
  <c r="J171" i="21" s="1"/>
  <c r="I170" i="21"/>
  <c r="I171" i="21" s="1"/>
  <c r="H170" i="21"/>
  <c r="H171" i="21" s="1"/>
  <c r="G170" i="21"/>
  <c r="G171" i="21" s="1"/>
  <c r="F170" i="21"/>
  <c r="F171" i="21" s="1"/>
  <c r="E170" i="21"/>
  <c r="E171" i="21" s="1"/>
  <c r="K146" i="21"/>
  <c r="K147" i="21" s="1"/>
  <c r="J146" i="21"/>
  <c r="J147" i="21" s="1"/>
  <c r="I146" i="21"/>
  <c r="I147" i="21" s="1"/>
  <c r="H146" i="21"/>
  <c r="H147" i="21" s="1"/>
  <c r="G146" i="21"/>
  <c r="G147" i="21" s="1"/>
  <c r="F146" i="21"/>
  <c r="F147" i="21" s="1"/>
  <c r="E146" i="21"/>
  <c r="E147" i="21" s="1"/>
  <c r="J158" i="21"/>
  <c r="J159" i="21" s="1"/>
  <c r="H158" i="21"/>
  <c r="H159" i="21" s="1"/>
  <c r="G158" i="21"/>
  <c r="G159" i="21" s="1"/>
  <c r="F158" i="21"/>
  <c r="F159" i="21" s="1"/>
  <c r="K154" i="21"/>
  <c r="K155" i="21" s="1"/>
  <c r="J154" i="21"/>
  <c r="J155" i="21" s="1"/>
  <c r="I154" i="21"/>
  <c r="I155" i="21" s="1"/>
  <c r="H154" i="21"/>
  <c r="H155" i="21" s="1"/>
  <c r="G154" i="21"/>
  <c r="G155" i="21" s="1"/>
  <c r="F154" i="21"/>
  <c r="F155" i="21" s="1"/>
  <c r="E154" i="21"/>
  <c r="E155" i="21" s="1"/>
  <c r="D5" i="21"/>
  <c r="D13" i="21"/>
  <c r="D157" i="21"/>
  <c r="L11" i="21"/>
  <c r="L31" i="21"/>
  <c r="L180" i="21"/>
  <c r="L27" i="21"/>
  <c r="L19" i="21"/>
  <c r="K114" i="21"/>
  <c r="K115" i="21" s="1"/>
  <c r="J114" i="21"/>
  <c r="J115" i="21" s="1"/>
  <c r="I114" i="21"/>
  <c r="I115" i="21" s="1"/>
  <c r="H114" i="21"/>
  <c r="H115" i="21" s="1"/>
  <c r="G114" i="21"/>
  <c r="G115" i="21" s="1"/>
  <c r="F114" i="21"/>
  <c r="F115" i="21" s="1"/>
  <c r="E114" i="21"/>
  <c r="E115" i="21" s="1"/>
  <c r="K118" i="21"/>
  <c r="K119" i="21" s="1"/>
  <c r="J118" i="21"/>
  <c r="J119" i="21" s="1"/>
  <c r="I118" i="21"/>
  <c r="I119" i="21" s="1"/>
  <c r="H118" i="21"/>
  <c r="H119" i="21" s="1"/>
  <c r="G118" i="21"/>
  <c r="G119" i="21" s="1"/>
  <c r="F118" i="21"/>
  <c r="F119" i="21" s="1"/>
  <c r="D117" i="21"/>
  <c r="K78" i="21"/>
  <c r="K79" i="21" s="1"/>
  <c r="J78" i="21"/>
  <c r="J79" i="21" s="1"/>
  <c r="I78" i="21"/>
  <c r="I79" i="21" s="1"/>
  <c r="H78" i="21"/>
  <c r="H79" i="21" s="1"/>
  <c r="G78" i="21"/>
  <c r="G79" i="21" s="1"/>
  <c r="F78" i="21"/>
  <c r="F79" i="21" s="1"/>
  <c r="E78" i="21"/>
  <c r="E79" i="21" s="1"/>
  <c r="K134" i="21"/>
  <c r="K135" i="21" s="1"/>
  <c r="I134" i="21"/>
  <c r="I135" i="21" s="1"/>
  <c r="G134" i="21"/>
  <c r="G135" i="21" s="1"/>
  <c r="E134" i="21"/>
  <c r="E135" i="21" s="1"/>
  <c r="K126" i="21"/>
  <c r="K127" i="21" s="1"/>
  <c r="J126" i="21"/>
  <c r="J127" i="21" s="1"/>
  <c r="I126" i="21"/>
  <c r="I127" i="21" s="1"/>
  <c r="H126" i="21"/>
  <c r="H127" i="21" s="1"/>
  <c r="G126" i="21"/>
  <c r="G127" i="21" s="1"/>
  <c r="F126" i="21"/>
  <c r="F127" i="21" s="1"/>
  <c r="D125" i="21"/>
  <c r="K207" i="21"/>
  <c r="K208" i="21" s="1"/>
  <c r="J207" i="21"/>
  <c r="J208" i="21" s="1"/>
  <c r="I207" i="21"/>
  <c r="I208" i="21" s="1"/>
  <c r="H207" i="21"/>
  <c r="H208" i="21" s="1"/>
  <c r="G207" i="21"/>
  <c r="G208" i="21" s="1"/>
  <c r="F207" i="21"/>
  <c r="F208" i="21" s="1"/>
  <c r="D206" i="21"/>
  <c r="K199" i="21"/>
  <c r="K200" i="21" s="1"/>
  <c r="J199" i="21"/>
  <c r="J200" i="21" s="1"/>
  <c r="I199" i="21"/>
  <c r="I200" i="21" s="1"/>
  <c r="H199" i="21"/>
  <c r="H200" i="21" s="1"/>
  <c r="G199" i="21"/>
  <c r="G200" i="21" s="1"/>
  <c r="F199" i="21"/>
  <c r="F200" i="21" s="1"/>
  <c r="E199" i="21"/>
  <c r="E200" i="21" s="1"/>
  <c r="K191" i="21"/>
  <c r="K192" i="21" s="1"/>
  <c r="J191" i="21"/>
  <c r="J192" i="21" s="1"/>
  <c r="I191" i="21"/>
  <c r="I192" i="21" s="1"/>
  <c r="H191" i="21"/>
  <c r="H192" i="21" s="1"/>
  <c r="G191" i="21"/>
  <c r="G192" i="21" s="1"/>
  <c r="F191" i="21"/>
  <c r="F192" i="21" s="1"/>
  <c r="E191" i="21"/>
  <c r="E192" i="21" s="1"/>
  <c r="K110" i="21"/>
  <c r="K111" i="21" s="1"/>
  <c r="J110" i="21"/>
  <c r="J111" i="21" s="1"/>
  <c r="I110" i="21"/>
  <c r="I111" i="21" s="1"/>
  <c r="H110" i="21"/>
  <c r="H111" i="21" s="1"/>
  <c r="G110" i="21"/>
  <c r="G111" i="21" s="1"/>
  <c r="F110" i="21"/>
  <c r="F111" i="21" s="1"/>
  <c r="D109" i="21"/>
  <c r="K90" i="21"/>
  <c r="K91" i="21" s="1"/>
  <c r="J90" i="21"/>
  <c r="J91" i="21" s="1"/>
  <c r="I90" i="21"/>
  <c r="I91" i="21" s="1"/>
  <c r="H90" i="21"/>
  <c r="H91" i="21" s="1"/>
  <c r="G90" i="21"/>
  <c r="G91" i="21" s="1"/>
  <c r="F90" i="21"/>
  <c r="F91" i="21" s="1"/>
  <c r="E90" i="21"/>
  <c r="E91" i="21" s="1"/>
  <c r="K94" i="21"/>
  <c r="K95" i="21" s="1"/>
  <c r="J94" i="21"/>
  <c r="J95" i="21" s="1"/>
  <c r="I94" i="21"/>
  <c r="I95" i="21" s="1"/>
  <c r="H94" i="21"/>
  <c r="H95" i="21" s="1"/>
  <c r="G94" i="21"/>
  <c r="G95" i="21" s="1"/>
  <c r="F94" i="21"/>
  <c r="F95" i="21" s="1"/>
  <c r="D93" i="21"/>
  <c r="K166" i="21"/>
  <c r="K167" i="21" s="1"/>
  <c r="J166" i="21"/>
  <c r="J167" i="21" s="1"/>
  <c r="I166" i="21"/>
  <c r="I167" i="21" s="1"/>
  <c r="H166" i="21"/>
  <c r="H167" i="21" s="1"/>
  <c r="G166" i="21"/>
  <c r="G167" i="21" s="1"/>
  <c r="F166" i="21"/>
  <c r="F167" i="21" s="1"/>
  <c r="E166" i="21"/>
  <c r="E167" i="21" s="1"/>
  <c r="K150" i="21"/>
  <c r="K151" i="21" s="1"/>
  <c r="J150" i="21"/>
  <c r="J151" i="21" s="1"/>
  <c r="I150" i="21"/>
  <c r="I151" i="21" s="1"/>
  <c r="H150" i="21"/>
  <c r="H151" i="21" s="1"/>
  <c r="G150" i="21"/>
  <c r="G151" i="21" s="1"/>
  <c r="F150" i="21"/>
  <c r="F151" i="21" s="1"/>
  <c r="E150" i="21"/>
  <c r="E151" i="21" s="1"/>
  <c r="K142" i="21"/>
  <c r="K143" i="21" s="1"/>
  <c r="J142" i="21"/>
  <c r="J143" i="21" s="1"/>
  <c r="I142" i="21"/>
  <c r="I143" i="21" s="1"/>
  <c r="H142" i="21"/>
  <c r="H143" i="21" s="1"/>
  <c r="G142" i="21"/>
  <c r="G143" i="21" s="1"/>
  <c r="F142" i="21"/>
  <c r="F143" i="21" s="1"/>
  <c r="E142" i="21"/>
  <c r="E143" i="21" s="1"/>
  <c r="K162" i="21"/>
  <c r="K163" i="21" s="1"/>
  <c r="J162" i="21"/>
  <c r="J163" i="21" s="1"/>
  <c r="I162" i="21"/>
  <c r="I163" i="21" s="1"/>
  <c r="H162" i="21"/>
  <c r="H163" i="21" s="1"/>
  <c r="G162" i="21"/>
  <c r="G163" i="21" s="1"/>
  <c r="F162" i="21"/>
  <c r="F163" i="21" s="1"/>
  <c r="E162" i="21"/>
  <c r="E163" i="21" s="1"/>
  <c r="K122" i="21"/>
  <c r="K123" i="21" s="1"/>
  <c r="J122" i="21"/>
  <c r="J123" i="21" s="1"/>
  <c r="I122" i="21"/>
  <c r="I123" i="21" s="1"/>
  <c r="H122" i="21"/>
  <c r="H123" i="21" s="1"/>
  <c r="G122" i="21"/>
  <c r="G123" i="21" s="1"/>
  <c r="F122" i="21"/>
  <c r="F123" i="21" s="1"/>
  <c r="E122" i="21"/>
  <c r="E123" i="21" s="1"/>
  <c r="K130" i="21"/>
  <c r="K131" i="21" s="1"/>
  <c r="J130" i="21"/>
  <c r="J131" i="21" s="1"/>
  <c r="I130" i="21"/>
  <c r="I131" i="21" s="1"/>
  <c r="H130" i="21"/>
  <c r="H131" i="21" s="1"/>
  <c r="G130" i="21"/>
  <c r="G131" i="21" s="1"/>
  <c r="F130" i="21"/>
  <c r="F131" i="21" s="1"/>
  <c r="E130" i="21"/>
  <c r="E131" i="21" s="1"/>
  <c r="K86" i="21"/>
  <c r="K87" i="21" s="1"/>
  <c r="J86" i="21"/>
  <c r="J87" i="21" s="1"/>
  <c r="I86" i="21"/>
  <c r="I87" i="21" s="1"/>
  <c r="H86" i="21"/>
  <c r="H87" i="21" s="1"/>
  <c r="G86" i="21"/>
  <c r="G87" i="21" s="1"/>
  <c r="F86" i="21"/>
  <c r="F87" i="21" s="1"/>
  <c r="D85" i="21"/>
  <c r="K138" i="21"/>
  <c r="K139" i="21" s="1"/>
  <c r="J138" i="21"/>
  <c r="J139" i="21" s="1"/>
  <c r="I138" i="21"/>
  <c r="I139" i="21" s="1"/>
  <c r="H138" i="21"/>
  <c r="H139" i="21" s="1"/>
  <c r="G138" i="21"/>
  <c r="G139" i="21" s="1"/>
  <c r="F138" i="21"/>
  <c r="F139" i="21" s="1"/>
  <c r="E138" i="21"/>
  <c r="E139" i="21" s="1"/>
  <c r="K74" i="21"/>
  <c r="K75" i="21" s="1"/>
  <c r="J74" i="21"/>
  <c r="J75" i="21" s="1"/>
  <c r="I74" i="21"/>
  <c r="I75" i="21" s="1"/>
  <c r="H74" i="21"/>
  <c r="H75" i="21" s="1"/>
  <c r="G74" i="21"/>
  <c r="G75" i="21" s="1"/>
  <c r="F74" i="21"/>
  <c r="F75" i="21" s="1"/>
  <c r="E74" i="21"/>
  <c r="E75" i="21" s="1"/>
  <c r="K211" i="21"/>
  <c r="K212" i="21" s="1"/>
  <c r="J211" i="21"/>
  <c r="J212" i="21" s="1"/>
  <c r="I211" i="21"/>
  <c r="I212" i="21" s="1"/>
  <c r="H211" i="21"/>
  <c r="H212" i="21" s="1"/>
  <c r="G211" i="21"/>
  <c r="G212" i="21" s="1"/>
  <c r="F211" i="21"/>
  <c r="F212" i="21" s="1"/>
  <c r="E211" i="21"/>
  <c r="E212" i="21" s="1"/>
  <c r="K203" i="21"/>
  <c r="K204" i="21" s="1"/>
  <c r="J203" i="21"/>
  <c r="J204" i="21" s="1"/>
  <c r="I203" i="21"/>
  <c r="I204" i="21" s="1"/>
  <c r="H203" i="21"/>
  <c r="H204" i="21" s="1"/>
  <c r="G203" i="21"/>
  <c r="G204" i="21" s="1"/>
  <c r="F203" i="21"/>
  <c r="F204" i="21" s="1"/>
  <c r="E203" i="21"/>
  <c r="E204" i="21" s="1"/>
  <c r="K195" i="21"/>
  <c r="K196" i="21" s="1"/>
  <c r="J195" i="21"/>
  <c r="J196" i="21" s="1"/>
  <c r="I195" i="21"/>
  <c r="I196" i="21" s="1"/>
  <c r="H195" i="21"/>
  <c r="H196" i="21" s="1"/>
  <c r="G195" i="21"/>
  <c r="G196" i="21" s="1"/>
  <c r="F195" i="21"/>
  <c r="F196" i="21" s="1"/>
  <c r="E195" i="21"/>
  <c r="E196" i="21" s="1"/>
  <c r="J187" i="21"/>
  <c r="J188" i="21" s="1"/>
  <c r="H187" i="21"/>
  <c r="H188" i="21" s="1"/>
  <c r="F187" i="21"/>
  <c r="F188" i="21" s="1"/>
  <c r="D186" i="21"/>
  <c r="L7" i="21"/>
  <c r="D8" i="21"/>
  <c r="D9" i="21"/>
  <c r="S10" i="21"/>
  <c r="S11" i="21" s="1"/>
  <c r="U10" i="21"/>
  <c r="U11" i="21" s="1"/>
  <c r="W10" i="21"/>
  <c r="W11" i="21" s="1"/>
  <c r="T14" i="21"/>
  <c r="T15" i="21" s="1"/>
  <c r="V14" i="21"/>
  <c r="V15" i="21" s="1"/>
  <c r="X14" i="21"/>
  <c r="X15" i="21" s="1"/>
  <c r="E14" i="21"/>
  <c r="E15" i="21" s="1"/>
  <c r="L15" i="21" s="1"/>
  <c r="D16" i="21"/>
  <c r="D17" i="21"/>
  <c r="S18" i="21"/>
  <c r="S19" i="21" s="1"/>
  <c r="U18" i="21"/>
  <c r="U19" i="21" s="1"/>
  <c r="W18" i="21"/>
  <c r="W19" i="21" s="1"/>
  <c r="T22" i="21"/>
  <c r="T23" i="21" s="1"/>
  <c r="V22" i="21"/>
  <c r="V23" i="21" s="1"/>
  <c r="X22" i="21"/>
  <c r="X23" i="21" s="1"/>
  <c r="E22" i="21"/>
  <c r="E23" i="21" s="1"/>
  <c r="L23" i="21" s="1"/>
  <c r="D24" i="21"/>
  <c r="D25" i="21"/>
  <c r="S26" i="21"/>
  <c r="S27" i="21" s="1"/>
  <c r="U26" i="21"/>
  <c r="U27" i="21" s="1"/>
  <c r="W26" i="21"/>
  <c r="W27" i="21" s="1"/>
  <c r="T30" i="21"/>
  <c r="T31" i="21" s="1"/>
  <c r="V30" i="21"/>
  <c r="V31" i="21" s="1"/>
  <c r="X30" i="21"/>
  <c r="X31" i="21" s="1"/>
  <c r="D32" i="21"/>
  <c r="G34" i="21"/>
  <c r="G35" i="21" s="1"/>
  <c r="I34" i="21"/>
  <c r="I35" i="21" s="1"/>
  <c r="K34" i="21"/>
  <c r="K35" i="21" s="1"/>
  <c r="L39" i="21"/>
  <c r="L47" i="21"/>
  <c r="L55" i="21"/>
  <c r="L63" i="21"/>
  <c r="L71" i="21"/>
  <c r="U82" i="21"/>
  <c r="U83" i="21" s="1"/>
  <c r="T10" i="21"/>
  <c r="T11" i="21" s="1"/>
  <c r="V10" i="21"/>
  <c r="V11" i="21" s="1"/>
  <c r="X10" i="21"/>
  <c r="X11" i="21" s="1"/>
  <c r="S14" i="21"/>
  <c r="S15" i="21" s="1"/>
  <c r="U14" i="21"/>
  <c r="U15" i="21" s="1"/>
  <c r="W14" i="21"/>
  <c r="W15" i="21" s="1"/>
  <c r="T18" i="21"/>
  <c r="T19" i="21" s="1"/>
  <c r="V18" i="21"/>
  <c r="V19" i="21" s="1"/>
  <c r="X18" i="21"/>
  <c r="X19" i="21" s="1"/>
  <c r="S22" i="21"/>
  <c r="S23" i="21" s="1"/>
  <c r="U22" i="21"/>
  <c r="U23" i="21" s="1"/>
  <c r="W22" i="21"/>
  <c r="W23" i="21" s="1"/>
  <c r="T26" i="21"/>
  <c r="T27" i="21" s="1"/>
  <c r="V26" i="21"/>
  <c r="V27" i="21" s="1"/>
  <c r="X26" i="21"/>
  <c r="X27" i="21" s="1"/>
  <c r="D28" i="21"/>
  <c r="D29" i="21"/>
  <c r="S30" i="21"/>
  <c r="S31" i="21" s="1"/>
  <c r="U30" i="21"/>
  <c r="U31" i="21" s="1"/>
  <c r="W30" i="21"/>
  <c r="W31" i="21" s="1"/>
  <c r="F34" i="21"/>
  <c r="F35" i="21" s="1"/>
  <c r="H34" i="21"/>
  <c r="H35" i="21" s="1"/>
  <c r="J34" i="21"/>
  <c r="J35" i="21" s="1"/>
  <c r="T34" i="21"/>
  <c r="T35" i="21" s="1"/>
  <c r="V34" i="21"/>
  <c r="V35" i="21" s="1"/>
  <c r="X34" i="21"/>
  <c r="X35" i="21" s="1"/>
  <c r="E34" i="21"/>
  <c r="E35" i="21" s="1"/>
  <c r="D36" i="21"/>
  <c r="D37" i="21"/>
  <c r="S38" i="21"/>
  <c r="S39" i="21" s="1"/>
  <c r="U38" i="21"/>
  <c r="U39" i="21" s="1"/>
  <c r="W38" i="21"/>
  <c r="W39" i="21" s="1"/>
  <c r="T42" i="21"/>
  <c r="T43" i="21" s="1"/>
  <c r="X42" i="21"/>
  <c r="X43" i="21" s="1"/>
  <c r="E42" i="21"/>
  <c r="E43" i="21" s="1"/>
  <c r="L43" i="21" s="1"/>
  <c r="D44" i="21"/>
  <c r="D45" i="21"/>
  <c r="S46" i="21"/>
  <c r="S47" i="21" s="1"/>
  <c r="U46" i="21"/>
  <c r="U47" i="21" s="1"/>
  <c r="W46" i="21"/>
  <c r="W47" i="21" s="1"/>
  <c r="V50" i="21"/>
  <c r="V51" i="21" s="1"/>
  <c r="E50" i="21"/>
  <c r="E51" i="21" s="1"/>
  <c r="L51" i="21" s="1"/>
  <c r="D52" i="21"/>
  <c r="D53" i="21"/>
  <c r="S54" i="21"/>
  <c r="S55" i="21" s="1"/>
  <c r="U54" i="21"/>
  <c r="U55" i="21" s="1"/>
  <c r="W54" i="21"/>
  <c r="W55" i="21" s="1"/>
  <c r="V58" i="21"/>
  <c r="V59" i="21" s="1"/>
  <c r="E58" i="21"/>
  <c r="E59" i="21" s="1"/>
  <c r="L59" i="21" s="1"/>
  <c r="D60" i="21"/>
  <c r="D61" i="21"/>
  <c r="S62" i="21"/>
  <c r="S63" i="21" s="1"/>
  <c r="U62" i="21"/>
  <c r="U63" i="21" s="1"/>
  <c r="W62" i="21"/>
  <c r="W63" i="21" s="1"/>
  <c r="V66" i="21"/>
  <c r="V67" i="21" s="1"/>
  <c r="E66" i="21"/>
  <c r="E67" i="21" s="1"/>
  <c r="L67" i="21" s="1"/>
  <c r="D68" i="21"/>
  <c r="D69" i="21"/>
  <c r="S70" i="21"/>
  <c r="S71" i="21" s="1"/>
  <c r="U70" i="21"/>
  <c r="U71" i="21" s="1"/>
  <c r="W70" i="21"/>
  <c r="W71" i="21" s="1"/>
  <c r="V74" i="21"/>
  <c r="V75" i="21" s="1"/>
  <c r="D76" i="21"/>
  <c r="D77" i="21"/>
  <c r="S78" i="21"/>
  <c r="S79" i="21" s="1"/>
  <c r="W78" i="21"/>
  <c r="W79" i="21" s="1"/>
  <c r="E82" i="21"/>
  <c r="E83" i="21" s="1"/>
  <c r="G82" i="21"/>
  <c r="G83" i="21" s="1"/>
  <c r="I82" i="21"/>
  <c r="I83" i="21" s="1"/>
  <c r="V82" i="21"/>
  <c r="V83" i="21" s="1"/>
  <c r="K82" i="21"/>
  <c r="K83" i="21" s="1"/>
  <c r="L99" i="21"/>
  <c r="L107" i="21"/>
  <c r="S34" i="21"/>
  <c r="S35" i="21" s="1"/>
  <c r="U34" i="21"/>
  <c r="U35" i="21" s="1"/>
  <c r="W34" i="21"/>
  <c r="W35" i="21" s="1"/>
  <c r="T38" i="21"/>
  <c r="T39" i="21" s="1"/>
  <c r="V38" i="21"/>
  <c r="V39" i="21" s="1"/>
  <c r="X38" i="21"/>
  <c r="X39" i="21" s="1"/>
  <c r="S42" i="21"/>
  <c r="S43" i="21" s="1"/>
  <c r="U42" i="21"/>
  <c r="U43" i="21" s="1"/>
  <c r="W42" i="21"/>
  <c r="W43" i="21" s="1"/>
  <c r="T46" i="21"/>
  <c r="T47" i="21" s="1"/>
  <c r="X46" i="21"/>
  <c r="X47" i="21" s="1"/>
  <c r="S50" i="21"/>
  <c r="S51" i="21" s="1"/>
  <c r="U50" i="21"/>
  <c r="U51" i="21" s="1"/>
  <c r="W50" i="21"/>
  <c r="W51" i="21" s="1"/>
  <c r="V54" i="21"/>
  <c r="V55" i="21" s="1"/>
  <c r="U58" i="21"/>
  <c r="U59" i="21" s="1"/>
  <c r="T62" i="21"/>
  <c r="T63" i="21" s="1"/>
  <c r="V62" i="21"/>
  <c r="V63" i="21" s="1"/>
  <c r="X62" i="21"/>
  <c r="X63" i="21" s="1"/>
  <c r="S66" i="21"/>
  <c r="S67" i="21" s="1"/>
  <c r="U66" i="21"/>
  <c r="U67" i="21" s="1"/>
  <c r="W66" i="21"/>
  <c r="W67" i="21" s="1"/>
  <c r="V70" i="21"/>
  <c r="V71" i="21" s="1"/>
  <c r="D72" i="21"/>
  <c r="D73" i="21"/>
  <c r="S74" i="21"/>
  <c r="S75" i="21" s="1"/>
  <c r="W74" i="21"/>
  <c r="W75" i="21" s="1"/>
  <c r="T78" i="21"/>
  <c r="T79" i="21" s="1"/>
  <c r="V78" i="21"/>
  <c r="V79" i="21" s="1"/>
  <c r="X78" i="21"/>
  <c r="X79" i="21" s="1"/>
  <c r="D80" i="21"/>
  <c r="F82" i="21"/>
  <c r="F83" i="21" s="1"/>
  <c r="H82" i="21"/>
  <c r="H83" i="21" s="1"/>
  <c r="J82" i="21"/>
  <c r="J83" i="21" s="1"/>
  <c r="W82" i="21"/>
  <c r="W83" i="21" s="1"/>
  <c r="D81" i="21"/>
  <c r="S82" i="21"/>
  <c r="S83" i="21" s="1"/>
  <c r="T86" i="21"/>
  <c r="T87" i="21" s="1"/>
  <c r="V86" i="21"/>
  <c r="V87" i="21" s="1"/>
  <c r="X86" i="21"/>
  <c r="X87" i="21" s="1"/>
  <c r="E86" i="21"/>
  <c r="E87" i="21" s="1"/>
  <c r="D88" i="21"/>
  <c r="D89" i="21"/>
  <c r="S90" i="21"/>
  <c r="S91" i="21" s="1"/>
  <c r="U90" i="21"/>
  <c r="U91" i="21" s="1"/>
  <c r="W90" i="21"/>
  <c r="W91" i="21" s="1"/>
  <c r="T94" i="21"/>
  <c r="T95" i="21" s="1"/>
  <c r="V94" i="21"/>
  <c r="V95" i="21" s="1"/>
  <c r="X94" i="21"/>
  <c r="X95" i="21" s="1"/>
  <c r="E94" i="21"/>
  <c r="E95" i="21" s="1"/>
  <c r="D96" i="21"/>
  <c r="D97" i="21"/>
  <c r="S98" i="21"/>
  <c r="S99" i="21" s="1"/>
  <c r="U98" i="21"/>
  <c r="U99" i="21" s="1"/>
  <c r="W98" i="21"/>
  <c r="W99" i="21" s="1"/>
  <c r="T102" i="21"/>
  <c r="T103" i="21" s="1"/>
  <c r="V102" i="21"/>
  <c r="V103" i="21" s="1"/>
  <c r="X102" i="21"/>
  <c r="X103" i="21" s="1"/>
  <c r="E102" i="21"/>
  <c r="E103" i="21" s="1"/>
  <c r="L103" i="21" s="1"/>
  <c r="D104" i="21"/>
  <c r="D105" i="21"/>
  <c r="S106" i="21"/>
  <c r="S107" i="21" s="1"/>
  <c r="U106" i="21"/>
  <c r="U107" i="21" s="1"/>
  <c r="W106" i="21"/>
  <c r="W107" i="21" s="1"/>
  <c r="T110" i="21"/>
  <c r="T111" i="21" s="1"/>
  <c r="V110" i="21"/>
  <c r="V111" i="21" s="1"/>
  <c r="X110" i="21"/>
  <c r="X111" i="21" s="1"/>
  <c r="E110" i="21"/>
  <c r="E111" i="21" s="1"/>
  <c r="D112" i="21"/>
  <c r="D113" i="21"/>
  <c r="S114" i="21"/>
  <c r="S115" i="21" s="1"/>
  <c r="U114" i="21"/>
  <c r="U115" i="21" s="1"/>
  <c r="W114" i="21"/>
  <c r="W115" i="21" s="1"/>
  <c r="T118" i="21"/>
  <c r="T119" i="21" s="1"/>
  <c r="V118" i="21"/>
  <c r="V119" i="21" s="1"/>
  <c r="X118" i="21"/>
  <c r="X119" i="21" s="1"/>
  <c r="E118" i="21"/>
  <c r="E119" i="21" s="1"/>
  <c r="D120" i="21"/>
  <c r="D121" i="21"/>
  <c r="S122" i="21"/>
  <c r="S123" i="21" s="1"/>
  <c r="U122" i="21"/>
  <c r="U123" i="21" s="1"/>
  <c r="W122" i="21"/>
  <c r="W123" i="21" s="1"/>
  <c r="T126" i="21"/>
  <c r="T127" i="21" s="1"/>
  <c r="V126" i="21"/>
  <c r="V127" i="21" s="1"/>
  <c r="X126" i="21"/>
  <c r="X127" i="21" s="1"/>
  <c r="E126" i="21"/>
  <c r="E127" i="21" s="1"/>
  <c r="D128" i="21"/>
  <c r="D129" i="21"/>
  <c r="S130" i="21"/>
  <c r="S131" i="21" s="1"/>
  <c r="U130" i="21"/>
  <c r="U131" i="21" s="1"/>
  <c r="W130" i="21"/>
  <c r="W131" i="21" s="1"/>
  <c r="S86" i="21"/>
  <c r="S87" i="21" s="1"/>
  <c r="U86" i="21"/>
  <c r="U87" i="21" s="1"/>
  <c r="W86" i="21"/>
  <c r="W87" i="21" s="1"/>
  <c r="T90" i="21"/>
  <c r="T91" i="21" s="1"/>
  <c r="X90" i="21"/>
  <c r="X91" i="21" s="1"/>
  <c r="S94" i="21"/>
  <c r="S95" i="21" s="1"/>
  <c r="U94" i="21"/>
  <c r="U95" i="21" s="1"/>
  <c r="W94" i="21"/>
  <c r="W95" i="21" s="1"/>
  <c r="V98" i="21"/>
  <c r="V99" i="21" s="1"/>
  <c r="S102" i="21"/>
  <c r="S103" i="21" s="1"/>
  <c r="U102" i="21"/>
  <c r="U103" i="21" s="1"/>
  <c r="W102" i="21"/>
  <c r="W103" i="21" s="1"/>
  <c r="T106" i="21"/>
  <c r="T107" i="21" s="1"/>
  <c r="X106" i="21"/>
  <c r="X107" i="21" s="1"/>
  <c r="S110" i="21"/>
  <c r="S111" i="21" s="1"/>
  <c r="U110" i="21"/>
  <c r="U111" i="21" s="1"/>
  <c r="W110" i="21"/>
  <c r="W111" i="21" s="1"/>
  <c r="V114" i="21"/>
  <c r="V115" i="21" s="1"/>
  <c r="S118" i="21"/>
  <c r="S119" i="21" s="1"/>
  <c r="U118" i="21"/>
  <c r="U119" i="21" s="1"/>
  <c r="W118" i="21"/>
  <c r="W119" i="21" s="1"/>
  <c r="T122" i="21"/>
  <c r="T123" i="21" s="1"/>
  <c r="X122" i="21"/>
  <c r="X123" i="21" s="1"/>
  <c r="S126" i="21"/>
  <c r="S127" i="21" s="1"/>
  <c r="U126" i="21"/>
  <c r="U127" i="21" s="1"/>
  <c r="W126" i="21"/>
  <c r="W127" i="21" s="1"/>
  <c r="V130" i="21"/>
  <c r="V131" i="21" s="1"/>
  <c r="D132" i="21"/>
  <c r="F134" i="21"/>
  <c r="F135" i="21" s="1"/>
  <c r="H134" i="21"/>
  <c r="H135" i="21" s="1"/>
  <c r="J134" i="21"/>
  <c r="J135" i="21" s="1"/>
  <c r="V134" i="21"/>
  <c r="V135" i="21" s="1"/>
  <c r="X134" i="21"/>
  <c r="X135" i="21" s="1"/>
  <c r="D136" i="21"/>
  <c r="D137" i="21"/>
  <c r="S138" i="21"/>
  <c r="S139" i="21" s="1"/>
  <c r="W138" i="21"/>
  <c r="W139" i="21" s="1"/>
  <c r="T142" i="21"/>
  <c r="T143" i="21" s="1"/>
  <c r="V142" i="21"/>
  <c r="V143" i="21" s="1"/>
  <c r="X142" i="21"/>
  <c r="X143" i="21" s="1"/>
  <c r="D144" i="21"/>
  <c r="D145" i="21"/>
  <c r="S146" i="21"/>
  <c r="S147" i="21" s="1"/>
  <c r="U146" i="21"/>
  <c r="U147" i="21" s="1"/>
  <c r="W146" i="21"/>
  <c r="W147" i="21" s="1"/>
  <c r="D152" i="21"/>
  <c r="D153" i="21"/>
  <c r="S154" i="21"/>
  <c r="S155" i="21" s="1"/>
  <c r="U154" i="21"/>
  <c r="U155" i="21" s="1"/>
  <c r="W154" i="21"/>
  <c r="W155" i="21" s="1"/>
  <c r="I158" i="21"/>
  <c r="I159" i="21" s="1"/>
  <c r="K158" i="21"/>
  <c r="K159" i="21" s="1"/>
  <c r="T158" i="21"/>
  <c r="T159" i="21" s="1"/>
  <c r="D133" i="21"/>
  <c r="S134" i="21"/>
  <c r="S135" i="21" s="1"/>
  <c r="U134" i="21"/>
  <c r="U135" i="21" s="1"/>
  <c r="W134" i="21"/>
  <c r="W135" i="21" s="1"/>
  <c r="V138" i="21"/>
  <c r="V139" i="21" s="1"/>
  <c r="D140" i="21"/>
  <c r="D141" i="21"/>
  <c r="S142" i="21"/>
  <c r="S143" i="21" s="1"/>
  <c r="U142" i="21"/>
  <c r="U143" i="21" s="1"/>
  <c r="W142" i="21"/>
  <c r="W143" i="21" s="1"/>
  <c r="T146" i="21"/>
  <c r="T147" i="21" s="1"/>
  <c r="V146" i="21"/>
  <c r="V147" i="21" s="1"/>
  <c r="X146" i="21"/>
  <c r="X147" i="21" s="1"/>
  <c r="D148" i="21"/>
  <c r="D149" i="21"/>
  <c r="S150" i="21"/>
  <c r="S151" i="21" s="1"/>
  <c r="W150" i="21"/>
  <c r="W151" i="21" s="1"/>
  <c r="T154" i="21"/>
  <c r="T155" i="21" s="1"/>
  <c r="X154" i="21"/>
  <c r="X155" i="21" s="1"/>
  <c r="R158" i="21"/>
  <c r="R159" i="21" s="1"/>
  <c r="V158" i="21"/>
  <c r="V159" i="21" s="1"/>
  <c r="E158" i="21"/>
  <c r="E159" i="21" s="1"/>
  <c r="S158" i="21"/>
  <c r="S159" i="21" s="1"/>
  <c r="U158" i="21"/>
  <c r="U159" i="21" s="1"/>
  <c r="W158" i="21"/>
  <c r="W159" i="21" s="1"/>
  <c r="Q161" i="21"/>
  <c r="D164" i="21"/>
  <c r="D165" i="21"/>
  <c r="S166" i="21"/>
  <c r="S167" i="21" s="1"/>
  <c r="U166" i="21"/>
  <c r="U167" i="21" s="1"/>
  <c r="W166" i="21"/>
  <c r="W167" i="21" s="1"/>
  <c r="T170" i="21"/>
  <c r="T171" i="21" s="1"/>
  <c r="V170" i="21"/>
  <c r="V171" i="21" s="1"/>
  <c r="X170" i="21"/>
  <c r="X171" i="21" s="1"/>
  <c r="D178" i="21"/>
  <c r="U179" i="21"/>
  <c r="U180" i="21" s="1"/>
  <c r="V183" i="21"/>
  <c r="V184" i="21" s="1"/>
  <c r="D185" i="21"/>
  <c r="D160" i="21"/>
  <c r="D161" i="21"/>
  <c r="S162" i="21"/>
  <c r="S163" i="21" s="1"/>
  <c r="U162" i="21"/>
  <c r="U163" i="21" s="1"/>
  <c r="W162" i="21"/>
  <c r="W163" i="21" s="1"/>
  <c r="T166" i="21"/>
  <c r="T167" i="21" s="1"/>
  <c r="X166" i="21"/>
  <c r="X167" i="21" s="1"/>
  <c r="D168" i="21"/>
  <c r="D169" i="21"/>
  <c r="S170" i="21"/>
  <c r="S171" i="21" s="1"/>
  <c r="U170" i="21"/>
  <c r="U171" i="21" s="1"/>
  <c r="W170" i="21"/>
  <c r="W171" i="21" s="1"/>
  <c r="T179" i="21"/>
  <c r="T180" i="21" s="1"/>
  <c r="V179" i="21"/>
  <c r="V180" i="21" s="1"/>
  <c r="X179" i="21"/>
  <c r="X180" i="21" s="1"/>
  <c r="D181" i="21"/>
  <c r="D182" i="21"/>
  <c r="S183" i="21"/>
  <c r="S184" i="21" s="1"/>
  <c r="U183" i="21"/>
  <c r="U184" i="21" s="1"/>
  <c r="W183" i="21"/>
  <c r="W184" i="21" s="1"/>
  <c r="E187" i="21"/>
  <c r="E188" i="21" s="1"/>
  <c r="G187" i="21"/>
  <c r="G188" i="21" s="1"/>
  <c r="T187" i="21"/>
  <c r="T188" i="21" s="1"/>
  <c r="I187" i="21"/>
  <c r="I188" i="21" s="1"/>
  <c r="K187" i="21"/>
  <c r="K188" i="21" s="1"/>
  <c r="S187" i="21"/>
  <c r="S188" i="21" s="1"/>
  <c r="W187" i="21"/>
  <c r="W188" i="21" s="1"/>
  <c r="V187" i="21"/>
  <c r="V188" i="21" s="1"/>
  <c r="X187" i="21"/>
  <c r="X188" i="21" s="1"/>
  <c r="D189" i="21"/>
  <c r="D190" i="21"/>
  <c r="D197" i="21"/>
  <c r="D198" i="21"/>
  <c r="S199" i="21"/>
  <c r="S200" i="21" s="1"/>
  <c r="U199" i="21"/>
  <c r="U200" i="21" s="1"/>
  <c r="W199" i="21"/>
  <c r="W200" i="21" s="1"/>
  <c r="T191" i="21"/>
  <c r="T192" i="21" s="1"/>
  <c r="V191" i="21"/>
  <c r="V192" i="21" s="1"/>
  <c r="X191" i="21"/>
  <c r="X192" i="21" s="1"/>
  <c r="D193" i="21"/>
  <c r="D194" i="21"/>
  <c r="S195" i="21"/>
  <c r="S196" i="21" s="1"/>
  <c r="U195" i="21"/>
  <c r="U196" i="21" s="1"/>
  <c r="W195" i="21"/>
  <c r="W196" i="21" s="1"/>
  <c r="T199" i="21"/>
  <c r="T200" i="21" s="1"/>
  <c r="X199" i="21"/>
  <c r="X200" i="21" s="1"/>
  <c r="D201" i="21"/>
  <c r="D202" i="21"/>
  <c r="E207" i="21"/>
  <c r="E208" i="21" s="1"/>
  <c r="D209" i="21"/>
  <c r="D210" i="21"/>
  <c r="D205" i="21"/>
  <c r="S207" i="21"/>
  <c r="S208" i="21" s="1"/>
  <c r="U207" i="21"/>
  <c r="U208" i="21" s="1"/>
  <c r="W207" i="21"/>
  <c r="W208" i="21" s="1"/>
  <c r="W39" i="11"/>
  <c r="X39" i="11" s="1"/>
  <c r="W34" i="11"/>
  <c r="X34" i="11" s="1"/>
  <c r="W29" i="11"/>
  <c r="X29" i="11" s="1"/>
  <c r="W24" i="11"/>
  <c r="X24" i="11" s="1"/>
  <c r="W19" i="11"/>
  <c r="X19" i="11" s="1"/>
  <c r="W14" i="11"/>
  <c r="X14" i="11" s="1"/>
  <c r="L119" i="21" l="1"/>
  <c r="L87" i="21"/>
  <c r="L123" i="21"/>
  <c r="L163" i="21"/>
  <c r="L167" i="21"/>
  <c r="L91" i="21"/>
  <c r="L192" i="21"/>
  <c r="L79" i="21"/>
  <c r="L115" i="21"/>
  <c r="L155" i="21"/>
  <c r="L147" i="21"/>
  <c r="L171" i="21"/>
  <c r="L111" i="21"/>
  <c r="L208" i="21"/>
  <c r="L127" i="21"/>
  <c r="L204" i="21"/>
  <c r="L143" i="21"/>
  <c r="L196" i="21"/>
  <c r="L212" i="21"/>
  <c r="L139" i="21"/>
  <c r="L131" i="21"/>
  <c r="L151" i="21"/>
  <c r="L75" i="21"/>
  <c r="L200" i="21"/>
  <c r="L95" i="21"/>
  <c r="L35" i="21"/>
  <c r="V40" i="11"/>
  <c r="W9" i="11"/>
  <c r="X9" i="11" s="1"/>
  <c r="X40" i="11" s="1"/>
  <c r="X43" i="11" s="1"/>
  <c r="X183" i="21"/>
  <c r="X184" i="21" s="1"/>
  <c r="T183" i="21"/>
  <c r="T184" i="21" s="1"/>
  <c r="W179" i="21"/>
  <c r="W180" i="21" s="1"/>
  <c r="S179" i="21"/>
  <c r="S180" i="21" s="1"/>
  <c r="L159" i="21"/>
  <c r="X158" i="21"/>
  <c r="X159" i="21" s="1"/>
  <c r="Y159" i="21" s="1"/>
  <c r="BR70" i="28" s="1"/>
  <c r="V154" i="21"/>
  <c r="V155" i="21" s="1"/>
  <c r="U150" i="21"/>
  <c r="U151" i="21" s="1"/>
  <c r="V150" i="21"/>
  <c r="V151" i="21" s="1"/>
  <c r="X138" i="21"/>
  <c r="X139" i="21" s="1"/>
  <c r="T138" i="21"/>
  <c r="T139" i="21" s="1"/>
  <c r="U138" i="21"/>
  <c r="U139" i="21" s="1"/>
  <c r="T134" i="21"/>
  <c r="T135" i="21" s="1"/>
  <c r="X130" i="21"/>
  <c r="X131" i="21" s="1"/>
  <c r="T130" i="21"/>
  <c r="T131" i="21" s="1"/>
  <c r="V122" i="21"/>
  <c r="V123" i="21" s="1"/>
  <c r="X114" i="21"/>
  <c r="X115" i="21" s="1"/>
  <c r="T114" i="21"/>
  <c r="T115" i="21" s="1"/>
  <c r="V106" i="21"/>
  <c r="V107" i="21" s="1"/>
  <c r="X98" i="21"/>
  <c r="X99" i="21" s="1"/>
  <c r="T98" i="21"/>
  <c r="T99" i="21" s="1"/>
  <c r="V90" i="21"/>
  <c r="V91" i="21" s="1"/>
  <c r="X82" i="21"/>
  <c r="X83" i="21" s="1"/>
  <c r="T82" i="21"/>
  <c r="T83" i="21" s="1"/>
  <c r="U78" i="21"/>
  <c r="U79" i="21" s="1"/>
  <c r="U74" i="21"/>
  <c r="U75" i="21" s="1"/>
  <c r="X74" i="21"/>
  <c r="X75" i="21" s="1"/>
  <c r="T74" i="21"/>
  <c r="T75" i="21" s="1"/>
  <c r="X70" i="21"/>
  <c r="X71" i="21" s="1"/>
  <c r="T70" i="21"/>
  <c r="T71" i="21" s="1"/>
  <c r="X66" i="21"/>
  <c r="X67" i="21" s="1"/>
  <c r="T66" i="21"/>
  <c r="T67" i="21" s="1"/>
  <c r="W58" i="21"/>
  <c r="W59" i="21" s="1"/>
  <c r="S58" i="21"/>
  <c r="S59" i="21" s="1"/>
  <c r="X58" i="21"/>
  <c r="X59" i="21" s="1"/>
  <c r="T58" i="21"/>
  <c r="T59" i="21" s="1"/>
  <c r="X54" i="21"/>
  <c r="X55" i="21" s="1"/>
  <c r="T54" i="21"/>
  <c r="T55" i="21" s="1"/>
  <c r="X50" i="21"/>
  <c r="X51" i="21" s="1"/>
  <c r="T50" i="21"/>
  <c r="T51" i="21" s="1"/>
  <c r="V46" i="21"/>
  <c r="V47" i="21" s="1"/>
  <c r="V42" i="21"/>
  <c r="V43" i="21" s="1"/>
  <c r="X195" i="21"/>
  <c r="X196" i="21" s="1"/>
  <c r="T195" i="21"/>
  <c r="T196" i="21" s="1"/>
  <c r="T162" i="21"/>
  <c r="T163" i="21" s="1"/>
  <c r="X211" i="21"/>
  <c r="X212" i="21" s="1"/>
  <c r="T211" i="21"/>
  <c r="T212" i="21" s="1"/>
  <c r="X203" i="21"/>
  <c r="X204" i="21" s="1"/>
  <c r="T203" i="21"/>
  <c r="T204" i="21" s="1"/>
  <c r="W211" i="21"/>
  <c r="W212" i="21" s="1"/>
  <c r="S211" i="21"/>
  <c r="S212" i="21" s="1"/>
  <c r="X207" i="21"/>
  <c r="X208" i="21" s="1"/>
  <c r="T207" i="21"/>
  <c r="T208" i="21" s="1"/>
  <c r="W203" i="21"/>
  <c r="W204" i="21" s="1"/>
  <c r="S203" i="21"/>
  <c r="S204" i="21" s="1"/>
  <c r="W191" i="21"/>
  <c r="W192" i="21" s="1"/>
  <c r="S191" i="21"/>
  <c r="S192" i="21" s="1"/>
  <c r="X162" i="21"/>
  <c r="X163" i="21" s="1"/>
  <c r="L135" i="21"/>
  <c r="R191" i="21"/>
  <c r="R192" i="21" s="1"/>
  <c r="Q190" i="21"/>
  <c r="R187" i="21"/>
  <c r="R188" i="21" s="1"/>
  <c r="Q186" i="21"/>
  <c r="R179" i="21"/>
  <c r="R180" i="21" s="1"/>
  <c r="Q178" i="21"/>
  <c r="R183" i="21"/>
  <c r="R184" i="21" s="1"/>
  <c r="Q182" i="21"/>
  <c r="R170" i="21"/>
  <c r="R171" i="21" s="1"/>
  <c r="Y171" i="21" s="1"/>
  <c r="Q169" i="21"/>
  <c r="V211" i="21"/>
  <c r="V212" i="21" s="1"/>
  <c r="R211" i="21"/>
  <c r="R212" i="21" s="1"/>
  <c r="Q210" i="21"/>
  <c r="V203" i="21"/>
  <c r="V204" i="21" s="1"/>
  <c r="R203" i="21"/>
  <c r="R204" i="21" s="1"/>
  <c r="Q202" i="21"/>
  <c r="U211" i="21"/>
  <c r="U212" i="21" s="1"/>
  <c r="V207" i="21"/>
  <c r="V208" i="21" s="1"/>
  <c r="R207" i="21"/>
  <c r="R208" i="21" s="1"/>
  <c r="Q206" i="21"/>
  <c r="U203" i="21"/>
  <c r="U204" i="21" s="1"/>
  <c r="V199" i="21"/>
  <c r="V200" i="21" s="1"/>
  <c r="R199" i="21"/>
  <c r="R200" i="21" s="1"/>
  <c r="Q198" i="21"/>
  <c r="V195" i="21"/>
  <c r="V196" i="21" s="1"/>
  <c r="R195" i="21"/>
  <c r="R196" i="21" s="1"/>
  <c r="Q194" i="21"/>
  <c r="U191" i="21"/>
  <c r="U192" i="21" s="1"/>
  <c r="L188" i="21"/>
  <c r="V166" i="21"/>
  <c r="V167" i="21" s="1"/>
  <c r="R166" i="21"/>
  <c r="R167" i="21" s="1"/>
  <c r="Q165" i="21"/>
  <c r="U187" i="21"/>
  <c r="U188" i="21" s="1"/>
  <c r="V162" i="21"/>
  <c r="V163" i="21" s="1"/>
  <c r="R162" i="21"/>
  <c r="R163" i="21" s="1"/>
  <c r="Q157" i="21"/>
  <c r="R146" i="21"/>
  <c r="R147" i="21" s="1"/>
  <c r="Y147" i="21" s="1"/>
  <c r="Q145" i="21"/>
  <c r="X150" i="21"/>
  <c r="X151" i="21" s="1"/>
  <c r="T150" i="21"/>
  <c r="T151" i="21" s="1"/>
  <c r="R142" i="21"/>
  <c r="R143" i="21" s="1"/>
  <c r="Y143" i="21" s="1"/>
  <c r="Q141" i="21"/>
  <c r="R122" i="21"/>
  <c r="R123" i="21" s="1"/>
  <c r="Q121" i="21"/>
  <c r="R106" i="21"/>
  <c r="R107" i="21" s="1"/>
  <c r="Q105" i="21"/>
  <c r="R90" i="21"/>
  <c r="R91" i="21" s="1"/>
  <c r="Q89" i="21"/>
  <c r="R118" i="21"/>
  <c r="R119" i="21" s="1"/>
  <c r="Y119" i="21" s="1"/>
  <c r="Q117" i="21"/>
  <c r="R102" i="21"/>
  <c r="R103" i="21" s="1"/>
  <c r="Y103" i="21" s="1"/>
  <c r="Q101" i="21"/>
  <c r="R86" i="21"/>
  <c r="R87" i="21" s="1"/>
  <c r="Y87" i="21" s="1"/>
  <c r="Q85" i="21"/>
  <c r="R78" i="21"/>
  <c r="R79" i="21" s="1"/>
  <c r="Q77" i="21"/>
  <c r="R62" i="21"/>
  <c r="R63" i="21" s="1"/>
  <c r="Y63" i="21" s="1"/>
  <c r="Q61" i="21"/>
  <c r="R46" i="21"/>
  <c r="R47" i="21" s="1"/>
  <c r="Q45" i="21"/>
  <c r="L83" i="21"/>
  <c r="R58" i="21"/>
  <c r="R59" i="21" s="1"/>
  <c r="Q57" i="21"/>
  <c r="R42" i="21"/>
  <c r="R43" i="21" s="1"/>
  <c r="Q41" i="21"/>
  <c r="R18" i="21"/>
  <c r="R19" i="21" s="1"/>
  <c r="Y19" i="21" s="1"/>
  <c r="Q17" i="21"/>
  <c r="R14" i="21"/>
  <c r="R15" i="21" s="1"/>
  <c r="Y15" i="21" s="1"/>
  <c r="Q13" i="21"/>
  <c r="R154" i="21"/>
  <c r="R155" i="21" s="1"/>
  <c r="Q153" i="21"/>
  <c r="R138" i="21"/>
  <c r="R139" i="21" s="1"/>
  <c r="Q137" i="21"/>
  <c r="R150" i="21"/>
  <c r="R151" i="21" s="1"/>
  <c r="Q149" i="21"/>
  <c r="R134" i="21"/>
  <c r="R135" i="21" s="1"/>
  <c r="Q133" i="21"/>
  <c r="R130" i="21"/>
  <c r="R131" i="21" s="1"/>
  <c r="Q129" i="21"/>
  <c r="R114" i="21"/>
  <c r="R115" i="21" s="1"/>
  <c r="Q113" i="21"/>
  <c r="R98" i="21"/>
  <c r="R99" i="21" s="1"/>
  <c r="Q97" i="21"/>
  <c r="R126" i="21"/>
  <c r="R127" i="21" s="1"/>
  <c r="Y127" i="21" s="1"/>
  <c r="Q125" i="21"/>
  <c r="R110" i="21"/>
  <c r="R111" i="21" s="1"/>
  <c r="Y111" i="21" s="1"/>
  <c r="Q109" i="21"/>
  <c r="R94" i="21"/>
  <c r="R95" i="21" s="1"/>
  <c r="Y95" i="21" s="1"/>
  <c r="BV70" i="28" s="1"/>
  <c r="Q93" i="21"/>
  <c r="R70" i="21"/>
  <c r="R71" i="21" s="1"/>
  <c r="Q69" i="21"/>
  <c r="R54" i="21"/>
  <c r="R55" i="21" s="1"/>
  <c r="Q53" i="21"/>
  <c r="R38" i="21"/>
  <c r="R39" i="21" s="1"/>
  <c r="Y39" i="21" s="1"/>
  <c r="Q37" i="21"/>
  <c r="R82" i="21"/>
  <c r="R83" i="21" s="1"/>
  <c r="Q81" i="21"/>
  <c r="R74" i="21"/>
  <c r="R75" i="21" s="1"/>
  <c r="Q73" i="21"/>
  <c r="R66" i="21"/>
  <c r="R67" i="21" s="1"/>
  <c r="Q65" i="21"/>
  <c r="R50" i="21"/>
  <c r="R51" i="21" s="1"/>
  <c r="Q49" i="21"/>
  <c r="R34" i="21"/>
  <c r="R35" i="21" s="1"/>
  <c r="Y35" i="21" s="1"/>
  <c r="AM70" i="28" s="1"/>
  <c r="Q33" i="21"/>
  <c r="R26" i="21"/>
  <c r="R27" i="21" s="1"/>
  <c r="Y27" i="21" s="1"/>
  <c r="Q25" i="21"/>
  <c r="R10" i="21"/>
  <c r="R11" i="21" s="1"/>
  <c r="Y11" i="21" s="1"/>
  <c r="Q9" i="21"/>
  <c r="R30" i="21"/>
  <c r="R31" i="21" s="1"/>
  <c r="Y31" i="21" s="1"/>
  <c r="Q29" i="21"/>
  <c r="R22" i="21"/>
  <c r="R23" i="21" s="1"/>
  <c r="Y23" i="21" s="1"/>
  <c r="Q21" i="21"/>
  <c r="AS70" i="28" l="1"/>
  <c r="CE70" i="28"/>
  <c r="CD70" i="28"/>
  <c r="AO70" i="28"/>
  <c r="CF70" i="28"/>
  <c r="AK70" i="28"/>
  <c r="AP70" i="28"/>
  <c r="BD70" i="28"/>
  <c r="BE70" i="28"/>
  <c r="BJ70" i="28"/>
  <c r="BK70" i="28"/>
  <c r="BY70" i="28"/>
  <c r="AU70" i="28"/>
  <c r="Z70" i="28"/>
  <c r="BH70" i="28"/>
  <c r="AL70" i="28"/>
  <c r="Y91" i="21"/>
  <c r="Y123" i="21"/>
  <c r="Y135" i="21"/>
  <c r="Y43" i="21"/>
  <c r="Y59" i="21"/>
  <c r="Y107" i="21"/>
  <c r="Y184" i="21"/>
  <c r="Y155" i="21"/>
  <c r="Y47" i="21"/>
  <c r="Y83" i="21"/>
  <c r="Y75" i="21"/>
  <c r="Y180" i="21"/>
  <c r="Y139" i="21"/>
  <c r="Y131" i="21"/>
  <c r="Y115" i="21"/>
  <c r="Y99" i="21"/>
  <c r="Y79" i="21"/>
  <c r="Y71" i="21"/>
  <c r="Y67" i="21"/>
  <c r="Y55" i="21"/>
  <c r="Y51" i="21"/>
  <c r="Y163" i="21"/>
  <c r="Y167" i="21"/>
  <c r="Y200" i="21"/>
  <c r="Y208" i="21"/>
  <c r="Y151" i="21"/>
  <c r="Y196" i="21"/>
  <c r="Y212" i="21"/>
  <c r="Y188" i="21"/>
  <c r="Y204" i="21"/>
  <c r="Y192" i="21"/>
  <c r="AF70" i="28" l="1"/>
  <c r="CB70" i="28"/>
  <c r="BQ70" i="28"/>
  <c r="BM70" i="28"/>
  <c r="AD70" i="28"/>
  <c r="BX70" i="28"/>
  <c r="BP70" i="28"/>
  <c r="AB70" i="28"/>
  <c r="AG70" i="28"/>
  <c r="BS70" i="28"/>
  <c r="AW70" i="28"/>
  <c r="BF70" i="28"/>
  <c r="AR70" i="28"/>
  <c r="AX70" i="28"/>
  <c r="AC70" i="28"/>
  <c r="AH70" i="28"/>
  <c r="AV70" i="28"/>
  <c r="BC70" i="28"/>
  <c r="AY70" i="28"/>
  <c r="BU70" i="28"/>
  <c r="BA70" i="28"/>
  <c r="BN70" i="28"/>
  <c r="AI70" i="28"/>
  <c r="BO70" i="28"/>
  <c r="AA70" i="28"/>
  <c r="CA70" i="28"/>
  <c r="AE70" i="28"/>
  <c r="BB70" i="28"/>
  <c r="AQ70" i="28"/>
  <c r="BI70" i="28"/>
  <c r="BW70" i="28"/>
  <c r="D40" i="11"/>
  <c r="C40" i="11"/>
  <c r="E39" i="11"/>
  <c r="K39" i="11" s="1"/>
  <c r="E38" i="11"/>
  <c r="K38" i="11" s="1"/>
  <c r="E37" i="11"/>
  <c r="K37" i="11" s="1"/>
  <c r="E36" i="11"/>
  <c r="K36" i="11" s="1"/>
  <c r="E35" i="11"/>
  <c r="K35" i="11" s="1"/>
  <c r="E34" i="11"/>
  <c r="K34" i="11" s="1"/>
  <c r="E33" i="11"/>
  <c r="K33" i="11" s="1"/>
  <c r="E32" i="11"/>
  <c r="K32" i="11" s="1"/>
  <c r="E31" i="11"/>
  <c r="K31" i="11" s="1"/>
  <c r="E30" i="11"/>
  <c r="K30" i="11" s="1"/>
  <c r="E29" i="11"/>
  <c r="K29" i="11" s="1"/>
  <c r="E28" i="11"/>
  <c r="K28" i="11" s="1"/>
  <c r="E27" i="11"/>
  <c r="K27" i="11" s="1"/>
  <c r="E26" i="11"/>
  <c r="K26" i="11" s="1"/>
  <c r="E25" i="11"/>
  <c r="K25" i="11" s="1"/>
  <c r="E24" i="11"/>
  <c r="K24" i="11" s="1"/>
  <c r="E23" i="11"/>
  <c r="K23" i="11" s="1"/>
  <c r="E22" i="11"/>
  <c r="K22" i="11" s="1"/>
  <c r="E21" i="11"/>
  <c r="K21" i="11" s="1"/>
  <c r="E20" i="11"/>
  <c r="K20" i="11" s="1"/>
  <c r="E19" i="11"/>
  <c r="K19" i="11" s="1"/>
  <c r="E18" i="11"/>
  <c r="K18" i="11" s="1"/>
  <c r="E17" i="11"/>
  <c r="K17" i="11" s="1"/>
  <c r="E16" i="11"/>
  <c r="K16" i="11" s="1"/>
  <c r="E15" i="11"/>
  <c r="K15" i="11" s="1"/>
  <c r="E14" i="11"/>
  <c r="K14" i="11" s="1"/>
  <c r="E13" i="11"/>
  <c r="K13" i="11" s="1"/>
  <c r="E12" i="11"/>
  <c r="K12" i="11" s="1"/>
  <c r="E11" i="11"/>
  <c r="K11" i="11" s="1"/>
  <c r="E10" i="11"/>
  <c r="K10" i="11" s="1"/>
  <c r="E9" i="11"/>
  <c r="K9" i="11" s="1"/>
  <c r="E8" i="11"/>
  <c r="K8" i="11" s="1"/>
  <c r="E7" i="11"/>
  <c r="K7" i="11" s="1"/>
  <c r="E6" i="11"/>
  <c r="K6" i="11" s="1"/>
  <c r="E5" i="11"/>
  <c r="K5" i="11" s="1"/>
  <c r="J40" i="11" l="1"/>
  <c r="J43" i="11" s="1"/>
  <c r="F24" i="11"/>
  <c r="F39" i="11"/>
  <c r="E40" i="11"/>
  <c r="K40" i="11" s="1"/>
  <c r="F19" i="11"/>
  <c r="F29" i="11"/>
  <c r="F14" i="11"/>
  <c r="F34" i="11"/>
  <c r="F9" i="11"/>
  <c r="F40" i="11" l="1"/>
  <c r="F43" i="11" l="1"/>
  <c r="E31" i="27" l="1"/>
  <c r="I32" i="27" s="1"/>
  <c r="B31" i="27" l="1"/>
  <c r="F32" i="27" s="1"/>
</calcChain>
</file>

<file path=xl/sharedStrings.xml><?xml version="1.0" encoding="utf-8"?>
<sst xmlns="http://schemas.openxmlformats.org/spreadsheetml/2006/main" count="7203" uniqueCount="1147">
  <si>
    <t>総数</t>
  </si>
  <si>
    <t>男</t>
  </si>
  <si>
    <t>女</t>
  </si>
  <si>
    <t>姫路市</t>
  </si>
  <si>
    <t>尼崎市</t>
  </si>
  <si>
    <t>明石市</t>
  </si>
  <si>
    <t>西宮市</t>
  </si>
  <si>
    <t>洲本市</t>
    <rPh sb="0" eb="3">
      <t>スモトシ</t>
    </rPh>
    <phoneticPr fontId="2"/>
  </si>
  <si>
    <t>芦屋市</t>
  </si>
  <si>
    <t>伊丹市</t>
    <rPh sb="0" eb="3">
      <t>イタミシ</t>
    </rPh>
    <phoneticPr fontId="2"/>
  </si>
  <si>
    <t>相生市</t>
  </si>
  <si>
    <t>豊岡市</t>
  </si>
  <si>
    <t>加古川市</t>
  </si>
  <si>
    <t>赤穂市</t>
  </si>
  <si>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</si>
  <si>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</si>
  <si>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</si>
  <si>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</si>
  <si>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</si>
  <si>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3">
      <t>オノシ</t>
    </rPh>
    <phoneticPr fontId="2"/>
  </si>
  <si>
    <t>三田市</t>
    <rPh sb="0" eb="3">
      <t>サンダシ</t>
    </rPh>
    <phoneticPr fontId="2"/>
  </si>
  <si>
    <t>加西市</t>
    <rPh sb="0" eb="3">
      <t>カサイシ</t>
    </rPh>
    <phoneticPr fontId="2"/>
  </si>
  <si>
    <t>養父市</t>
    <rPh sb="0" eb="2">
      <t>ヤブ</t>
    </rPh>
    <rPh sb="2" eb="3">
      <t>シ</t>
    </rPh>
    <phoneticPr fontId="2"/>
  </si>
  <si>
    <t>南あわじ市</t>
    <rPh sb="0" eb="1">
      <t>ミナミ</t>
    </rPh>
    <rPh sb="4" eb="5">
      <t>シ</t>
    </rPh>
    <phoneticPr fontId="2"/>
  </si>
  <si>
    <t>朝来市</t>
    <rPh sb="0" eb="2">
      <t>アサコ</t>
    </rPh>
    <rPh sb="2" eb="3">
      <t>シ</t>
    </rPh>
    <phoneticPr fontId="2"/>
  </si>
  <si>
    <t>淡路市</t>
    <rPh sb="0" eb="2">
      <t>アワジ</t>
    </rPh>
    <rPh sb="2" eb="3">
      <t>シ</t>
    </rPh>
    <phoneticPr fontId="2"/>
  </si>
  <si>
    <t>宍粟市</t>
    <rPh sb="0" eb="2">
      <t>シソウ</t>
    </rPh>
    <rPh sb="2" eb="3">
      <t>シ</t>
    </rPh>
    <phoneticPr fontId="2"/>
  </si>
  <si>
    <t>加東市</t>
    <rPh sb="0" eb="2">
      <t>カトウ</t>
    </rPh>
    <rPh sb="2" eb="3">
      <t>シ</t>
    </rPh>
    <phoneticPr fontId="2"/>
  </si>
  <si>
    <t>たつの市</t>
    <rPh sb="3" eb="4">
      <t>シ</t>
    </rPh>
    <phoneticPr fontId="2"/>
  </si>
  <si>
    <t>稲美町</t>
  </si>
  <si>
    <t>播磨町</t>
  </si>
  <si>
    <t>上郡町</t>
  </si>
  <si>
    <t>（単位：人）</t>
    <rPh sb="1" eb="3">
      <t>タンイ</t>
    </rPh>
    <rPh sb="4" eb="5">
      <t>ニン</t>
    </rPh>
    <phoneticPr fontId="2"/>
  </si>
  <si>
    <t>団体コード</t>
    <rPh sb="0" eb="2">
      <t>ダンタイ</t>
    </rPh>
    <phoneticPr fontId="2"/>
  </si>
  <si>
    <t>都道府県名</t>
  </si>
  <si>
    <t>市区町村名</t>
    <rPh sb="0" eb="4">
      <t>シクチョウソン</t>
    </rPh>
    <rPh sb="4" eb="5">
      <t>メイ</t>
    </rPh>
    <phoneticPr fontId="2"/>
  </si>
  <si>
    <t>性別</t>
    <rPh sb="0" eb="2">
      <t>セイベツ</t>
    </rPh>
    <phoneticPr fontId="2"/>
  </si>
  <si>
    <t>総数</t>
    <rPh sb="0" eb="2">
      <t>ソウスウ</t>
    </rPh>
    <phoneticPr fontId="2"/>
  </si>
  <si>
    <t>0～4歳</t>
    <rPh sb="3" eb="4">
      <t>サイ</t>
    </rPh>
    <phoneticPr fontId="2"/>
  </si>
  <si>
    <t>280003</t>
  </si>
  <si>
    <t>281000</t>
  </si>
  <si>
    <t>兵庫県</t>
  </si>
  <si>
    <t>神戸市</t>
  </si>
  <si>
    <t>281018</t>
  </si>
  <si>
    <t>281026</t>
  </si>
  <si>
    <t>281051</t>
  </si>
  <si>
    <t>281069</t>
  </si>
  <si>
    <t>281077</t>
  </si>
  <si>
    <t>281085</t>
  </si>
  <si>
    <t>281093</t>
  </si>
  <si>
    <t>281107</t>
  </si>
  <si>
    <t>281115</t>
  </si>
  <si>
    <t>282014</t>
  </si>
  <si>
    <t>282022</t>
  </si>
  <si>
    <t>282031</t>
  </si>
  <si>
    <t>282049</t>
  </si>
  <si>
    <t>282057</t>
  </si>
  <si>
    <t>洲本市</t>
  </si>
  <si>
    <t>282065</t>
  </si>
  <si>
    <t>282073</t>
  </si>
  <si>
    <t>伊丹市</t>
  </si>
  <si>
    <t>282081</t>
  </si>
  <si>
    <t>282090</t>
  </si>
  <si>
    <t>282103</t>
  </si>
  <si>
    <t>282120</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</si>
  <si>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</si>
  <si>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</si>
  <si>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</si>
  <si>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</si>
  <si>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</si>
  <si>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</si>
  <si>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</si>
  <si>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</si>
  <si>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</si>
  <si>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</si>
  <si>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</si>
  <si>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</si>
  <si>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</si>
  <si>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</si>
  <si>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</si>
  <si>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</si>
  <si>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</si>
  <si>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</si>
  <si>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</si>
  <si>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</si>
  <si>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</si>
  <si>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</si>
  <si>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</si>
  <si>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</si>
  <si>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</si>
  <si>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</si>
  <si>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</si>
  <si>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</si>
  <si>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</si>
  <si>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</si>
  <si>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</si>
  <si>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</si>
  <si>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</si>
  <si>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</si>
  <si>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</si>
  <si>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283657</t>
  </si>
  <si>
    <t>283819</t>
  </si>
  <si>
    <t>283827</t>
  </si>
  <si>
    <t>284424</t>
  </si>
  <si>
    <t>284432</t>
  </si>
  <si>
    <t>284467</t>
  </si>
  <si>
    <t>284645</t>
  </si>
  <si>
    <t>284815</t>
  </si>
  <si>
    <t>285013</t>
  </si>
  <si>
    <t>285854</t>
  </si>
  <si>
    <t>285862</t>
  </si>
  <si>
    <t>15～19歳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</si>
  <si>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</si>
  <si>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</si>
  <si>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</si>
  <si>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</si>
  <si>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</si>
  <si>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</si>
  <si>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合計出生率</t>
    <rPh sb="0" eb="2">
      <t>ゴウケイ</t>
    </rPh>
    <rPh sb="2" eb="5">
      <t>シュッショウリツ</t>
    </rPh>
    <phoneticPr fontId="2"/>
  </si>
  <si>
    <t>市区町</t>
    <rPh sb="0" eb="3">
      <t>シクチョウ</t>
    </rPh>
    <phoneticPr fontId="2"/>
  </si>
  <si>
    <t>東灘区</t>
    <rPh sb="0" eb="1">
      <t>ヒガシ</t>
    </rPh>
    <rPh sb="1" eb="3">
      <t>ナダク</t>
    </rPh>
    <phoneticPr fontId="9"/>
  </si>
  <si>
    <t>女性人口</t>
    <rPh sb="0" eb="2">
      <t>ジョセイ</t>
    </rPh>
    <rPh sb="2" eb="4">
      <t>ジンコウ</t>
    </rPh>
    <phoneticPr fontId="2"/>
  </si>
  <si>
    <t>出生数</t>
    <rPh sb="0" eb="3">
      <t>シュッショウスウ</t>
    </rPh>
    <phoneticPr fontId="2"/>
  </si>
  <si>
    <t>出生率</t>
    <rPh sb="0" eb="3">
      <t>シュッショウリツ</t>
    </rPh>
    <phoneticPr fontId="2"/>
  </si>
  <si>
    <t>灘区</t>
    <rPh sb="0" eb="2">
      <t>ナダク</t>
    </rPh>
    <phoneticPr fontId="2"/>
  </si>
  <si>
    <t>兵庫区</t>
    <rPh sb="0" eb="3">
      <t>ヒョウゴク</t>
    </rPh>
    <phoneticPr fontId="2"/>
  </si>
  <si>
    <t>長田区</t>
    <rPh sb="0" eb="3">
      <t>ナガタク</t>
    </rPh>
    <phoneticPr fontId="2"/>
  </si>
  <si>
    <t>須磨区</t>
    <rPh sb="0" eb="3">
      <t>スマク</t>
    </rPh>
    <phoneticPr fontId="2"/>
  </si>
  <si>
    <t>垂水区</t>
    <rPh sb="0" eb="3">
      <t>タルミク</t>
    </rPh>
    <phoneticPr fontId="2"/>
  </si>
  <si>
    <t>北区</t>
    <rPh sb="0" eb="2">
      <t>キタク</t>
    </rPh>
    <phoneticPr fontId="2"/>
  </si>
  <si>
    <t>中央区</t>
    <rPh sb="0" eb="3">
      <t>チュウオウク</t>
    </rPh>
    <phoneticPr fontId="2"/>
  </si>
  <si>
    <t>西区</t>
    <rPh sb="0" eb="2">
      <t>ニシク</t>
    </rPh>
    <phoneticPr fontId="2"/>
  </si>
  <si>
    <t>兵庫県</t>
    <rPh sb="0" eb="3">
      <t>ヒョウゴケン</t>
    </rPh>
    <phoneticPr fontId="2"/>
  </si>
  <si>
    <t>神戸市</t>
    <rPh sb="0" eb="3">
      <t>コウベシ</t>
    </rPh>
    <phoneticPr fontId="9"/>
  </si>
  <si>
    <t>養父市</t>
    <rPh sb="0" eb="2">
      <t>ヤブ</t>
    </rPh>
    <rPh sb="2" eb="3">
      <t>シ</t>
    </rPh>
    <phoneticPr fontId="9"/>
  </si>
  <si>
    <t>丹波市</t>
    <rPh sb="0" eb="2">
      <t>タンバ</t>
    </rPh>
    <rPh sb="2" eb="3">
      <t>シ</t>
    </rPh>
    <phoneticPr fontId="9"/>
  </si>
  <si>
    <t>南あわじ市</t>
    <rPh sb="0" eb="1">
      <t>ミナミ</t>
    </rPh>
    <rPh sb="4" eb="5">
      <t>シ</t>
    </rPh>
    <phoneticPr fontId="9"/>
  </si>
  <si>
    <t>朝来市</t>
    <rPh sb="0" eb="2">
      <t>アサゴ</t>
    </rPh>
    <rPh sb="2" eb="3">
      <t>シ</t>
    </rPh>
    <phoneticPr fontId="9"/>
  </si>
  <si>
    <t>淡路市</t>
    <rPh sb="0" eb="2">
      <t>アワジ</t>
    </rPh>
    <rPh sb="2" eb="3">
      <t>シ</t>
    </rPh>
    <phoneticPr fontId="9"/>
  </si>
  <si>
    <t>宍粟市</t>
    <rPh sb="0" eb="2">
      <t>シソウ</t>
    </rPh>
    <rPh sb="2" eb="3">
      <t>シ</t>
    </rPh>
    <phoneticPr fontId="9"/>
  </si>
  <si>
    <t>加東市</t>
    <rPh sb="0" eb="2">
      <t>カトウ</t>
    </rPh>
    <rPh sb="2" eb="3">
      <t>シ</t>
    </rPh>
    <phoneticPr fontId="9"/>
  </si>
  <si>
    <t>猪名川町</t>
  </si>
  <si>
    <t>多可町</t>
    <rPh sb="0" eb="2">
      <t>タカ</t>
    </rPh>
    <rPh sb="2" eb="3">
      <t>チョウ</t>
    </rPh>
    <phoneticPr fontId="9"/>
  </si>
  <si>
    <t>市川町</t>
  </si>
  <si>
    <t>福崎町</t>
  </si>
  <si>
    <t>神河町</t>
    <rPh sb="0" eb="1">
      <t>カミ</t>
    </rPh>
    <rPh sb="1" eb="2">
      <t>カワ</t>
    </rPh>
    <rPh sb="2" eb="3">
      <t>チョウ</t>
    </rPh>
    <phoneticPr fontId="9"/>
  </si>
  <si>
    <t>太子町</t>
  </si>
  <si>
    <t>佐用町</t>
  </si>
  <si>
    <t>香美町</t>
    <rPh sb="0" eb="2">
      <t>カミ</t>
    </rPh>
    <rPh sb="2" eb="3">
      <t>チョウ</t>
    </rPh>
    <phoneticPr fontId="9"/>
  </si>
  <si>
    <t>新温泉町</t>
    <rPh sb="0" eb="1">
      <t>シン</t>
    </rPh>
    <phoneticPr fontId="9"/>
  </si>
  <si>
    <t>出生数：人口動態統計（「兵庫県保健統計年報」）、19歳以下を15～19歳、45歳以上を49歳以上とした</t>
    <rPh sb="0" eb="3">
      <t>シュッセイスウ</t>
    </rPh>
    <rPh sb="4" eb="6">
      <t>ジンコウ</t>
    </rPh>
    <rPh sb="6" eb="8">
      <t>ドウタイ</t>
    </rPh>
    <rPh sb="8" eb="10">
      <t>トウケイ</t>
    </rPh>
    <rPh sb="12" eb="15">
      <t>ヒョウゴケン</t>
    </rPh>
    <rPh sb="15" eb="17">
      <t>ホケン</t>
    </rPh>
    <rPh sb="17" eb="19">
      <t>トウケイ</t>
    </rPh>
    <rPh sb="19" eb="21">
      <t>ネンポウ</t>
    </rPh>
    <phoneticPr fontId="2"/>
  </si>
  <si>
    <t>全　　国</t>
    <rPh sb="0" eb="1">
      <t>ゼン</t>
    </rPh>
    <rPh sb="3" eb="4">
      <t>コク</t>
    </rPh>
    <phoneticPr fontId="2"/>
  </si>
  <si>
    <t>県－国</t>
    <rPh sb="0" eb="1">
      <t>ケン</t>
    </rPh>
    <rPh sb="2" eb="3">
      <t>クニ</t>
    </rPh>
    <phoneticPr fontId="2"/>
  </si>
  <si>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</si>
  <si>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</si>
  <si>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</si>
  <si>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</si>
  <si>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</si>
  <si>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</si>
  <si>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</si>
  <si>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</si>
  <si>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</si>
  <si>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</si>
  <si>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</si>
  <si>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</si>
  <si>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</si>
  <si>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</si>
  <si>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</si>
  <si>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</si>
  <si>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</si>
  <si>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</si>
  <si>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</si>
  <si>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</si>
  <si>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</si>
  <si>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</si>
  <si>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</si>
  <si>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</si>
  <si>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</si>
  <si>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</si>
  <si>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</si>
  <si>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</si>
  <si>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</si>
  <si>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</si>
  <si>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総務省</t>
    <rPh sb="0" eb="3">
      <t>ソウムショウ</t>
    </rPh>
    <phoneticPr fontId="2"/>
  </si>
  <si>
    <t>厚生労働省</t>
    <rPh sb="0" eb="2">
      <t>コウセイ</t>
    </rPh>
    <rPh sb="2" eb="5">
      <t>ロウドウショウ</t>
    </rPh>
    <phoneticPr fontId="2"/>
  </si>
  <si>
    <t>推計人口</t>
    <rPh sb="0" eb="2">
      <t>スイケイ</t>
    </rPh>
    <rPh sb="2" eb="4">
      <t>ジンコウ</t>
    </rPh>
    <phoneticPr fontId="2"/>
  </si>
  <si>
    <t>人口動態統計</t>
    <rPh sb="0" eb="2">
      <t>ジンコウ</t>
    </rPh>
    <rPh sb="2" eb="4">
      <t>ドウタイ</t>
    </rPh>
    <rPh sb="4" eb="6">
      <t>トウケイ</t>
    </rPh>
    <phoneticPr fontId="2"/>
  </si>
  <si>
    <t>第10表   都  道  府  県 ，年  齢　（５  歳  階  級），</t>
    <phoneticPr fontId="11"/>
  </si>
  <si>
    <t xml:space="preserve">Table 10.   Population by Age (5-Year Age Group) and Sex      </t>
    <phoneticPr fontId="11"/>
  </si>
  <si>
    <t>（単位  千人）</t>
  </si>
  <si>
    <t>(Thousand persons)</t>
  </si>
  <si>
    <t>都     道     府     県</t>
  </si>
  <si>
    <t>総    数</t>
  </si>
  <si>
    <t>0～4歳</t>
  </si>
  <si>
    <t>5～9</t>
  </si>
  <si>
    <t>10～14</t>
  </si>
  <si>
    <t>15～19</t>
  </si>
  <si>
    <t>20～24</t>
  </si>
  <si>
    <t>25～29</t>
  </si>
  <si>
    <t>30～34</t>
  </si>
  <si>
    <t>35～39</t>
  </si>
  <si>
    <t>40～44</t>
  </si>
  <si>
    <t>45～49</t>
  </si>
  <si>
    <t>50～54</t>
  </si>
  <si>
    <t>55～59</t>
  </si>
  <si>
    <t>60～64</t>
  </si>
  <si>
    <t>65～69</t>
  </si>
  <si>
    <t>70～74</t>
  </si>
  <si>
    <t>75～79</t>
  </si>
  <si>
    <t>Prefectures</t>
  </si>
  <si>
    <t>Total</t>
  </si>
  <si>
    <t>years old</t>
  </si>
  <si>
    <t>and over</t>
  </si>
  <si>
    <t>01000</t>
  </si>
  <si>
    <t xml:space="preserve">            </t>
  </si>
  <si>
    <t xml:space="preserve">01          </t>
  </si>
  <si>
    <t>01</t>
  </si>
  <si>
    <t>全国　　　　　</t>
  </si>
  <si>
    <t>Japan</t>
    <phoneticPr fontId="11"/>
  </si>
  <si>
    <t>北海道　　　　</t>
  </si>
  <si>
    <t>Hokkaido</t>
  </si>
  <si>
    <t>02</t>
  </si>
  <si>
    <t>青森県　　　　</t>
  </si>
  <si>
    <t>Aomori-ken</t>
  </si>
  <si>
    <t>03</t>
  </si>
  <si>
    <t>岩手県　　　　</t>
  </si>
  <si>
    <t>Iwate-ken</t>
  </si>
  <si>
    <t>04</t>
  </si>
  <si>
    <t>宮城県　　　　</t>
  </si>
  <si>
    <t>Miyagi-ken</t>
  </si>
  <si>
    <t>05</t>
  </si>
  <si>
    <t>秋田県　　　　</t>
  </si>
  <si>
    <t>Akita-ken</t>
  </si>
  <si>
    <t>06</t>
  </si>
  <si>
    <t>山形県　　　　</t>
  </si>
  <si>
    <t>Yamagata-ken</t>
  </si>
  <si>
    <t>07</t>
  </si>
  <si>
    <t>福島県　　　　</t>
  </si>
  <si>
    <t>Fukushima-ken</t>
  </si>
  <si>
    <t>08</t>
  </si>
  <si>
    <t>茨城県　　　　</t>
  </si>
  <si>
    <t>Ibaraki-ken</t>
  </si>
  <si>
    <t>09</t>
  </si>
  <si>
    <t>栃木県　　　　</t>
  </si>
  <si>
    <t>Tochigi-ken</t>
  </si>
  <si>
    <t>10</t>
  </si>
  <si>
    <t>群馬県　　　　</t>
  </si>
  <si>
    <t>Gumma-ken</t>
  </si>
  <si>
    <t>11</t>
  </si>
  <si>
    <t>埼玉県　　　　</t>
  </si>
  <si>
    <t>Saitama-ken</t>
  </si>
  <si>
    <t>12</t>
  </si>
  <si>
    <t>千葉県　　　　</t>
  </si>
  <si>
    <t>Chiba-ken</t>
  </si>
  <si>
    <t>13</t>
  </si>
  <si>
    <t>東京都　　　　</t>
  </si>
  <si>
    <t>Tokyo-to</t>
  </si>
  <si>
    <t>14</t>
  </si>
  <si>
    <t>神奈川県　　　</t>
  </si>
  <si>
    <t>Kanagawa-ken</t>
  </si>
  <si>
    <t>15</t>
  </si>
  <si>
    <t>新潟県　　　　</t>
  </si>
  <si>
    <t>Niigata-ken</t>
  </si>
  <si>
    <t>16</t>
  </si>
  <si>
    <t>富山県　　　　</t>
  </si>
  <si>
    <t>Toyama-ken</t>
  </si>
  <si>
    <t>17</t>
  </si>
  <si>
    <t>石川県　　　　</t>
  </si>
  <si>
    <t>Ishikawa-ken</t>
  </si>
  <si>
    <t>18</t>
  </si>
  <si>
    <t>福井県　　　　</t>
  </si>
  <si>
    <t>Fukui-ken</t>
  </si>
  <si>
    <t>19</t>
  </si>
  <si>
    <t>山梨県　　　　</t>
  </si>
  <si>
    <t>Yamanashi-ken</t>
  </si>
  <si>
    <t>20</t>
  </si>
  <si>
    <t>長野県　　　　</t>
  </si>
  <si>
    <t>Nagano-ken</t>
    <phoneticPr fontId="11"/>
  </si>
  <si>
    <t>21</t>
  </si>
  <si>
    <t>岐阜県　　　　</t>
  </si>
  <si>
    <t>Gifu-ken</t>
  </si>
  <si>
    <t>22</t>
  </si>
  <si>
    <t>静岡県　　　　</t>
  </si>
  <si>
    <t>Shizuoka-ken</t>
  </si>
  <si>
    <t>23</t>
  </si>
  <si>
    <t>愛知県　　　　</t>
  </si>
  <si>
    <t>Aichi-ken</t>
  </si>
  <si>
    <t>24</t>
  </si>
  <si>
    <t>三重県　　　　</t>
  </si>
  <si>
    <t>Mie-ken</t>
  </si>
  <si>
    <t>25</t>
  </si>
  <si>
    <t>滋賀県　　　　</t>
  </si>
  <si>
    <t>Shiga-ken</t>
  </si>
  <si>
    <t>26</t>
  </si>
  <si>
    <t>京都府　　　　</t>
  </si>
  <si>
    <t>Kyoto-fu</t>
    <phoneticPr fontId="11"/>
  </si>
  <si>
    <t>27</t>
  </si>
  <si>
    <t>大阪府　　　　</t>
  </si>
  <si>
    <t>Osaka-fu</t>
  </si>
  <si>
    <t>28</t>
  </si>
  <si>
    <t>兵庫県　　　　</t>
  </si>
  <si>
    <t>Hyogo-ken</t>
    <phoneticPr fontId="11"/>
  </si>
  <si>
    <t>29</t>
  </si>
  <si>
    <t>奈良県　　　　</t>
  </si>
  <si>
    <t>Nara-ken</t>
  </si>
  <si>
    <t>30</t>
  </si>
  <si>
    <t>和歌山県　　　</t>
  </si>
  <si>
    <t xml:space="preserve">Wakayama-ken </t>
  </si>
  <si>
    <t>31</t>
  </si>
  <si>
    <t>鳥取県　　　　</t>
  </si>
  <si>
    <t>Tottori-ken</t>
  </si>
  <si>
    <t>32</t>
  </si>
  <si>
    <t>島根県　　　　</t>
  </si>
  <si>
    <t>Shimane-ken</t>
  </si>
  <si>
    <t>33</t>
  </si>
  <si>
    <t>岡山県　　　　</t>
  </si>
  <si>
    <t>Okayama-ken</t>
  </si>
  <si>
    <t>34</t>
  </si>
  <si>
    <t>広島県　　　　</t>
  </si>
  <si>
    <t>Hiroshima-ken</t>
  </si>
  <si>
    <t>35</t>
  </si>
  <si>
    <t>山口県　　　　</t>
  </si>
  <si>
    <t>Yamaguchi-ken</t>
  </si>
  <si>
    <t>36</t>
  </si>
  <si>
    <t>徳島県　　　　</t>
  </si>
  <si>
    <t>Tokushima-ken</t>
  </si>
  <si>
    <t>37</t>
  </si>
  <si>
    <t>香川県　　　　</t>
  </si>
  <si>
    <t>Kagawa-ken</t>
  </si>
  <si>
    <t>38</t>
  </si>
  <si>
    <t>愛媛県　　　　</t>
  </si>
  <si>
    <t>Ehime-ken</t>
  </si>
  <si>
    <t>39</t>
  </si>
  <si>
    <t>高知県　　　　</t>
  </si>
  <si>
    <t>Kochi-ken</t>
  </si>
  <si>
    <t>40</t>
  </si>
  <si>
    <t>福岡県　　　　</t>
  </si>
  <si>
    <t>Fukuoka-ken</t>
  </si>
  <si>
    <t>41</t>
  </si>
  <si>
    <t>佐賀県　　　　</t>
  </si>
  <si>
    <t>Saga-ken</t>
  </si>
  <si>
    <t>42</t>
  </si>
  <si>
    <t>長崎県　　　　</t>
  </si>
  <si>
    <t>Nagasaki-ken</t>
  </si>
  <si>
    <t>43</t>
  </si>
  <si>
    <t>熊本県　　　　</t>
  </si>
  <si>
    <t>Kumamoto-ken</t>
  </si>
  <si>
    <t>44</t>
  </si>
  <si>
    <t>大分県　　　　</t>
  </si>
  <si>
    <t>Oita-ken</t>
  </si>
  <si>
    <t>45</t>
  </si>
  <si>
    <t>宮崎県　　　　</t>
  </si>
  <si>
    <t>Miyazaki-ken</t>
  </si>
  <si>
    <t>46</t>
  </si>
  <si>
    <t>鹿児島県　　　</t>
  </si>
  <si>
    <t>Kagoshima-ken</t>
  </si>
  <si>
    <t>47</t>
  </si>
  <si>
    <t>沖縄県　　　　</t>
  </si>
  <si>
    <t>Okinawa-ken</t>
  </si>
  <si>
    <t xml:space="preserve">02          </t>
  </si>
  <si>
    <t xml:space="preserve">03          </t>
  </si>
  <si>
    <t>理論値</t>
    <rPh sb="0" eb="3">
      <t>リロンチ</t>
    </rPh>
    <phoneticPr fontId="1"/>
  </si>
  <si>
    <t xml:space="preserve"> </t>
    <phoneticPr fontId="1"/>
  </si>
  <si>
    <t>姫路市</t>
    <rPh sb="0" eb="3">
      <t>ヒメジシ</t>
    </rPh>
    <phoneticPr fontId="2"/>
  </si>
  <si>
    <t>人口動態調査</t>
  </si>
  <si>
    <t>総　数</t>
  </si>
  <si>
    <t>平成27年国勢調査　年齢・国籍不詳をあん分した人口(参考表）（総務省統計局）</t>
  </si>
  <si>
    <t>第1表　年齢(各歳)，国籍(２区分)，男女別人口 － 全国，都道府県，21大都市，人口50万以上の市</t>
  </si>
  <si>
    <t>※大項目</t>
  </si>
  <si>
    <t>0101(総数（男女別），総数（国籍）)</t>
  </si>
  <si>
    <t>0301(女，総数（国籍）)</t>
  </si>
  <si>
    <t>0102(総数（男女別），日本人)</t>
  </si>
  <si>
    <t>0302(女，日本人)</t>
  </si>
  <si>
    <t>0103(総数（男女別），外国人)</t>
  </si>
  <si>
    <t>0303(女，外国人)</t>
  </si>
  <si>
    <t>0201(男，総数（国籍）)</t>
  </si>
  <si>
    <t>0202(男，日本人)</t>
  </si>
  <si>
    <t>0203(男，外国人)</t>
  </si>
  <si>
    <t>地域コード</t>
  </si>
  <si>
    <t>地域識別コード</t>
  </si>
  <si>
    <t>総数（年齢）</t>
  </si>
  <si>
    <t>0歳</t>
  </si>
  <si>
    <t>1歳</t>
  </si>
  <si>
    <t>2歳</t>
  </si>
  <si>
    <t>3歳</t>
  </si>
  <si>
    <t>4歳</t>
  </si>
  <si>
    <t>5歳</t>
  </si>
  <si>
    <t>6歳</t>
  </si>
  <si>
    <t>7歳</t>
  </si>
  <si>
    <t>8歳</t>
  </si>
  <si>
    <t>9歳</t>
  </si>
  <si>
    <t>10歳</t>
  </si>
  <si>
    <t>11歳</t>
  </si>
  <si>
    <t>12歳</t>
  </si>
  <si>
    <t>13歳</t>
  </si>
  <si>
    <t>14歳</t>
  </si>
  <si>
    <t>15歳</t>
  </si>
  <si>
    <t>16歳</t>
  </si>
  <si>
    <t>17歳</t>
  </si>
  <si>
    <t>18歳</t>
  </si>
  <si>
    <t>19歳</t>
  </si>
  <si>
    <t>20歳</t>
  </si>
  <si>
    <t>21歳</t>
  </si>
  <si>
    <t>22歳</t>
  </si>
  <si>
    <t>23歳</t>
  </si>
  <si>
    <t>24歳</t>
  </si>
  <si>
    <t>25歳</t>
  </si>
  <si>
    <t>26歳</t>
  </si>
  <si>
    <t>27歳</t>
  </si>
  <si>
    <t>28歳</t>
  </si>
  <si>
    <t>29歳</t>
  </si>
  <si>
    <t>30歳</t>
  </si>
  <si>
    <t>31歳</t>
  </si>
  <si>
    <t>32歳</t>
  </si>
  <si>
    <t>33歳</t>
  </si>
  <si>
    <t>34歳</t>
  </si>
  <si>
    <t>35歳</t>
  </si>
  <si>
    <t>36歳</t>
  </si>
  <si>
    <t>37歳</t>
  </si>
  <si>
    <t>38歳</t>
  </si>
  <si>
    <t>39歳</t>
  </si>
  <si>
    <t>40歳</t>
  </si>
  <si>
    <t>41歳</t>
  </si>
  <si>
    <t>42歳</t>
  </si>
  <si>
    <t>43歳</t>
  </si>
  <si>
    <t>44歳</t>
  </si>
  <si>
    <t>45歳</t>
  </si>
  <si>
    <t>46歳</t>
  </si>
  <si>
    <t>47歳</t>
  </si>
  <si>
    <t>48歳</t>
  </si>
  <si>
    <t>49歳</t>
  </si>
  <si>
    <t>50歳</t>
  </si>
  <si>
    <t>51歳</t>
  </si>
  <si>
    <t>52歳</t>
  </si>
  <si>
    <t>53歳</t>
  </si>
  <si>
    <t>54歳</t>
  </si>
  <si>
    <t>55歳</t>
  </si>
  <si>
    <t>56歳</t>
  </si>
  <si>
    <t>57歳</t>
  </si>
  <si>
    <t>58歳</t>
  </si>
  <si>
    <t>59歳</t>
  </si>
  <si>
    <t>60歳</t>
  </si>
  <si>
    <t>61歳</t>
  </si>
  <si>
    <t>62歳</t>
  </si>
  <si>
    <t>63歳</t>
  </si>
  <si>
    <t>64歳</t>
  </si>
  <si>
    <t>65歳</t>
  </si>
  <si>
    <t>66歳</t>
  </si>
  <si>
    <t>67歳</t>
  </si>
  <si>
    <t>68歳</t>
  </si>
  <si>
    <t>69歳</t>
  </si>
  <si>
    <t>70歳</t>
  </si>
  <si>
    <t>71歳</t>
  </si>
  <si>
    <t>72歳</t>
  </si>
  <si>
    <t>73歳</t>
  </si>
  <si>
    <t>74歳</t>
  </si>
  <si>
    <t>75歳</t>
  </si>
  <si>
    <t>76歳</t>
  </si>
  <si>
    <t>77歳</t>
  </si>
  <si>
    <t>78歳</t>
  </si>
  <si>
    <t>79歳</t>
  </si>
  <si>
    <t>80歳</t>
  </si>
  <si>
    <t>81歳</t>
  </si>
  <si>
    <t>82歳</t>
  </si>
  <si>
    <t>83歳</t>
  </si>
  <si>
    <t>84歳</t>
  </si>
  <si>
    <t>85歳</t>
  </si>
  <si>
    <t>86歳</t>
  </si>
  <si>
    <t>87歳</t>
  </si>
  <si>
    <t>88歳</t>
  </si>
  <si>
    <t>89歳</t>
  </si>
  <si>
    <t>90歳</t>
  </si>
  <si>
    <t>91歳</t>
  </si>
  <si>
    <t>92歳</t>
  </si>
  <si>
    <t>93歳</t>
  </si>
  <si>
    <t>94歳</t>
  </si>
  <si>
    <t>95歳</t>
  </si>
  <si>
    <t>96歳</t>
  </si>
  <si>
    <t>97歳</t>
  </si>
  <si>
    <t>98歳</t>
  </si>
  <si>
    <t>99歳</t>
  </si>
  <si>
    <t>100歳</t>
  </si>
  <si>
    <t>101歳</t>
  </si>
  <si>
    <t>102歳</t>
  </si>
  <si>
    <t>103歳</t>
  </si>
  <si>
    <t>104歳</t>
  </si>
  <si>
    <t>105歳</t>
  </si>
  <si>
    <t>106歳</t>
  </si>
  <si>
    <t>107歳</t>
  </si>
  <si>
    <t>108歳</t>
  </si>
  <si>
    <t>109歳</t>
  </si>
  <si>
    <t>110歳以上</t>
  </si>
  <si>
    <t>a</t>
  </si>
  <si>
    <t>全国</t>
  </si>
  <si>
    <t>神戸市</t>
    <phoneticPr fontId="1"/>
  </si>
  <si>
    <t>姫路市</t>
    <phoneticPr fontId="1"/>
  </si>
  <si>
    <t>篠山市</t>
    <rPh sb="0" eb="2">
      <t>ササヤマ</t>
    </rPh>
    <rPh sb="2" eb="3">
      <t>シ</t>
    </rPh>
    <phoneticPr fontId="2"/>
  </si>
  <si>
    <t>丹波市</t>
    <rPh sb="0" eb="2">
      <t>タンバ</t>
    </rPh>
    <rPh sb="2" eb="3">
      <t>シ</t>
    </rPh>
    <phoneticPr fontId="2"/>
  </si>
  <si>
    <t>参考表２   年  齢  （各  歳）， 男  女  別</t>
    <phoneticPr fontId="6"/>
  </si>
  <si>
    <t>Reference Table 2.   Computation of Population by Age</t>
    <phoneticPr fontId="6"/>
  </si>
  <si>
    <t>男　　女　　計</t>
    <phoneticPr fontId="6"/>
  </si>
  <si>
    <t>総  人  口</t>
  </si>
  <si>
    <t xml:space="preserve">    Total population</t>
  </si>
  <si>
    <t>日 本 人 人 口</t>
  </si>
  <si>
    <t>Japanese population</t>
  </si>
  <si>
    <t>平 成 27 年</t>
    <phoneticPr fontId="6"/>
  </si>
  <si>
    <t>平成27年10月1日～28年9月30日</t>
    <phoneticPr fontId="6"/>
  </si>
  <si>
    <t>平 成 28 年</t>
    <phoneticPr fontId="6"/>
  </si>
  <si>
    <t>10 月 １ 日</t>
    <phoneticPr fontId="6"/>
  </si>
  <si>
    <t>年      齢</t>
  </si>
  <si>
    <t>現 在 人 口</t>
    <rPh sb="0" eb="1">
      <t>ウツツ</t>
    </rPh>
    <rPh sb="2" eb="3">
      <t>ザイ</t>
    </rPh>
    <rPh sb="4" eb="5">
      <t>ヒト</t>
    </rPh>
    <rPh sb="6" eb="7">
      <t>クチ</t>
    </rPh>
    <phoneticPr fontId="6"/>
  </si>
  <si>
    <t>Oct. 1, 2015 to Sept. 30, 2016</t>
    <phoneticPr fontId="6"/>
  </si>
  <si>
    <t>Age</t>
  </si>
  <si>
    <t>死 亡 者 数</t>
  </si>
  <si>
    <t>入 国 超 過</t>
  </si>
  <si>
    <t>死亡者数</t>
    <phoneticPr fontId="6"/>
  </si>
  <si>
    <t>入国超過</t>
  </si>
  <si>
    <t>国籍の異動</t>
    <rPh sb="3" eb="5">
      <t>イドウ</t>
    </rPh>
    <phoneticPr fontId="6"/>
  </si>
  <si>
    <t>による純増減</t>
    <rPh sb="5" eb="6">
      <t>ゲン</t>
    </rPh>
    <phoneticPr fontId="6"/>
  </si>
  <si>
    <t>Population</t>
  </si>
  <si>
    <t>Population</t>
    <phoneticPr fontId="6"/>
  </si>
  <si>
    <t>Oct. 1, 2015</t>
    <phoneticPr fontId="6"/>
  </si>
  <si>
    <t>Deaths</t>
  </si>
  <si>
    <t>Net migration</t>
    <phoneticPr fontId="6"/>
  </si>
  <si>
    <t>Oct. 1, 2016</t>
    <phoneticPr fontId="6"/>
  </si>
  <si>
    <t>1)</t>
    <phoneticPr fontId="6"/>
  </si>
  <si>
    <t>(a)</t>
    <phoneticPr fontId="6"/>
  </si>
  <si>
    <t>01500</t>
  </si>
  <si>
    <r>
      <t xml:space="preserve">  ＜0 </t>
    </r>
    <r>
      <rPr>
        <vertAlign val="superscript"/>
        <sz val="11"/>
        <rFont val="ＭＳ 明朝"/>
        <family val="1"/>
        <charset val="128"/>
      </rPr>
      <t>2)</t>
    </r>
    <phoneticPr fontId="6"/>
  </si>
  <si>
    <t>-</t>
  </si>
  <si>
    <t xml:space="preserve">    0 歳</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</si>
  <si>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</si>
  <si>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</si>
  <si>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</si>
  <si>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</si>
  <si>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</si>
  <si>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</si>
  <si>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</si>
  <si>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</si>
  <si>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</si>
  <si>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</si>
  <si>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</si>
  <si>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</si>
  <si>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</si>
  <si>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</si>
  <si>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注</t>
    <phoneticPr fontId="6"/>
  </si>
  <si>
    <t>1) 総務省統計局「国勢調査」（年齢・国籍不詳をあん分した人口）</t>
    <rPh sb="3" eb="5">
      <t>ソウム</t>
    </rPh>
    <rPh sb="5" eb="6">
      <t>ショウ</t>
    </rPh>
    <rPh sb="6" eb="9">
      <t>トウケイキョク</t>
    </rPh>
    <rPh sb="10" eb="12">
      <t>コクセイ</t>
    </rPh>
    <rPh sb="12" eb="14">
      <t>チョウサ</t>
    </rPh>
    <rPh sb="16" eb="18">
      <t>ネンレイ</t>
    </rPh>
    <rPh sb="19" eb="21">
      <t>コクセキ</t>
    </rPh>
    <rPh sb="21" eb="23">
      <t>フショウ</t>
    </rPh>
    <rPh sb="26" eb="27">
      <t>ブン</t>
    </rPh>
    <rPh sb="29" eb="31">
      <t>ジンコウ</t>
    </rPh>
    <phoneticPr fontId="6"/>
  </si>
  <si>
    <t>2) 平成27年10月～28年9月の出生児数</t>
    <phoneticPr fontId="6"/>
  </si>
  <si>
    <r>
      <t>人  口  の  計  算  表</t>
    </r>
    <r>
      <rPr>
        <sz val="14"/>
        <rFont val="ＭＳ 明朝"/>
        <family val="1"/>
        <charset val="128"/>
      </rPr>
      <t>－総人口，日本人人口</t>
    </r>
    <rPh sb="0" eb="4">
      <t>ジンコウ</t>
    </rPh>
    <rPh sb="9" eb="13">
      <t>ケイサン</t>
    </rPh>
    <rPh sb="15" eb="16">
      <t>ヒョウ</t>
    </rPh>
    <rPh sb="17" eb="20">
      <t>ソウジンコウ</t>
    </rPh>
    <rPh sb="21" eb="26">
      <t>ニホンジンジンコウ</t>
    </rPh>
    <phoneticPr fontId="2"/>
  </si>
  <si>
    <t>(Single Year) and Sex - Total population, Japanese population</t>
    <phoneticPr fontId="6"/>
  </si>
  <si>
    <t>Both sexes</t>
    <phoneticPr fontId="6"/>
  </si>
  <si>
    <t>平 成 27 年</t>
    <phoneticPr fontId="6"/>
  </si>
  <si>
    <t>平成27年10月1日～28年9月30日</t>
    <phoneticPr fontId="6"/>
  </si>
  <si>
    <t>平 成 28 年</t>
    <phoneticPr fontId="6"/>
  </si>
  <si>
    <t>10 月 １ 日</t>
    <phoneticPr fontId="6"/>
  </si>
  <si>
    <t>Oct. 1, 2015 to Sept. 30, 2016</t>
    <phoneticPr fontId="6"/>
  </si>
  <si>
    <t>死亡者数</t>
    <phoneticPr fontId="6"/>
  </si>
  <si>
    <t>Population</t>
    <phoneticPr fontId="6"/>
  </si>
  <si>
    <t>Oct. 1, 2015</t>
    <phoneticPr fontId="6"/>
  </si>
  <si>
    <t>Net migration</t>
    <phoneticPr fontId="6"/>
  </si>
  <si>
    <t>Oct. 1, 2016</t>
    <phoneticPr fontId="6"/>
  </si>
  <si>
    <t>1)</t>
    <phoneticPr fontId="6"/>
  </si>
  <si>
    <t>(a)</t>
    <phoneticPr fontId="6"/>
  </si>
  <si>
    <t xml:space="preserve">   45 歳</t>
    <phoneticPr fontId="6"/>
  </si>
  <si>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</si>
  <si>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</si>
  <si>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</si>
  <si>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</si>
  <si>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</si>
  <si>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</si>
  <si>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</si>
  <si>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</si>
  <si>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</si>
  <si>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</si>
  <si>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</si>
  <si>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</si>
  <si>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</si>
  <si>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</si>
  <si>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</si>
  <si>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</si>
  <si>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</si>
  <si>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</si>
  <si>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</si>
  <si>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</si>
  <si>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</si>
  <si>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</si>
  <si>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</si>
  <si>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</si>
  <si>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</si>
  <si>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</si>
  <si>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</si>
  <si>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</si>
  <si>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</si>
  <si>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</si>
  <si>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</si>
  <si>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</si>
  <si>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</si>
  <si>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</si>
  <si>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</si>
  <si>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</si>
  <si>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</si>
  <si>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</si>
  <si>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</si>
  <si>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</si>
  <si>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</si>
  <si>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</si>
  <si>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</si>
  <si>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</si>
  <si>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90歳以上</t>
    <phoneticPr fontId="6"/>
  </si>
  <si>
    <t>Note</t>
    <phoneticPr fontId="6"/>
  </si>
  <si>
    <t xml:space="preserve"> 1)   Statistics Bureau, Ministry of Internal Affairs and Communications, "Population Census".</t>
    <phoneticPr fontId="6"/>
  </si>
  <si>
    <t xml:space="preserve">       (Unknown age and nationality population is included after being prorated to each age and nationality population.)</t>
    <phoneticPr fontId="6"/>
  </si>
  <si>
    <t xml:space="preserve"> 2)   Live births from Oct. 2015 to Sept. 2016.</t>
    <phoneticPr fontId="6"/>
  </si>
  <si>
    <t>(a)   Net increase or decrease by change of nationality</t>
    <phoneticPr fontId="6"/>
  </si>
  <si>
    <t>参考表２   年  齢  （各  歳）， 男  女  別</t>
    <phoneticPr fontId="6"/>
  </si>
  <si>
    <t>Reference Table 2.   Computation of Population by Age</t>
    <phoneticPr fontId="6"/>
  </si>
  <si>
    <t>男</t>
    <phoneticPr fontId="6"/>
  </si>
  <si>
    <r>
      <t xml:space="preserve">  ＜0 </t>
    </r>
    <r>
      <rPr>
        <vertAlign val="superscript"/>
        <sz val="11"/>
        <rFont val="ＭＳ 明朝"/>
        <family val="1"/>
        <charset val="128"/>
      </rPr>
      <t>2)</t>
    </r>
    <phoneticPr fontId="6"/>
  </si>
  <si>
    <r>
      <t>人  口  の  計  算  表</t>
    </r>
    <r>
      <rPr>
        <sz val="14"/>
        <rFont val="ＭＳ 明朝"/>
        <family val="1"/>
        <charset val="128"/>
      </rPr>
      <t>－総人口，日本人人口（続き）</t>
    </r>
    <rPh sb="0" eb="4">
      <t>ジンコウ</t>
    </rPh>
    <rPh sb="9" eb="13">
      <t>ケイサン</t>
    </rPh>
    <rPh sb="15" eb="16">
      <t>ヒョウ</t>
    </rPh>
    <rPh sb="17" eb="20">
      <t>ソウジンコウ</t>
    </rPh>
    <rPh sb="21" eb="26">
      <t>ニホンジンジンコウ</t>
    </rPh>
    <rPh sb="27" eb="28">
      <t>ツヅ</t>
    </rPh>
    <phoneticPr fontId="2"/>
  </si>
  <si>
    <r>
      <t xml:space="preserve">(Single Year) and Sex - Total population, Japanese population </t>
    </r>
    <r>
      <rPr>
        <sz val="14"/>
        <rFont val="ＭＳ 明朝"/>
        <family val="1"/>
        <charset val="128"/>
      </rPr>
      <t>-</t>
    </r>
    <r>
      <rPr>
        <sz val="14"/>
        <rFont val="Times New Roman"/>
        <family val="1"/>
      </rPr>
      <t xml:space="preserve"> Continued</t>
    </r>
    <phoneticPr fontId="6"/>
  </si>
  <si>
    <t>Male</t>
    <phoneticPr fontId="6"/>
  </si>
  <si>
    <t>女</t>
    <phoneticPr fontId="6"/>
  </si>
  <si>
    <t>Female</t>
    <phoneticPr fontId="6"/>
  </si>
  <si>
    <r>
      <t>男  女  別  人  口</t>
    </r>
    <r>
      <rPr>
        <sz val="14"/>
        <rFont val="ＭＳ 明朝"/>
        <family val="1"/>
        <charset val="128"/>
      </rPr>
      <t>－総人口，日本人人口（平成28年10月１日現在）</t>
    </r>
    <phoneticPr fontId="2"/>
  </si>
  <si>
    <t xml:space="preserve"> for Prefectures - Total population, Japanese population, October 1, 2016 </t>
    <phoneticPr fontId="11"/>
  </si>
  <si>
    <t>総　人　口　　　　男　女　計</t>
    <phoneticPr fontId="11"/>
  </si>
  <si>
    <t>Total population               Both sexes</t>
    <phoneticPr fontId="11"/>
  </si>
  <si>
    <t>80～84</t>
    <phoneticPr fontId="11"/>
  </si>
  <si>
    <t>85歳以上</t>
    <phoneticPr fontId="11"/>
  </si>
  <si>
    <r>
      <t>男  女  別  人  口</t>
    </r>
    <r>
      <rPr>
        <sz val="14"/>
        <rFont val="ＭＳ 明朝"/>
        <family val="1"/>
        <charset val="128"/>
      </rPr>
      <t>－総人口，日本人人口（平成28年10月１日現在）（続き）</t>
    </r>
    <rPh sb="0" eb="1">
      <t>オトコ</t>
    </rPh>
    <rPh sb="3" eb="4">
      <t>オンナ</t>
    </rPh>
    <rPh sb="6" eb="7">
      <t>ベツ</t>
    </rPh>
    <rPh sb="9" eb="13">
      <t>ジンコウ</t>
    </rPh>
    <rPh sb="14" eb="17">
      <t>ソウジンコウ</t>
    </rPh>
    <rPh sb="18" eb="21">
      <t>ニホンジン</t>
    </rPh>
    <rPh sb="21" eb="23">
      <t>ジンコウ</t>
    </rPh>
    <rPh sb="24" eb="26">
      <t>ヘイセイ</t>
    </rPh>
    <rPh sb="28" eb="29">
      <t>９ネン</t>
    </rPh>
    <rPh sb="31" eb="32">
      <t>１０ガツ</t>
    </rPh>
    <rPh sb="33" eb="34">
      <t>１ニチ</t>
    </rPh>
    <rPh sb="34" eb="36">
      <t>ゲンザイ</t>
    </rPh>
    <rPh sb="38" eb="39">
      <t>ツヅ</t>
    </rPh>
    <phoneticPr fontId="2"/>
  </si>
  <si>
    <t xml:space="preserve">Table 10.   Population by Age (5-Year Age Group) and Sex      </t>
    <phoneticPr fontId="11"/>
  </si>
  <si>
    <r>
      <t xml:space="preserve"> for Prefectures - Total population, Japanese population, October 1, 2016 </t>
    </r>
    <r>
      <rPr>
        <sz val="14"/>
        <rFont val="ＭＳ 明朝"/>
        <family val="1"/>
        <charset val="128"/>
      </rPr>
      <t>-</t>
    </r>
    <r>
      <rPr>
        <sz val="14"/>
        <rFont val="Times New Roman"/>
        <family val="1"/>
      </rPr>
      <t xml:space="preserve"> Continued </t>
    </r>
    <phoneticPr fontId="11"/>
  </si>
  <si>
    <t>総　人　口　　　　男</t>
    <phoneticPr fontId="11"/>
  </si>
  <si>
    <t>Total population               Male</t>
    <phoneticPr fontId="11"/>
  </si>
  <si>
    <t>Japan</t>
    <phoneticPr fontId="11"/>
  </si>
  <si>
    <t>Nagano-ken</t>
    <phoneticPr fontId="11"/>
  </si>
  <si>
    <t>Kyoto-fu</t>
    <phoneticPr fontId="11"/>
  </si>
  <si>
    <t>Hyogo-ken</t>
    <phoneticPr fontId="11"/>
  </si>
  <si>
    <t>第10表   都  道  府  県 ，年  齢　（５  歳  階  級），</t>
    <phoneticPr fontId="11"/>
  </si>
  <si>
    <t xml:space="preserve">Table 10.   Population by Age (5-Year Age Group) and Sex      </t>
    <phoneticPr fontId="11"/>
  </si>
  <si>
    <t>総　人　口　　　　女</t>
    <phoneticPr fontId="11"/>
  </si>
  <si>
    <t>Total population               Female</t>
    <phoneticPr fontId="11"/>
  </si>
  <si>
    <t>日本人人口　　　　男　女　計</t>
    <phoneticPr fontId="11"/>
  </si>
  <si>
    <t>Japanese population               Both sexes</t>
    <phoneticPr fontId="11"/>
  </si>
  <si>
    <t xml:space="preserve">04          </t>
  </si>
  <si>
    <t>日本人人口　　　　男</t>
    <phoneticPr fontId="11"/>
  </si>
  <si>
    <t>Japanese population               Male</t>
    <phoneticPr fontId="11"/>
  </si>
  <si>
    <t xml:space="preserve">05          </t>
  </si>
  <si>
    <t>日本人人口　　　　女</t>
    <phoneticPr fontId="11"/>
  </si>
  <si>
    <t>Japanese population               Female</t>
    <phoneticPr fontId="11"/>
  </si>
  <si>
    <t xml:space="preserve">06          </t>
  </si>
  <si>
    <t>平成28年</t>
  </si>
  <si>
    <t>中巻　出生　　第７表　出生数，性・母の年齢（各歳）・出生順位・嫡出子－嫡出でない子別</t>
  </si>
  <si>
    <t>注：１）出生順位とは、同じ母親がこれまでに生んだ出生子の総数について数えた順序である。</t>
  </si>
  <si>
    <t>～１４歳</t>
  </si>
  <si>
    <t>１５歳</t>
  </si>
  <si>
    <t>１６歳</t>
  </si>
  <si>
    <t>１７歳</t>
  </si>
  <si>
    <t>１８歳</t>
  </si>
  <si>
    <t>１９歳</t>
  </si>
  <si>
    <t>２０歳</t>
  </si>
  <si>
    <t>２１歳</t>
  </si>
  <si>
    <t>２２歳</t>
  </si>
  <si>
    <t>２３歳</t>
  </si>
  <si>
    <t>２４歳</t>
  </si>
  <si>
    <t>２５歳</t>
  </si>
  <si>
    <t>２６歳</t>
  </si>
  <si>
    <t>２７歳</t>
  </si>
  <si>
    <t>２８歳</t>
  </si>
  <si>
    <t>２９歳</t>
  </si>
  <si>
    <t>３０歳</t>
  </si>
  <si>
    <t>３１歳</t>
  </si>
  <si>
    <t>３２歳</t>
  </si>
  <si>
    <t>３３歳</t>
  </si>
  <si>
    <t>３４歳</t>
  </si>
  <si>
    <t>３５歳</t>
  </si>
  <si>
    <t>３６歳</t>
  </si>
  <si>
    <t>３７歳</t>
  </si>
  <si>
    <t>３８歳</t>
  </si>
  <si>
    <t>３９歳</t>
  </si>
  <si>
    <t>４０歳</t>
  </si>
  <si>
    <t>４１歳</t>
  </si>
  <si>
    <t>４２歳</t>
  </si>
  <si>
    <t>４３歳</t>
  </si>
  <si>
    <t>４４歳</t>
  </si>
  <si>
    <t>４５歳</t>
  </si>
  <si>
    <t>４６歳</t>
  </si>
  <si>
    <t>４７歳</t>
  </si>
  <si>
    <t>４８歳</t>
  </si>
  <si>
    <t>４９歳</t>
  </si>
  <si>
    <t>５０歳</t>
  </si>
  <si>
    <t>５１歳</t>
  </si>
  <si>
    <t>５２歳</t>
  </si>
  <si>
    <t>５３歳</t>
  </si>
  <si>
    <t>５４歳</t>
  </si>
  <si>
    <t>５５歳～</t>
  </si>
  <si>
    <t>不　詳</t>
  </si>
  <si>
    <t>第１子</t>
  </si>
  <si>
    <t>第２子</t>
  </si>
  <si>
    <t>第３子</t>
  </si>
  <si>
    <t>第４子</t>
  </si>
  <si>
    <t>第５子</t>
  </si>
  <si>
    <t>第６子</t>
  </si>
  <si>
    <t>第７子</t>
  </si>
  <si>
    <t>第８子</t>
  </si>
  <si>
    <t>第９子</t>
  </si>
  <si>
    <t>第１０子～</t>
  </si>
  <si>
    <t>嫡出子</t>
  </si>
  <si>
    <t>　　　・</t>
  </si>
  <si>
    <t>嫡出でない子</t>
  </si>
  <si>
    <t>　</t>
    <phoneticPr fontId="2"/>
  </si>
  <si>
    <t>100歳以上</t>
    <rPh sb="3" eb="4">
      <t>サイ</t>
    </rPh>
    <phoneticPr fontId="2"/>
  </si>
  <si>
    <t>兵庫県</t>
    <rPh sb="0" eb="3">
      <t>ヒョウゴケン</t>
    </rPh>
    <phoneticPr fontId="1"/>
  </si>
  <si>
    <t>平成29年1月1日住民基本台帳年齢階級別人口（市区町村別）（日本人住民）</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</si>
  <si>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</si>
  <si>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</si>
  <si>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</si>
  <si>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</si>
  <si>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</si>
  <si>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</si>
  <si>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</si>
  <si>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</si>
  <si>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</si>
  <si>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</si>
  <si>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</si>
  <si>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</si>
  <si>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</si>
  <si>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</si>
  <si>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75～79</t>
    <phoneticPr fontId="2"/>
  </si>
  <si>
    <t>80～84</t>
    <phoneticPr fontId="2"/>
  </si>
  <si>
    <t>85～89</t>
    <phoneticPr fontId="2"/>
  </si>
  <si>
    <t>90～94</t>
    <phoneticPr fontId="2"/>
  </si>
  <si>
    <t>95～99</t>
    <phoneticPr fontId="2"/>
  </si>
  <si>
    <t>東灘区</t>
    <phoneticPr fontId="1"/>
  </si>
  <si>
    <t>灘区</t>
    <phoneticPr fontId="1"/>
  </si>
  <si>
    <t>兵庫区</t>
    <phoneticPr fontId="1"/>
  </si>
  <si>
    <t>長田区</t>
    <phoneticPr fontId="1"/>
  </si>
  <si>
    <t>須磨区</t>
    <phoneticPr fontId="1"/>
  </si>
  <si>
    <t>垂水区</t>
    <phoneticPr fontId="1"/>
  </si>
  <si>
    <t>北区</t>
    <phoneticPr fontId="1"/>
  </si>
  <si>
    <t>中央区</t>
    <phoneticPr fontId="1"/>
  </si>
  <si>
    <t>西区</t>
    <phoneticPr fontId="1"/>
  </si>
  <si>
    <t>猪名川町</t>
    <phoneticPr fontId="1"/>
  </si>
  <si>
    <t>多可町</t>
    <phoneticPr fontId="1"/>
  </si>
  <si>
    <t>稲美町</t>
    <phoneticPr fontId="1"/>
  </si>
  <si>
    <t>播磨町</t>
    <phoneticPr fontId="1"/>
  </si>
  <si>
    <t>市川町</t>
    <phoneticPr fontId="1"/>
  </si>
  <si>
    <t>市川町</t>
    <phoneticPr fontId="1"/>
  </si>
  <si>
    <t>福崎町</t>
    <phoneticPr fontId="1"/>
  </si>
  <si>
    <t>福崎町</t>
    <phoneticPr fontId="1"/>
  </si>
  <si>
    <t>神河町</t>
    <phoneticPr fontId="1"/>
  </si>
  <si>
    <t>太子町</t>
    <phoneticPr fontId="1"/>
  </si>
  <si>
    <t>太子町</t>
    <phoneticPr fontId="1"/>
  </si>
  <si>
    <t>上郡町</t>
    <phoneticPr fontId="1"/>
  </si>
  <si>
    <t>佐用町</t>
    <phoneticPr fontId="1"/>
  </si>
  <si>
    <t>佐用町</t>
    <phoneticPr fontId="1"/>
  </si>
  <si>
    <t>香美町</t>
    <phoneticPr fontId="1"/>
  </si>
  <si>
    <t>新温泉町</t>
    <phoneticPr fontId="1"/>
  </si>
  <si>
    <t>(単位：人）</t>
    <rPh sb="1" eb="3">
      <t>タンイ</t>
    </rPh>
    <rPh sb="4" eb="5">
      <t>ニン</t>
    </rPh>
    <phoneticPr fontId="1"/>
  </si>
  <si>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</si>
  <si>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</si>
  <si>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</si>
  <si>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</si>
  <si>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</si>
  <si>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</si>
  <si>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</si>
  <si>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</si>
  <si>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</si>
  <si>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</si>
  <si>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</si>
  <si>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</si>
  <si>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</si>
  <si>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</si>
  <si>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</si>
  <si>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</si>
  <si>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</si>
  <si>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</si>
  <si>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</si>
  <si>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</si>
  <si>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女性人口：総務省「国勢調査」（平成27年10月1日現在）</t>
    <rPh sb="0" eb="2">
      <t>ジョセイ</t>
    </rPh>
    <rPh sb="2" eb="4">
      <t>ジンコウ</t>
    </rPh>
    <rPh sb="5" eb="8">
      <t>ソウムショウ</t>
    </rPh>
    <rPh sb="9" eb="11">
      <t>コクセイ</t>
    </rPh>
    <rPh sb="11" eb="13">
      <t>チョウサ</t>
    </rPh>
    <rPh sb="15" eb="17">
      <t>ヘイセイ</t>
    </rPh>
    <rPh sb="19" eb="20">
      <t>ネン</t>
    </rPh>
    <rPh sb="22" eb="23">
      <t>ガツ</t>
    </rPh>
    <rPh sb="24" eb="25">
      <t>ニチ</t>
    </rPh>
    <rPh sb="25" eb="27">
      <t>ゲンザイ</t>
    </rPh>
    <phoneticPr fontId="2"/>
  </si>
  <si>
    <t>平成27年</t>
  </si>
  <si>
    <t xml:space="preserve"> </t>
    <phoneticPr fontId="1"/>
  </si>
  <si>
    <t>日本人女性</t>
    <rPh sb="0" eb="3">
      <t>ニホンジン</t>
    </rPh>
    <rPh sb="3" eb="5">
      <t>ジョセイ</t>
    </rPh>
    <phoneticPr fontId="1"/>
  </si>
  <si>
    <t>第2表　年齢(５歳階級)，国籍(２区分)，男女別人口 － 全国，都道府県，21大都市，人口20万以上の市，県庁所在市</t>
  </si>
  <si>
    <t>兵庫県 神戸市</t>
  </si>
  <si>
    <t>兵庫県 姫路市</t>
  </si>
  <si>
    <t>兵庫県 尼崎市</t>
  </si>
  <si>
    <t>兵庫県 明石市</t>
  </si>
  <si>
    <t>兵庫県 西宮市</t>
  </si>
  <si>
    <t>兵庫県 加古川市</t>
  </si>
  <si>
    <t>兵庫県 宝塚市</t>
  </si>
  <si>
    <t>国勢調査</t>
    <rPh sb="0" eb="2">
      <t>コクセイ</t>
    </rPh>
    <rPh sb="2" eb="4">
      <t>チョウサ</t>
    </rPh>
    <phoneticPr fontId="1"/>
  </si>
  <si>
    <t>日本人女性</t>
    <rPh sb="0" eb="3">
      <t>ニホンジン</t>
    </rPh>
    <rPh sb="3" eb="5">
      <t>ジョセイ</t>
    </rPh>
    <phoneticPr fontId="1"/>
  </si>
  <si>
    <t>第3表　年齢(５歳階級)，男女別人口（国籍(２区分)－特掲） － 全国，都道府県，市区町村</t>
  </si>
  <si>
    <t>01(総数（男女別）)</t>
  </si>
  <si>
    <t>02(男)</t>
  </si>
  <si>
    <t>03(女)</t>
  </si>
  <si>
    <t>((別掲)国籍）日本人</t>
  </si>
  <si>
    <t>((別掲)国籍）外国人</t>
  </si>
  <si>
    <t>兵庫県 神戸市 東灘区</t>
  </si>
  <si>
    <t>兵庫県 神戸市 灘区</t>
  </si>
  <si>
    <t>兵庫県 神戸市 兵庫区</t>
  </si>
  <si>
    <t>兵庫県 神戸市 長田区</t>
  </si>
  <si>
    <t>兵庫県 神戸市 須磨区</t>
  </si>
  <si>
    <t>兵庫県 神戸市 垂水区</t>
  </si>
  <si>
    <t>兵庫県 神戸市 北区</t>
  </si>
  <si>
    <t>兵庫県 神戸市 中央区</t>
  </si>
  <si>
    <t>兵庫県 神戸市 西区</t>
  </si>
  <si>
    <t>兵庫県 洲本市</t>
  </si>
  <si>
    <t>兵庫県 芦屋市</t>
  </si>
  <si>
    <t>兵庫県 伊丹市</t>
  </si>
  <si>
    <t>兵庫県 相生市</t>
  </si>
  <si>
    <t>兵庫県 豊岡市</t>
  </si>
  <si>
    <t>兵庫県 赤穂市</t>
  </si>
  <si>
    <t>兵庫県 西脇市</t>
  </si>
  <si>
    <t>兵庫県 三木市</t>
  </si>
  <si>
    <t>兵庫県 高砂市</t>
  </si>
  <si>
    <t>兵庫県 川西市</t>
  </si>
  <si>
    <t>兵庫県 小野市</t>
  </si>
  <si>
    <t>兵庫県 三田市</t>
  </si>
  <si>
    <t>兵庫県 加西市</t>
  </si>
  <si>
    <t>兵庫県 篠山市</t>
  </si>
  <si>
    <t>兵庫県 養父市</t>
  </si>
  <si>
    <t>兵庫県 丹波市</t>
  </si>
  <si>
    <t>兵庫県 南あわじ市</t>
  </si>
  <si>
    <t>兵庫県 朝来市</t>
  </si>
  <si>
    <t>兵庫県 淡路市</t>
  </si>
  <si>
    <t>兵庫県 宍粟市</t>
  </si>
  <si>
    <t>兵庫県 加東市</t>
  </si>
  <si>
    <t>兵庫県 たつの市</t>
  </si>
  <si>
    <t>兵庫県 猪名川町</t>
  </si>
  <si>
    <t>兵庫県 多可町</t>
  </si>
  <si>
    <t>兵庫県 稲美町</t>
  </si>
  <si>
    <t>兵庫県 播磨町</t>
  </si>
  <si>
    <t>兵庫県 市川町</t>
  </si>
  <si>
    <t>兵庫県 福崎町</t>
  </si>
  <si>
    <t>兵庫県 神河町</t>
  </si>
  <si>
    <t>兵庫県 太子町</t>
  </si>
  <si>
    <t>兵庫県 上郡町</t>
  </si>
  <si>
    <t>兵庫県 佐用町</t>
  </si>
  <si>
    <t>兵庫県 香美町</t>
  </si>
  <si>
    <t>兵庫県 新温泉町</t>
  </si>
  <si>
    <t>　　東灘区</t>
    <rPh sb="2" eb="4">
      <t>ヒガシナダ</t>
    </rPh>
    <rPh sb="4" eb="5">
      <t>ク</t>
    </rPh>
    <phoneticPr fontId="2"/>
  </si>
  <si>
    <t>　　灘区</t>
    <rPh sb="2" eb="3">
      <t>ナダ</t>
    </rPh>
    <rPh sb="3" eb="4">
      <t>ク</t>
    </rPh>
    <phoneticPr fontId="2"/>
  </si>
  <si>
    <t>　　兵庫区</t>
    <rPh sb="2" eb="4">
      <t>ヒョウゴ</t>
    </rPh>
    <rPh sb="4" eb="5">
      <t>ク</t>
    </rPh>
    <phoneticPr fontId="2"/>
  </si>
  <si>
    <t>　　長田区</t>
    <rPh sb="2" eb="4">
      <t>ナガタ</t>
    </rPh>
    <rPh sb="4" eb="5">
      <t>ク</t>
    </rPh>
    <phoneticPr fontId="2"/>
  </si>
  <si>
    <t>　　須磨区</t>
    <rPh sb="2" eb="4">
      <t>スマ</t>
    </rPh>
    <rPh sb="4" eb="5">
      <t>ク</t>
    </rPh>
    <phoneticPr fontId="2"/>
  </si>
  <si>
    <t>　　垂水区</t>
    <rPh sb="2" eb="4">
      <t>タルミ</t>
    </rPh>
    <rPh sb="4" eb="5">
      <t>ク</t>
    </rPh>
    <phoneticPr fontId="2"/>
  </si>
  <si>
    <t>　　北区</t>
    <rPh sb="2" eb="3">
      <t>キタ</t>
    </rPh>
    <rPh sb="3" eb="4">
      <t>ク</t>
    </rPh>
    <phoneticPr fontId="2"/>
  </si>
  <si>
    <t>　　中央区</t>
    <rPh sb="2" eb="4">
      <t>チュウオウ</t>
    </rPh>
    <rPh sb="4" eb="5">
      <t>ク</t>
    </rPh>
    <phoneticPr fontId="2"/>
  </si>
  <si>
    <t>　　西区</t>
    <rPh sb="2" eb="3">
      <t>ニシ</t>
    </rPh>
    <rPh sb="3" eb="4">
      <t>ク</t>
    </rPh>
    <phoneticPr fontId="2"/>
  </si>
  <si>
    <t>阪神南地域</t>
    <rPh sb="0" eb="2">
      <t>ハンシン</t>
    </rPh>
    <rPh sb="2" eb="3">
      <t>ミナミ</t>
    </rPh>
    <rPh sb="3" eb="5">
      <t>チイキ</t>
    </rPh>
    <phoneticPr fontId="2"/>
  </si>
  <si>
    <t>尼崎市</t>
    <rPh sb="0" eb="3">
      <t>アマガサキシ</t>
    </rPh>
    <phoneticPr fontId="2"/>
  </si>
  <si>
    <t>西宮市</t>
    <rPh sb="0" eb="3">
      <t>ニシノミヤシ</t>
    </rPh>
    <phoneticPr fontId="2"/>
  </si>
  <si>
    <t>芦屋市</t>
    <rPh sb="0" eb="3">
      <t>アシヤシ</t>
    </rPh>
    <phoneticPr fontId="2"/>
  </si>
  <si>
    <t>阪神北地域</t>
    <rPh sb="0" eb="2">
      <t>ハンシン</t>
    </rPh>
    <rPh sb="2" eb="3">
      <t>キタ</t>
    </rPh>
    <rPh sb="3" eb="5">
      <t>チイキ</t>
    </rPh>
    <phoneticPr fontId="2"/>
  </si>
  <si>
    <t>猪名川町</t>
    <rPh sb="0" eb="3">
      <t>イナガワ</t>
    </rPh>
    <rPh sb="3" eb="4">
      <t>マチ</t>
    </rPh>
    <phoneticPr fontId="2"/>
  </si>
  <si>
    <t>東播磨地域</t>
    <rPh sb="0" eb="1">
      <t>ヒガシ</t>
    </rPh>
    <rPh sb="1" eb="3">
      <t>ハリマ</t>
    </rPh>
    <rPh sb="3" eb="5">
      <t>チイキ</t>
    </rPh>
    <phoneticPr fontId="2"/>
  </si>
  <si>
    <t>明石市</t>
    <rPh sb="0" eb="3">
      <t>アカシシ</t>
    </rPh>
    <phoneticPr fontId="2"/>
  </si>
  <si>
    <t>加古川市</t>
    <rPh sb="0" eb="4">
      <t>カコガワシ</t>
    </rPh>
    <phoneticPr fontId="2"/>
  </si>
  <si>
    <t>稲美町</t>
    <rPh sb="0" eb="2">
      <t>イナミ</t>
    </rPh>
    <rPh sb="2" eb="3">
      <t>マチ</t>
    </rPh>
    <phoneticPr fontId="2"/>
  </si>
  <si>
    <t>播磨町</t>
    <rPh sb="0" eb="2">
      <t>ハリマ</t>
    </rPh>
    <rPh sb="2" eb="3">
      <t>マチ</t>
    </rPh>
    <phoneticPr fontId="2"/>
  </si>
  <si>
    <t>北播磨地域</t>
    <rPh sb="0" eb="1">
      <t>キタ</t>
    </rPh>
    <rPh sb="1" eb="3">
      <t>ハリマ</t>
    </rPh>
    <rPh sb="3" eb="5">
      <t>チイキ</t>
    </rPh>
    <phoneticPr fontId="2"/>
  </si>
  <si>
    <t>多可町</t>
    <rPh sb="0" eb="1">
      <t>オオ</t>
    </rPh>
    <rPh sb="1" eb="2">
      <t>カ</t>
    </rPh>
    <rPh sb="2" eb="3">
      <t>マチ</t>
    </rPh>
    <phoneticPr fontId="2"/>
  </si>
  <si>
    <t>中播磨地域</t>
    <rPh sb="0" eb="1">
      <t>ナカ</t>
    </rPh>
    <rPh sb="1" eb="3">
      <t>ハリマ</t>
    </rPh>
    <rPh sb="3" eb="5">
      <t>チイキ</t>
    </rPh>
    <phoneticPr fontId="2"/>
  </si>
  <si>
    <t>神河町</t>
    <rPh sb="0" eb="1">
      <t>カミ</t>
    </rPh>
    <rPh sb="1" eb="2">
      <t>カワ</t>
    </rPh>
    <rPh sb="2" eb="3">
      <t>マチ</t>
    </rPh>
    <phoneticPr fontId="2"/>
  </si>
  <si>
    <t>市川町</t>
    <rPh sb="0" eb="2">
      <t>イチカワ</t>
    </rPh>
    <rPh sb="2" eb="3">
      <t>マチ</t>
    </rPh>
    <phoneticPr fontId="2"/>
  </si>
  <si>
    <t>福崎町</t>
    <rPh sb="0" eb="2">
      <t>フクザキ</t>
    </rPh>
    <rPh sb="2" eb="3">
      <t>マチ</t>
    </rPh>
    <phoneticPr fontId="2"/>
  </si>
  <si>
    <t>西播磨地域</t>
    <rPh sb="0" eb="1">
      <t>ニシ</t>
    </rPh>
    <rPh sb="1" eb="3">
      <t>ハリマ</t>
    </rPh>
    <rPh sb="3" eb="5">
      <t>チイキ</t>
    </rPh>
    <phoneticPr fontId="2"/>
  </si>
  <si>
    <t>相生市</t>
    <rPh sb="0" eb="3">
      <t>アイオイシ</t>
    </rPh>
    <phoneticPr fontId="2"/>
  </si>
  <si>
    <t>赤穂市</t>
    <rPh sb="0" eb="2">
      <t>アコウ</t>
    </rPh>
    <rPh sb="2" eb="3">
      <t>シ</t>
    </rPh>
    <phoneticPr fontId="2"/>
  </si>
  <si>
    <t>太子町</t>
    <rPh sb="0" eb="2">
      <t>タイシ</t>
    </rPh>
    <rPh sb="2" eb="3">
      <t>マチ</t>
    </rPh>
    <phoneticPr fontId="2"/>
  </si>
  <si>
    <t>上郡町</t>
    <rPh sb="0" eb="2">
      <t>カミゴオリ</t>
    </rPh>
    <rPh sb="2" eb="3">
      <t>マチ</t>
    </rPh>
    <phoneticPr fontId="2"/>
  </si>
  <si>
    <t>佐用町</t>
    <rPh sb="0" eb="2">
      <t>サヨウ</t>
    </rPh>
    <rPh sb="2" eb="3">
      <t>マチ</t>
    </rPh>
    <phoneticPr fontId="2"/>
  </si>
  <si>
    <t>但馬地域</t>
    <rPh sb="0" eb="2">
      <t>タジマ</t>
    </rPh>
    <rPh sb="2" eb="4">
      <t>チイキ</t>
    </rPh>
    <phoneticPr fontId="2"/>
  </si>
  <si>
    <t>豊岡市</t>
    <rPh sb="0" eb="3">
      <t>トヨオカシ</t>
    </rPh>
    <phoneticPr fontId="2"/>
  </si>
  <si>
    <t>香美町</t>
    <rPh sb="0" eb="1">
      <t>カオ</t>
    </rPh>
    <rPh sb="1" eb="2">
      <t>ビ</t>
    </rPh>
    <rPh sb="2" eb="3">
      <t>マチ</t>
    </rPh>
    <phoneticPr fontId="2"/>
  </si>
  <si>
    <t>新温泉町</t>
    <rPh sb="0" eb="1">
      <t>シン</t>
    </rPh>
    <rPh sb="1" eb="3">
      <t>オンセン</t>
    </rPh>
    <rPh sb="3" eb="4">
      <t>マチ</t>
    </rPh>
    <phoneticPr fontId="2"/>
  </si>
  <si>
    <t>丹波地域</t>
    <rPh sb="0" eb="2">
      <t>タンバ</t>
    </rPh>
    <rPh sb="2" eb="4">
      <t>チイキ</t>
    </rPh>
    <phoneticPr fontId="2"/>
  </si>
  <si>
    <t>淡路地域</t>
    <rPh sb="0" eb="2">
      <t>アワジ</t>
    </rPh>
    <rPh sb="2" eb="4">
      <t>チイキ</t>
    </rPh>
    <phoneticPr fontId="2"/>
  </si>
  <si>
    <t>年</t>
    <rPh sb="0" eb="1">
      <t>ネン</t>
    </rPh>
    <phoneticPr fontId="1"/>
  </si>
  <si>
    <t>15～49歳女性人口</t>
    <rPh sb="5" eb="6">
      <t>サイ</t>
    </rPh>
    <rPh sb="6" eb="8">
      <t>ジョセイ</t>
    </rPh>
    <rPh sb="8" eb="10">
      <t>ジンコウ</t>
    </rPh>
    <phoneticPr fontId="1"/>
  </si>
  <si>
    <t>合計特殊出生率</t>
    <rPh sb="0" eb="2">
      <t>ゴウケイ</t>
    </rPh>
    <rPh sb="2" eb="4">
      <t>トクシュ</t>
    </rPh>
    <rPh sb="4" eb="6">
      <t>シュッショウ</t>
    </rPh>
    <rPh sb="6" eb="7">
      <t>リツ</t>
    </rPh>
    <phoneticPr fontId="1"/>
  </si>
  <si>
    <t>年齢構成の違い</t>
    <rPh sb="0" eb="2">
      <t>ネンレイ</t>
    </rPh>
    <rPh sb="2" eb="4">
      <t>コウセイ</t>
    </rPh>
    <rPh sb="5" eb="6">
      <t>チガ</t>
    </rPh>
    <phoneticPr fontId="1"/>
  </si>
  <si>
    <t>a</t>
    <phoneticPr fontId="1"/>
  </si>
  <si>
    <t>b</t>
    <phoneticPr fontId="1"/>
  </si>
  <si>
    <t>a×(b/35)×c</t>
    <phoneticPr fontId="1"/>
  </si>
  <si>
    <t>実数</t>
  </si>
  <si>
    <t>対前年増減率</t>
    <rPh sb="0" eb="1">
      <t>タイ</t>
    </rPh>
    <rPh sb="1" eb="3">
      <t>ゼンネン</t>
    </rPh>
    <rPh sb="3" eb="6">
      <t>ゾウゲンリツ</t>
    </rPh>
    <phoneticPr fontId="1"/>
  </si>
  <si>
    <t>15～49歳女性人口(千人）</t>
    <rPh sb="5" eb="6">
      <t>サイ</t>
    </rPh>
    <rPh sb="6" eb="8">
      <t>ジョセイ</t>
    </rPh>
    <rPh sb="8" eb="10">
      <t>ジンコウ</t>
    </rPh>
    <rPh sb="11" eb="13">
      <t>センニン</t>
    </rPh>
    <phoneticPr fontId="1"/>
  </si>
  <si>
    <t>年次</t>
  </si>
  <si>
    <t>出　　　生</t>
    <rPh sb="0" eb="5">
      <t>シュッセイ</t>
    </rPh>
    <phoneticPr fontId="2"/>
  </si>
  <si>
    <t>低体重児</t>
    <rPh sb="0" eb="1">
      <t>テイ</t>
    </rPh>
    <rPh sb="1" eb="3">
      <t>タイジュウ</t>
    </rPh>
    <rPh sb="3" eb="4">
      <t>ジ</t>
    </rPh>
    <phoneticPr fontId="2"/>
  </si>
  <si>
    <t>死　　　亡</t>
    <rPh sb="0" eb="5">
      <t>シボウ</t>
    </rPh>
    <phoneticPr fontId="2"/>
  </si>
  <si>
    <t>自然増減</t>
    <rPh sb="0" eb="2">
      <t>シゼン</t>
    </rPh>
    <rPh sb="2" eb="4">
      <t>ゾウゲン</t>
    </rPh>
    <phoneticPr fontId="2"/>
  </si>
  <si>
    <t>乳児死亡</t>
    <rPh sb="0" eb="2">
      <t>ニュウジ</t>
    </rPh>
    <rPh sb="2" eb="4">
      <t>シボウ</t>
    </rPh>
    <phoneticPr fontId="2"/>
  </si>
  <si>
    <t>新生児死亡</t>
    <rPh sb="0" eb="1">
      <t>シン</t>
    </rPh>
    <rPh sb="1" eb="2">
      <t>セイ</t>
    </rPh>
    <rPh sb="2" eb="3">
      <t>ジ</t>
    </rPh>
    <rPh sb="3" eb="5">
      <t>シボウ</t>
    </rPh>
    <phoneticPr fontId="2"/>
  </si>
  <si>
    <t>死　　　産</t>
    <phoneticPr fontId="2"/>
  </si>
  <si>
    <t>周産期死亡</t>
    <phoneticPr fontId="2"/>
  </si>
  <si>
    <t>婚　　　姻</t>
    <phoneticPr fontId="2"/>
  </si>
  <si>
    <t>離　　　婚</t>
    <phoneticPr fontId="2"/>
  </si>
  <si>
    <t>％</t>
  </si>
  <si>
    <t>％</t>
    <phoneticPr fontId="2"/>
  </si>
  <si>
    <t>％</t>
    <phoneticPr fontId="2"/>
  </si>
  <si>
    <t>％</t>
    <phoneticPr fontId="2"/>
  </si>
  <si>
    <t>昭和25年</t>
    <rPh sb="0" eb="2">
      <t>ショウワ</t>
    </rPh>
    <rPh sb="4" eb="5">
      <t>ネン</t>
    </rPh>
    <phoneticPr fontId="2"/>
  </si>
  <si>
    <t>　　　－</t>
  </si>
  <si>
    <t>－</t>
  </si>
  <si>
    <t>平成元年</t>
  </si>
  <si>
    <t>8.0</t>
    <phoneticPr fontId="2"/>
  </si>
  <si>
    <t>出生数と合計特殊出生率の動向</t>
    <rPh sb="0" eb="2">
      <t>シュッセイ</t>
    </rPh>
    <rPh sb="2" eb="3">
      <t>スウ</t>
    </rPh>
    <rPh sb="4" eb="6">
      <t>ゴウケイ</t>
    </rPh>
    <rPh sb="6" eb="8">
      <t>トクシュ</t>
    </rPh>
    <rPh sb="8" eb="11">
      <t>シュッショウリツ</t>
    </rPh>
    <rPh sb="12" eb="14">
      <t>ドウコウ</t>
    </rPh>
    <phoneticPr fontId="1"/>
  </si>
  <si>
    <t>女性人口</t>
    <rPh sb="0" eb="2">
      <t>ジョセイ</t>
    </rPh>
    <rPh sb="2" eb="4">
      <t>ジンコウ</t>
    </rPh>
    <phoneticPr fontId="1"/>
  </si>
  <si>
    <t>15～19</t>
    <phoneticPr fontId="1"/>
  </si>
  <si>
    <t>20～24</t>
    <phoneticPr fontId="1"/>
  </si>
  <si>
    <t>25～29</t>
    <phoneticPr fontId="1"/>
  </si>
  <si>
    <t>30～34</t>
    <phoneticPr fontId="1"/>
  </si>
  <si>
    <t>35～39</t>
    <phoneticPr fontId="1"/>
  </si>
  <si>
    <t>40～44</t>
    <phoneticPr fontId="1"/>
  </si>
  <si>
    <t>45～49</t>
    <phoneticPr fontId="1"/>
  </si>
  <si>
    <t>(単位：人）</t>
    <rPh sb="1" eb="3">
      <t>タンイ</t>
    </rPh>
    <rPh sb="4" eb="5">
      <t>ニン</t>
    </rPh>
    <phoneticPr fontId="1"/>
  </si>
  <si>
    <t>総数</t>
    <rPh sb="0" eb="2">
      <t>ソウスウ</t>
    </rPh>
    <phoneticPr fontId="1"/>
  </si>
  <si>
    <t>保管統計表　都道府県編　出生　第４表－２８（兵庫）　出生数，2500g未満の出生数(再掲)，性・母の年齢（各歳）・出生順位・都道府県（21大都市再掲）別</t>
  </si>
  <si>
    <t>注：出生順位とは、同じ母親がこれまでに生んだ出生子の総数について数えた順序である。</t>
  </si>
  <si>
    <t>第５子～</t>
  </si>
  <si>
    <t>２８　兵　庫</t>
  </si>
  <si>
    <t>2500g未満再掲</t>
  </si>
  <si>
    <t>　　～14歳</t>
  </si>
  <si>
    <t>50歳～</t>
  </si>
  <si>
    <t>保管統計表　都道府県編　出生　第５表－２８（兵庫）　出生数，性・母の年齢（５歳階級）・都道府県・市区町村別</t>
  </si>
  <si>
    <t xml:space="preserve"> </t>
    <phoneticPr fontId="2"/>
  </si>
  <si>
    <t>平成28年市町合計特殊出生率（試算）</t>
    <rPh sb="0" eb="2">
      <t>ヘイセイ</t>
    </rPh>
    <rPh sb="4" eb="5">
      <t>ネン</t>
    </rPh>
    <rPh sb="5" eb="7">
      <t>シチョウ</t>
    </rPh>
    <rPh sb="7" eb="9">
      <t>ゴウケイ</t>
    </rPh>
    <rPh sb="9" eb="11">
      <t>トクシュ</t>
    </rPh>
    <rPh sb="11" eb="14">
      <t>シュッショウリツ</t>
    </rPh>
    <rPh sb="15" eb="17">
      <t>シサン</t>
    </rPh>
    <phoneticPr fontId="2"/>
  </si>
  <si>
    <t>平成27年市町合計特殊出生率（試算）</t>
    <rPh sb="0" eb="2">
      <t>ヘイセイ</t>
    </rPh>
    <rPh sb="4" eb="5">
      <t>ネン</t>
    </rPh>
    <rPh sb="5" eb="7">
      <t>シチョウ</t>
    </rPh>
    <rPh sb="7" eb="9">
      <t>ゴウケイ</t>
    </rPh>
    <rPh sb="9" eb="11">
      <t>トクシュ</t>
    </rPh>
    <rPh sb="11" eb="14">
      <t>シュッショウリツ</t>
    </rPh>
    <rPh sb="15" eb="17">
      <t>シサン</t>
    </rPh>
    <phoneticPr fontId="2"/>
  </si>
  <si>
    <t>平成28年1月1日住民基本台帳年齢階級別人口（市区町村別）（日本人住民）※年齢不詳者がいる場合は、各年齢階級の合計と総数が一致しないことがあります。</t>
    <rPh sb="49" eb="50">
      <t>カク</t>
    </rPh>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</si>
  <si>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</si>
  <si>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</si>
  <si>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</si>
  <si>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</si>
  <si>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</si>
  <si>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</si>
  <si>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</si>
  <si>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</si>
  <si>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</si>
  <si>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</si>
  <si>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</si>
  <si>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</si>
  <si>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</si>
  <si>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</si>
  <si>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75～79</t>
    <phoneticPr fontId="2"/>
  </si>
  <si>
    <t>80～84</t>
    <phoneticPr fontId="2"/>
  </si>
  <si>
    <t>85～89</t>
    <phoneticPr fontId="2"/>
  </si>
  <si>
    <t>90～94</t>
    <phoneticPr fontId="2"/>
  </si>
  <si>
    <t>95～99</t>
    <phoneticPr fontId="2"/>
  </si>
  <si>
    <t>平成28年10月1日推計</t>
    <rPh sb="0" eb="2">
      <t>ヘイセイ</t>
    </rPh>
    <rPh sb="4" eb="5">
      <t>ネン</t>
    </rPh>
    <rPh sb="7" eb="8">
      <t>ガツ</t>
    </rPh>
    <rPh sb="9" eb="10">
      <t>ニチ</t>
    </rPh>
    <rPh sb="10" eb="12">
      <t>スイケイ</t>
    </rPh>
    <phoneticPr fontId="1"/>
  </si>
  <si>
    <t>平成27年1月1日住民基本台帳年齢階級別人口（市区町村別）（日本人住民）※年齢不詳者がある場合は、年齢階級毎の合計と総数が一致しないことがあります。</t>
    <phoneticPr fontId="2"/>
  </si>
  <si>
    <t>5～9</t>
    <phoneticPr fontId="2"/>
  </si>
  <si>
    <t>15～19</t>
    <phoneticPr fontId="2"/>
  </si>
  <si>
    <t>20～24</t>
    <phoneticPr fontId="2"/>
  </si>
  <si>
    <t>25～29</t>
    <phoneticPr fontId="2"/>
  </si>
  <si>
    <t>35～39</t>
    <phoneticPr fontId="2"/>
  </si>
  <si>
    <t>45～49</t>
    <phoneticPr fontId="2"/>
  </si>
  <si>
    <t>55～59</t>
    <phoneticPr fontId="2"/>
  </si>
  <si>
    <t>60～64</t>
    <phoneticPr fontId="2"/>
  </si>
  <si>
    <t>65～69</t>
    <phoneticPr fontId="2"/>
  </si>
  <si>
    <t>70～74</t>
    <phoneticPr fontId="2"/>
  </si>
  <si>
    <t>75～79</t>
    <phoneticPr fontId="2"/>
  </si>
  <si>
    <t>85～89</t>
    <phoneticPr fontId="2"/>
  </si>
  <si>
    <t>95～99</t>
    <phoneticPr fontId="2"/>
  </si>
  <si>
    <t>神戸市東灘区</t>
  </si>
  <si>
    <t>神戸市灘区</t>
  </si>
  <si>
    <t>神戸市兵庫区</t>
  </si>
  <si>
    <t>神戸市長田区</t>
  </si>
  <si>
    <t>神戸市須磨区</t>
  </si>
  <si>
    <t>神戸市垂水区</t>
  </si>
  <si>
    <t>神戸市北区</t>
  </si>
  <si>
    <t>神戸市中央区</t>
  </si>
  <si>
    <t>神戸市西区</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</si>
  <si>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</si>
  <si>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</si>
  <si>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</si>
  <si>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</si>
  <si>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</si>
  <si>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</si>
  <si>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</si>
  <si>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</si>
  <si>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</si>
  <si>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</si>
  <si>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</si>
  <si>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</si>
  <si>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平成27年10月1日人口推計</t>
    <rPh sb="0" eb="2">
      <t>ヘイセイ</t>
    </rPh>
    <rPh sb="4" eb="5">
      <t>ネン</t>
    </rPh>
    <rPh sb="7" eb="8">
      <t>ガツ</t>
    </rPh>
    <rPh sb="9" eb="10">
      <t>ニチ</t>
    </rPh>
    <rPh sb="10" eb="12">
      <t>ジンコウ</t>
    </rPh>
    <rPh sb="12" eb="14">
      <t>スイケイ</t>
    </rPh>
    <phoneticPr fontId="1"/>
  </si>
  <si>
    <t>平成27年国勢調査(日本人）</t>
    <rPh sb="0" eb="2">
      <t>ヘイセイ</t>
    </rPh>
    <rPh sb="4" eb="5">
      <t>ネン</t>
    </rPh>
    <rPh sb="5" eb="7">
      <t>コクセイ</t>
    </rPh>
    <rPh sb="7" eb="9">
      <t>チョウサ</t>
    </rPh>
    <rPh sb="10" eb="13">
      <t>ニホンジン</t>
    </rPh>
    <phoneticPr fontId="1"/>
  </si>
  <si>
    <t>住民基本台帳人口(H28.10.1日本人推計）</t>
    <rPh sb="0" eb="2">
      <t>ジュウミン</t>
    </rPh>
    <rPh sb="2" eb="4">
      <t>キホン</t>
    </rPh>
    <rPh sb="4" eb="6">
      <t>ダイチョウ</t>
    </rPh>
    <rPh sb="6" eb="8">
      <t>ジンコウ</t>
    </rPh>
    <rPh sb="17" eb="19">
      <t>ニホン</t>
    </rPh>
    <rPh sb="19" eb="20">
      <t>ジン</t>
    </rPh>
    <rPh sb="20" eb="22">
      <t>スイケイ</t>
    </rPh>
    <phoneticPr fontId="2"/>
  </si>
  <si>
    <t>国勢調査</t>
    <rPh sb="0" eb="2">
      <t>コクセイ</t>
    </rPh>
    <rPh sb="2" eb="4">
      <t>チョウサ</t>
    </rPh>
    <phoneticPr fontId="1"/>
  </si>
  <si>
    <t>　</t>
    <phoneticPr fontId="1"/>
  </si>
  <si>
    <t>推計人口</t>
    <rPh sb="0" eb="2">
      <t>スイケイ</t>
    </rPh>
    <rPh sb="2" eb="4">
      <t>ジンコウ</t>
    </rPh>
    <phoneticPr fontId="1"/>
  </si>
  <si>
    <t>合計特殊出生率推計ワークシート</t>
    <rPh sb="0" eb="2">
      <t>ゴウケイ</t>
    </rPh>
    <rPh sb="2" eb="4">
      <t>トクシュ</t>
    </rPh>
    <rPh sb="4" eb="6">
      <t>シュッショウ</t>
    </rPh>
    <rPh sb="6" eb="7">
      <t>リツ</t>
    </rPh>
    <rPh sb="7" eb="9">
      <t>スイケイ</t>
    </rPh>
    <phoneticPr fontId="2"/>
  </si>
  <si>
    <t>平成27年</t>
    <rPh sb="0" eb="2">
      <t>ヘイセイ</t>
    </rPh>
    <rPh sb="4" eb="5">
      <t>ネン</t>
    </rPh>
    <phoneticPr fontId="1"/>
  </si>
  <si>
    <t>平成28年</t>
    <rPh sb="0" eb="2">
      <t>ヘイセイ</t>
    </rPh>
    <rPh sb="4" eb="5">
      <t>ネン</t>
    </rPh>
    <phoneticPr fontId="1"/>
  </si>
  <si>
    <t>年齢階級</t>
    <rPh sb="0" eb="2">
      <t>ネンレイ</t>
    </rPh>
    <rPh sb="2" eb="4">
      <t>カイキュウ</t>
    </rPh>
    <phoneticPr fontId="1"/>
  </si>
  <si>
    <t>年齢</t>
    <rPh sb="0" eb="2">
      <t>ネンレイ</t>
    </rPh>
    <phoneticPr fontId="1"/>
  </si>
  <si>
    <t>H27女性人口</t>
    <rPh sb="3" eb="5">
      <t>ジョセイ</t>
    </rPh>
    <rPh sb="5" eb="7">
      <t>ジンコウ</t>
    </rPh>
    <phoneticPr fontId="2"/>
  </si>
  <si>
    <t>　</t>
    <phoneticPr fontId="2"/>
  </si>
  <si>
    <t>15</t>
    <phoneticPr fontId="1"/>
  </si>
  <si>
    <t>合　計</t>
    <rPh sb="0" eb="1">
      <t>ア</t>
    </rPh>
    <rPh sb="2" eb="3">
      <t>ケイ</t>
    </rPh>
    <phoneticPr fontId="2"/>
  </si>
  <si>
    <t>女性人口※</t>
    <rPh sb="0" eb="2">
      <t>ジョセイ</t>
    </rPh>
    <rPh sb="2" eb="4">
      <t>ジンコウ</t>
    </rPh>
    <phoneticPr fontId="2"/>
  </si>
  <si>
    <t>年次別人口動態の推移（兵庫県）</t>
    <rPh sb="8" eb="10">
      <t>スイイ</t>
    </rPh>
    <rPh sb="11" eb="14">
      <t>ヒョウゴケン</t>
    </rPh>
    <phoneticPr fontId="2"/>
  </si>
  <si>
    <t>(単位：千人）</t>
    <rPh sb="1" eb="3">
      <t>タンイ</t>
    </rPh>
    <rPh sb="4" eb="5">
      <t>セン</t>
    </rPh>
    <rPh sb="5" eb="6">
      <t>ニン</t>
    </rPh>
    <phoneticPr fontId="1"/>
  </si>
  <si>
    <t>（資料）</t>
    <rPh sb="1" eb="3">
      <t>シリョウ</t>
    </rPh>
    <phoneticPr fontId="1"/>
  </si>
  <si>
    <t>http://www.e-stat.go.jp/SG1/estat/GL08020103.do?_toGL08020103_&amp;tclassID=000001039703&amp;cycleCode=0&amp;requestSender=dsearch</t>
  </si>
  <si>
    <t>http://www.e-stat.go.jp/SG1/estat/GL08020103.do?_toGL08020103_&amp;listID=000001177743&amp;requestSender=dsearch</t>
  </si>
  <si>
    <t>表10(H28）</t>
    <rPh sb="0" eb="1">
      <t>ヒョウ</t>
    </rPh>
    <phoneticPr fontId="1"/>
  </si>
  <si>
    <t>実　　数</t>
    <rPh sb="0" eb="1">
      <t>ジツ</t>
    </rPh>
    <rPh sb="3" eb="4">
      <t>スウ</t>
    </rPh>
    <phoneticPr fontId="1"/>
  </si>
  <si>
    <t>推計値</t>
    <rPh sb="0" eb="2">
      <t>スイケイ</t>
    </rPh>
    <rPh sb="2" eb="3">
      <t>アタイ</t>
    </rPh>
    <phoneticPr fontId="1"/>
  </si>
  <si>
    <t>　</t>
    <phoneticPr fontId="1"/>
  </si>
  <si>
    <t>人</t>
    <rPh sb="0" eb="1">
      <t>ヒト</t>
    </rPh>
    <phoneticPr fontId="2"/>
  </si>
  <si>
    <t>％</t>
    <phoneticPr fontId="1"/>
  </si>
  <si>
    <t>総務省</t>
    <rPh sb="0" eb="3">
      <t>ソウムショウ</t>
    </rPh>
    <phoneticPr fontId="1"/>
  </si>
  <si>
    <t>「推計人口」</t>
    <rPh sb="1" eb="3">
      <t>スイケイ</t>
    </rPh>
    <rPh sb="3" eb="5">
      <t>ジンコウ</t>
    </rPh>
    <phoneticPr fontId="1"/>
  </si>
  <si>
    <t>出生数(実数）</t>
    <rPh sb="0" eb="3">
      <t>シュッセイスウ</t>
    </rPh>
    <rPh sb="4" eb="6">
      <t>ジッスウ</t>
    </rPh>
    <phoneticPr fontId="1"/>
  </si>
  <si>
    <t>女性人口</t>
    <rPh sb="0" eb="2">
      <t>ジョセイ</t>
    </rPh>
    <rPh sb="2" eb="4">
      <t>ジンコウ</t>
    </rPh>
    <phoneticPr fontId="1"/>
  </si>
  <si>
    <t>表9(H12～27）</t>
    <rPh sb="0" eb="1">
      <t>ヒョウ</t>
    </rPh>
    <phoneticPr fontId="1"/>
  </si>
  <si>
    <t>15～49歳</t>
    <rPh sb="5" eb="6">
      <t>サイ</t>
    </rPh>
    <phoneticPr fontId="1"/>
  </si>
  <si>
    <t>％</t>
    <phoneticPr fontId="1"/>
  </si>
  <si>
    <t>対前年増減率</t>
    <rPh sb="0" eb="1">
      <t>タイ</t>
    </rPh>
    <rPh sb="1" eb="3">
      <t>ゼンネン</t>
    </rPh>
    <rPh sb="3" eb="6">
      <t>ゾウゲンリツ</t>
    </rPh>
    <phoneticPr fontId="1"/>
  </si>
  <si>
    <t>年齢構成の違い(全国）</t>
    <rPh sb="0" eb="2">
      <t>ネンレイ</t>
    </rPh>
    <rPh sb="2" eb="4">
      <t>コウセイ</t>
    </rPh>
    <rPh sb="5" eb="6">
      <t>チガ</t>
    </rPh>
    <rPh sb="8" eb="10">
      <t>ゼンコク</t>
    </rPh>
    <phoneticPr fontId="1"/>
  </si>
  <si>
    <t>年齢構成の違い(県）</t>
    <rPh sb="0" eb="2">
      <t>ネンレイ</t>
    </rPh>
    <rPh sb="2" eb="4">
      <t>コウセイ</t>
    </rPh>
    <rPh sb="5" eb="6">
      <t>チガ</t>
    </rPh>
    <rPh sb="8" eb="9">
      <t>ケン</t>
    </rPh>
    <phoneticPr fontId="1"/>
  </si>
  <si>
    <t>c</t>
  </si>
  <si>
    <t>出生数(県）</t>
    <rPh sb="0" eb="3">
      <t>シュッセイスウ</t>
    </rPh>
    <rPh sb="4" eb="5">
      <t>ケン</t>
    </rPh>
    <phoneticPr fontId="1"/>
  </si>
  <si>
    <t>県補正係数</t>
    <rPh sb="0" eb="1">
      <t>ケン</t>
    </rPh>
    <rPh sb="1" eb="3">
      <t>ホセイ</t>
    </rPh>
    <rPh sb="3" eb="5">
      <t>ケイスウ</t>
    </rPh>
    <phoneticPr fontId="1"/>
  </si>
  <si>
    <t>総数</t>
    <phoneticPr fontId="2"/>
  </si>
  <si>
    <t>神戸市</t>
    <rPh sb="0" eb="3">
      <t>コウベシ</t>
    </rPh>
    <phoneticPr fontId="2"/>
  </si>
  <si>
    <t>東灘区</t>
    <rPh sb="0" eb="3">
      <t>ヒガシナダク</t>
    </rPh>
    <phoneticPr fontId="2"/>
  </si>
  <si>
    <t>総数</t>
    <phoneticPr fontId="2"/>
  </si>
  <si>
    <t>総数</t>
    <phoneticPr fontId="2"/>
  </si>
  <si>
    <t>総数</t>
    <phoneticPr fontId="2"/>
  </si>
  <si>
    <t>総数</t>
    <phoneticPr fontId="2"/>
  </si>
  <si>
    <t>芦屋市</t>
    <rPh sb="0" eb="2">
      <t>アシヤ</t>
    </rPh>
    <rPh sb="2" eb="3">
      <t>シ</t>
    </rPh>
    <phoneticPr fontId="2"/>
  </si>
  <si>
    <t>赤穂市</t>
    <rPh sb="0" eb="3">
      <t>アコウシ</t>
    </rPh>
    <phoneticPr fontId="2"/>
  </si>
  <si>
    <t>宝塚市</t>
    <rPh sb="0" eb="2">
      <t>タカラヅカ</t>
    </rPh>
    <rPh sb="2" eb="3">
      <t>シ</t>
    </rPh>
    <phoneticPr fontId="2"/>
  </si>
  <si>
    <t>総数</t>
    <phoneticPr fontId="2"/>
  </si>
  <si>
    <t>総数</t>
    <phoneticPr fontId="2"/>
  </si>
  <si>
    <t>養父市</t>
    <rPh sb="0" eb="3">
      <t>ヤブシ</t>
    </rPh>
    <phoneticPr fontId="2"/>
  </si>
  <si>
    <t>総数</t>
    <phoneticPr fontId="2"/>
  </si>
  <si>
    <t>丹波市</t>
    <rPh sb="0" eb="3">
      <t>タンバシ</t>
    </rPh>
    <phoneticPr fontId="2"/>
  </si>
  <si>
    <t>朝来市</t>
    <rPh sb="0" eb="3">
      <t>アサゴシ</t>
    </rPh>
    <phoneticPr fontId="2"/>
  </si>
  <si>
    <t>淡路市</t>
    <rPh sb="0" eb="3">
      <t>アワジシ</t>
    </rPh>
    <phoneticPr fontId="2"/>
  </si>
  <si>
    <t>宍粟市</t>
    <rPh sb="0" eb="3">
      <t>シソウシ</t>
    </rPh>
    <phoneticPr fontId="2"/>
  </si>
  <si>
    <t>加東市</t>
    <rPh sb="0" eb="3">
      <t>カトウシ</t>
    </rPh>
    <phoneticPr fontId="2"/>
  </si>
  <si>
    <t>多可町</t>
    <rPh sb="0" eb="2">
      <t>タカ</t>
    </rPh>
    <rPh sb="2" eb="3">
      <t>マチ</t>
    </rPh>
    <phoneticPr fontId="2"/>
  </si>
  <si>
    <t>稲美町</t>
    <rPh sb="0" eb="3">
      <t>イナミチョウ</t>
    </rPh>
    <phoneticPr fontId="2"/>
  </si>
  <si>
    <t>福崎町</t>
    <rPh sb="0" eb="2">
      <t>フクサキ</t>
    </rPh>
    <rPh sb="2" eb="3">
      <t>マチ</t>
    </rPh>
    <phoneticPr fontId="2"/>
  </si>
  <si>
    <t>神河町</t>
    <rPh sb="0" eb="2">
      <t>カミカワ</t>
    </rPh>
    <rPh sb="2" eb="3">
      <t>マチ</t>
    </rPh>
    <phoneticPr fontId="2"/>
  </si>
  <si>
    <t>太子町</t>
    <rPh sb="0" eb="3">
      <t>タイシマチ</t>
    </rPh>
    <phoneticPr fontId="2"/>
  </si>
  <si>
    <t>佐用町</t>
    <rPh sb="0" eb="2">
      <t>サヨ</t>
    </rPh>
    <rPh sb="2" eb="3">
      <t>マチ</t>
    </rPh>
    <phoneticPr fontId="2"/>
  </si>
  <si>
    <t>香美町</t>
    <rPh sb="0" eb="2">
      <t>カミ</t>
    </rPh>
    <rPh sb="2" eb="3">
      <t>マチ</t>
    </rPh>
    <phoneticPr fontId="2"/>
  </si>
  <si>
    <t>多可町</t>
    <rPh sb="0" eb="3">
      <t>タカマチ</t>
    </rPh>
    <phoneticPr fontId="2"/>
  </si>
  <si>
    <t>総数</t>
    <phoneticPr fontId="2"/>
  </si>
  <si>
    <t>総数</t>
    <phoneticPr fontId="1"/>
  </si>
  <si>
    <t>平成27年国勢調査(日本人人口）</t>
    <rPh sb="0" eb="2">
      <t>ヘイセイ</t>
    </rPh>
    <rPh sb="4" eb="5">
      <t>ネン</t>
    </rPh>
    <rPh sb="5" eb="7">
      <t>コクセイ</t>
    </rPh>
    <rPh sb="7" eb="9">
      <t>チョウサ</t>
    </rPh>
    <rPh sb="10" eb="13">
      <t>ニホンジン</t>
    </rPh>
    <rPh sb="13" eb="15">
      <t>ジンコウ</t>
    </rPh>
    <phoneticPr fontId="1"/>
  </si>
  <si>
    <t>国勢調査</t>
    <rPh sb="0" eb="2">
      <t>コクセイ</t>
    </rPh>
    <rPh sb="2" eb="4">
      <t>チョウサ</t>
    </rPh>
    <phoneticPr fontId="2"/>
  </si>
  <si>
    <t>総務省推計人口</t>
    <rPh sb="0" eb="3">
      <t>ソウムショウ</t>
    </rPh>
    <rPh sb="3" eb="5">
      <t>スイケイ</t>
    </rPh>
    <rPh sb="5" eb="7">
      <t>ジンコウ</t>
    </rPh>
    <phoneticPr fontId="1"/>
  </si>
  <si>
    <t>住基人口</t>
    <rPh sb="0" eb="2">
      <t>ジュウキ</t>
    </rPh>
    <rPh sb="2" eb="4">
      <t>ジンコウ</t>
    </rPh>
    <phoneticPr fontId="1"/>
  </si>
  <si>
    <t>5歳区分内訳</t>
    <rPh sb="1" eb="2">
      <t>サイ</t>
    </rPh>
    <rPh sb="2" eb="4">
      <t>クブン</t>
    </rPh>
    <rPh sb="4" eb="6">
      <t>ウチワケ</t>
    </rPh>
    <phoneticPr fontId="1"/>
  </si>
  <si>
    <t>推計</t>
    <rPh sb="0" eb="2">
      <t>スイケイ</t>
    </rPh>
    <phoneticPr fontId="1"/>
  </si>
  <si>
    <t>平成27年</t>
    <rPh sb="0" eb="2">
      <t>ヘイセイ</t>
    </rPh>
    <rPh sb="4" eb="5">
      <t>ネン</t>
    </rPh>
    <phoneticPr fontId="1"/>
  </si>
  <si>
    <t>平成28年</t>
    <rPh sb="0" eb="2">
      <t>ヘイセイ</t>
    </rPh>
    <rPh sb="4" eb="5">
      <t>ネン</t>
    </rPh>
    <phoneticPr fontId="1"/>
  </si>
  <si>
    <t>合計</t>
    <rPh sb="0" eb="2">
      <t>ゴウケイ</t>
    </rPh>
    <phoneticPr fontId="1"/>
  </si>
  <si>
    <t>神戸市</t>
    <rPh sb="0" eb="2">
      <t>コウベ</t>
    </rPh>
    <rPh sb="2" eb="3">
      <t>シ</t>
    </rPh>
    <phoneticPr fontId="2"/>
  </si>
  <si>
    <t>全国</t>
    <rPh sb="0" eb="2">
      <t>ゼンコク</t>
    </rPh>
    <phoneticPr fontId="2"/>
  </si>
  <si>
    <t>合計特殊出生率</t>
    <rPh sb="0" eb="2">
      <t>ゴウケイ</t>
    </rPh>
    <rPh sb="2" eb="4">
      <t>トクシュ</t>
    </rPh>
    <rPh sb="4" eb="7">
      <t>シュッショウリツ</t>
    </rPh>
    <phoneticPr fontId="1"/>
  </si>
  <si>
    <t>2016試算</t>
    <rPh sb="4" eb="6">
      <t>シサン</t>
    </rPh>
    <phoneticPr fontId="1"/>
  </si>
  <si>
    <t>年次</t>
    <rPh sb="0" eb="2">
      <t>ネンジ</t>
    </rPh>
    <phoneticPr fontId="1"/>
  </si>
  <si>
    <t>昭和26年</t>
    <rPh sb="0" eb="2">
      <t>ショウワ</t>
    </rPh>
    <rPh sb="4" eb="5">
      <t>ネン</t>
    </rPh>
    <phoneticPr fontId="1"/>
  </si>
  <si>
    <t>昭和27年</t>
    <rPh sb="0" eb="2">
      <t>ショウワ</t>
    </rPh>
    <rPh sb="4" eb="5">
      <t>ネン</t>
    </rPh>
    <phoneticPr fontId="1"/>
  </si>
  <si>
    <t>昭和28年</t>
    <rPh sb="0" eb="2">
      <t>ショウワ</t>
    </rPh>
    <rPh sb="4" eb="5">
      <t>ネン</t>
    </rPh>
    <phoneticPr fontId="1"/>
  </si>
  <si>
    <t>昭和29年</t>
    <rPh sb="0" eb="2">
      <t>ショウワ</t>
    </rPh>
    <rPh sb="4" eb="5">
      <t>ネン</t>
    </rPh>
    <phoneticPr fontId="1"/>
  </si>
  <si>
    <t>昭和30年</t>
    <rPh sb="0" eb="2">
      <t>ショウワ</t>
    </rPh>
    <rPh sb="4" eb="5">
      <t>ネン</t>
    </rPh>
    <phoneticPr fontId="1"/>
  </si>
  <si>
    <t>昭和31年</t>
    <rPh sb="0" eb="2">
      <t>ショウワ</t>
    </rPh>
    <rPh sb="4" eb="5">
      <t>ネン</t>
    </rPh>
    <phoneticPr fontId="1"/>
  </si>
  <si>
    <t>昭和32年</t>
    <rPh sb="0" eb="2">
      <t>ショウワ</t>
    </rPh>
    <rPh sb="4" eb="5">
      <t>ネン</t>
    </rPh>
    <phoneticPr fontId="1"/>
  </si>
  <si>
    <t>昭和33年</t>
    <rPh sb="0" eb="2">
      <t>ショウワ</t>
    </rPh>
    <rPh sb="4" eb="5">
      <t>ネン</t>
    </rPh>
    <phoneticPr fontId="1"/>
  </si>
  <si>
    <t>昭和34年</t>
    <rPh sb="0" eb="2">
      <t>ショウワ</t>
    </rPh>
    <rPh sb="4" eb="5">
      <t>ネン</t>
    </rPh>
    <phoneticPr fontId="1"/>
  </si>
  <si>
    <t>昭和35年</t>
    <rPh sb="0" eb="2">
      <t>ショウワ</t>
    </rPh>
    <rPh sb="4" eb="5">
      <t>ネン</t>
    </rPh>
    <phoneticPr fontId="1"/>
  </si>
  <si>
    <t>昭和36年</t>
    <rPh sb="0" eb="2">
      <t>ショウワ</t>
    </rPh>
    <rPh sb="4" eb="5">
      <t>ネン</t>
    </rPh>
    <phoneticPr fontId="1"/>
  </si>
  <si>
    <t>昭和37年</t>
    <rPh sb="0" eb="2">
      <t>ショウワ</t>
    </rPh>
    <rPh sb="4" eb="5">
      <t>ネン</t>
    </rPh>
    <phoneticPr fontId="1"/>
  </si>
  <si>
    <t>昭和38年</t>
    <rPh sb="0" eb="2">
      <t>ショウワ</t>
    </rPh>
    <rPh sb="4" eb="5">
      <t>ネン</t>
    </rPh>
    <phoneticPr fontId="1"/>
  </si>
  <si>
    <t>昭和39年</t>
    <rPh sb="0" eb="2">
      <t>ショウワ</t>
    </rPh>
    <rPh sb="4" eb="5">
      <t>ネン</t>
    </rPh>
    <phoneticPr fontId="1"/>
  </si>
  <si>
    <t>昭和40年</t>
    <rPh sb="0" eb="2">
      <t>ショウワ</t>
    </rPh>
    <rPh sb="4" eb="5">
      <t>ネン</t>
    </rPh>
    <phoneticPr fontId="1"/>
  </si>
  <si>
    <t>昭和41年</t>
    <rPh sb="0" eb="2">
      <t>ショウワ</t>
    </rPh>
    <rPh sb="4" eb="5">
      <t>ネン</t>
    </rPh>
    <phoneticPr fontId="1"/>
  </si>
  <si>
    <t>昭和42年</t>
    <rPh sb="0" eb="2">
      <t>ショウワ</t>
    </rPh>
    <rPh sb="4" eb="5">
      <t>ネン</t>
    </rPh>
    <phoneticPr fontId="1"/>
  </si>
  <si>
    <t>昭和43年</t>
    <rPh sb="0" eb="2">
      <t>ショウワ</t>
    </rPh>
    <rPh sb="4" eb="5">
      <t>ネン</t>
    </rPh>
    <phoneticPr fontId="1"/>
  </si>
  <si>
    <t>昭和44年</t>
    <rPh sb="0" eb="2">
      <t>ショウワ</t>
    </rPh>
    <rPh sb="4" eb="5">
      <t>ネン</t>
    </rPh>
    <phoneticPr fontId="1"/>
  </si>
  <si>
    <t>昭和45年</t>
    <rPh sb="0" eb="2">
      <t>ショウワ</t>
    </rPh>
    <rPh sb="4" eb="5">
      <t>ネン</t>
    </rPh>
    <phoneticPr fontId="1"/>
  </si>
  <si>
    <t>昭和46年</t>
    <rPh sb="0" eb="2">
      <t>ショウワ</t>
    </rPh>
    <rPh sb="4" eb="5">
      <t>ネン</t>
    </rPh>
    <phoneticPr fontId="1"/>
  </si>
  <si>
    <t>昭和47年</t>
    <rPh sb="0" eb="2">
      <t>ショウワ</t>
    </rPh>
    <rPh sb="4" eb="5">
      <t>ネン</t>
    </rPh>
    <phoneticPr fontId="1"/>
  </si>
  <si>
    <t>昭和48年</t>
    <rPh sb="0" eb="2">
      <t>ショウワ</t>
    </rPh>
    <rPh sb="4" eb="5">
      <t>ネン</t>
    </rPh>
    <phoneticPr fontId="1"/>
  </si>
  <si>
    <t>昭和49年</t>
    <rPh sb="0" eb="2">
      <t>ショウワ</t>
    </rPh>
    <rPh sb="4" eb="5">
      <t>ネン</t>
    </rPh>
    <phoneticPr fontId="1"/>
  </si>
  <si>
    <t>昭和50年</t>
    <rPh sb="0" eb="2">
      <t>ショウワ</t>
    </rPh>
    <rPh sb="4" eb="5">
      <t>ネン</t>
    </rPh>
    <phoneticPr fontId="1"/>
  </si>
  <si>
    <t>昭和51年</t>
    <rPh sb="0" eb="2">
      <t>ショウワ</t>
    </rPh>
    <rPh sb="4" eb="5">
      <t>ネン</t>
    </rPh>
    <phoneticPr fontId="1"/>
  </si>
  <si>
    <t>昭和52年</t>
    <rPh sb="0" eb="2">
      <t>ショウワ</t>
    </rPh>
    <rPh sb="4" eb="5">
      <t>ネン</t>
    </rPh>
    <phoneticPr fontId="1"/>
  </si>
  <si>
    <t>昭和53年</t>
    <rPh sb="0" eb="2">
      <t>ショウワ</t>
    </rPh>
    <rPh sb="4" eb="5">
      <t>ネン</t>
    </rPh>
    <phoneticPr fontId="1"/>
  </si>
  <si>
    <t>昭和54年</t>
    <rPh sb="0" eb="2">
      <t>ショウワ</t>
    </rPh>
    <rPh sb="4" eb="5">
      <t>ネン</t>
    </rPh>
    <phoneticPr fontId="1"/>
  </si>
  <si>
    <t>昭和55年</t>
    <rPh sb="0" eb="2">
      <t>ショウワ</t>
    </rPh>
    <rPh sb="4" eb="5">
      <t>ネン</t>
    </rPh>
    <phoneticPr fontId="1"/>
  </si>
  <si>
    <t>昭和56年</t>
    <rPh sb="0" eb="2">
      <t>ショウワ</t>
    </rPh>
    <rPh sb="4" eb="5">
      <t>ネン</t>
    </rPh>
    <phoneticPr fontId="1"/>
  </si>
  <si>
    <t>昭和57年</t>
    <rPh sb="0" eb="2">
      <t>ショウワ</t>
    </rPh>
    <rPh sb="4" eb="5">
      <t>ネン</t>
    </rPh>
    <phoneticPr fontId="1"/>
  </si>
  <si>
    <t>昭和58年</t>
    <rPh sb="0" eb="2">
      <t>ショウワ</t>
    </rPh>
    <rPh sb="4" eb="5">
      <t>ネン</t>
    </rPh>
    <phoneticPr fontId="1"/>
  </si>
  <si>
    <t>昭和59年</t>
    <rPh sb="0" eb="2">
      <t>ショウワ</t>
    </rPh>
    <rPh sb="4" eb="5">
      <t>ネン</t>
    </rPh>
    <phoneticPr fontId="1"/>
  </si>
  <si>
    <t>昭和60年</t>
    <rPh sb="0" eb="2">
      <t>ショウワ</t>
    </rPh>
    <rPh sb="4" eb="5">
      <t>ネン</t>
    </rPh>
    <phoneticPr fontId="1"/>
  </si>
  <si>
    <t>昭和61年</t>
    <rPh sb="0" eb="2">
      <t>ショウワ</t>
    </rPh>
    <rPh sb="4" eb="5">
      <t>ネン</t>
    </rPh>
    <phoneticPr fontId="1"/>
  </si>
  <si>
    <t>昭和62年</t>
    <rPh sb="0" eb="2">
      <t>ショウワ</t>
    </rPh>
    <rPh sb="4" eb="5">
      <t>ネン</t>
    </rPh>
    <phoneticPr fontId="1"/>
  </si>
  <si>
    <t>昭和63年</t>
    <rPh sb="0" eb="2">
      <t>ショウワ</t>
    </rPh>
    <rPh sb="4" eb="5">
      <t>ネン</t>
    </rPh>
    <phoneticPr fontId="1"/>
  </si>
  <si>
    <t>平成2年</t>
    <rPh sb="0" eb="2">
      <t>ヘイセイ</t>
    </rPh>
    <rPh sb="3" eb="4">
      <t>ネン</t>
    </rPh>
    <phoneticPr fontId="1"/>
  </si>
  <si>
    <t>平成3年</t>
    <rPh sb="0" eb="2">
      <t>ヘイセイ</t>
    </rPh>
    <rPh sb="3" eb="4">
      <t>ネン</t>
    </rPh>
    <phoneticPr fontId="1"/>
  </si>
  <si>
    <t>平成4年</t>
    <rPh sb="0" eb="2">
      <t>ヘイセイ</t>
    </rPh>
    <rPh sb="3" eb="4">
      <t>ネン</t>
    </rPh>
    <phoneticPr fontId="1"/>
  </si>
  <si>
    <t>平成5年</t>
    <rPh sb="0" eb="2">
      <t>ヘイセイ</t>
    </rPh>
    <rPh sb="3" eb="4">
      <t>ネン</t>
    </rPh>
    <phoneticPr fontId="1"/>
  </si>
  <si>
    <t>平成6年</t>
    <rPh sb="0" eb="2">
      <t>ヘイセイ</t>
    </rPh>
    <rPh sb="3" eb="4">
      <t>ネン</t>
    </rPh>
    <phoneticPr fontId="1"/>
  </si>
  <si>
    <t>平成7年</t>
    <rPh sb="0" eb="2">
      <t>ヘイセイ</t>
    </rPh>
    <rPh sb="3" eb="4">
      <t>ネン</t>
    </rPh>
    <phoneticPr fontId="1"/>
  </si>
  <si>
    <t>平成8年</t>
    <rPh sb="0" eb="2">
      <t>ヘイセイ</t>
    </rPh>
    <rPh sb="3" eb="4">
      <t>ネン</t>
    </rPh>
    <phoneticPr fontId="1"/>
  </si>
  <si>
    <t>平成9年</t>
    <rPh sb="0" eb="2">
      <t>ヘイセイ</t>
    </rPh>
    <rPh sb="3" eb="4">
      <t>ネン</t>
    </rPh>
    <phoneticPr fontId="1"/>
  </si>
  <si>
    <t>平成10年</t>
    <rPh sb="0" eb="2">
      <t>ヘイセイ</t>
    </rPh>
    <rPh sb="4" eb="5">
      <t>ネン</t>
    </rPh>
    <phoneticPr fontId="1"/>
  </si>
  <si>
    <t>平成11年</t>
    <rPh sb="0" eb="2">
      <t>ヘイセイ</t>
    </rPh>
    <rPh sb="4" eb="5">
      <t>ネン</t>
    </rPh>
    <phoneticPr fontId="1"/>
  </si>
  <si>
    <t>平成12年</t>
    <rPh sb="0" eb="2">
      <t>ヘイセイ</t>
    </rPh>
    <rPh sb="4" eb="5">
      <t>ネン</t>
    </rPh>
    <phoneticPr fontId="1"/>
  </si>
  <si>
    <t>平成13年</t>
    <rPh sb="0" eb="2">
      <t>ヘイセイ</t>
    </rPh>
    <rPh sb="4" eb="5">
      <t>ネン</t>
    </rPh>
    <phoneticPr fontId="1"/>
  </si>
  <si>
    <t>平成14年</t>
    <rPh sb="0" eb="2">
      <t>ヘイセイ</t>
    </rPh>
    <rPh sb="4" eb="5">
      <t>ネン</t>
    </rPh>
    <phoneticPr fontId="1"/>
  </si>
  <si>
    <t>平成15年</t>
    <rPh sb="0" eb="2">
      <t>ヘイセイ</t>
    </rPh>
    <rPh sb="4" eb="5">
      <t>ネン</t>
    </rPh>
    <phoneticPr fontId="1"/>
  </si>
  <si>
    <t>平成16年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</si>
  <si>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</si>
  <si>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</si>
  <si>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</si>
  <si>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平成20年</t>
    <rPh sb="0" eb="2">
      <t>ヘイセイ</t>
    </rPh>
    <rPh sb="4" eb="5">
      <t>ネン</t>
    </rPh>
    <phoneticPr fontId="1"/>
  </si>
  <si>
    <t>平成21年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</si>
  <si>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</si>
  <si>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</si>
  <si>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</si>
  <si>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</si>
  <si>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</si>
  <si>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平成27年</t>
    <rPh sb="0" eb="2">
      <t>ヘイセイ</t>
    </rPh>
    <rPh sb="4" eb="5">
      <t>ネン</t>
    </rPh>
    <phoneticPr fontId="1"/>
  </si>
  <si>
    <t>平成28年</t>
    <rPh sb="0" eb="2">
      <t>ヘイセイ</t>
    </rPh>
    <rPh sb="4" eb="5">
      <t>ネン</t>
    </rPh>
    <phoneticPr fontId="1"/>
  </si>
  <si>
    <t>合計特殊出生率</t>
    <rPh sb="0" eb="2">
      <t>ゴウケイ</t>
    </rPh>
    <rPh sb="2" eb="4">
      <t>トクシュ</t>
    </rPh>
    <rPh sb="4" eb="7">
      <t>シュッショウリツ</t>
    </rPh>
    <phoneticPr fontId="1"/>
  </si>
  <si>
    <t>利用データ</t>
    <rPh sb="0" eb="2">
      <t>リヨウ</t>
    </rPh>
    <phoneticPr fontId="1"/>
  </si>
  <si>
    <t>母親の年齢別出生数</t>
    <rPh sb="0" eb="2">
      <t>ハハオヤ</t>
    </rPh>
    <rPh sb="3" eb="6">
      <t>ネンレイベツ</t>
    </rPh>
    <rPh sb="6" eb="9">
      <t>シュッショウスウ</t>
    </rPh>
    <phoneticPr fontId="1"/>
  </si>
  <si>
    <t>年齢別女性人口</t>
    <rPh sb="0" eb="3">
      <t>ネンレイベツ</t>
    </rPh>
    <rPh sb="3" eb="5">
      <t>ジョセイ</t>
    </rPh>
    <rPh sb="5" eb="7">
      <t>ジンコウ</t>
    </rPh>
    <phoneticPr fontId="1"/>
  </si>
  <si>
    <t>人口動態調査</t>
    <rPh sb="0" eb="2">
      <t>ジンコウ</t>
    </rPh>
    <rPh sb="2" eb="4">
      <t>ドウタイ</t>
    </rPh>
    <rPh sb="4" eb="6">
      <t>チョウサ</t>
    </rPh>
    <phoneticPr fontId="1"/>
  </si>
  <si>
    <t>合計特殊出生率：15歳～49歳出生率（出生数／女性人口）の合計</t>
  </si>
  <si>
    <t>総人口(日本人：年齢・国籍不詳按分）「国勢調査」</t>
    <rPh sb="0" eb="1">
      <t>ソウ</t>
    </rPh>
    <rPh sb="1" eb="3">
      <t>ジンコウ</t>
    </rPh>
    <rPh sb="4" eb="7">
      <t>ニホンジン</t>
    </rPh>
    <rPh sb="8" eb="10">
      <t>ネンレイ</t>
    </rPh>
    <rPh sb="11" eb="13">
      <t>コクセキ</t>
    </rPh>
    <rPh sb="13" eb="15">
      <t>フショウ</t>
    </rPh>
    <rPh sb="15" eb="17">
      <t>アンブン</t>
    </rPh>
    <rPh sb="19" eb="21">
      <t>コクセイ</t>
    </rPh>
    <rPh sb="21" eb="23">
      <t>チョウサ</t>
    </rPh>
    <phoneticPr fontId="1"/>
  </si>
  <si>
    <t>1人の女性が仮にその年次の年齢別出生率で一生の間に生むとしたときの子ども数</t>
    <rPh sb="1" eb="2">
      <t>ニン</t>
    </rPh>
    <rPh sb="3" eb="5">
      <t>ジョセイ</t>
    </rPh>
    <rPh sb="6" eb="7">
      <t>カリ</t>
    </rPh>
    <rPh sb="10" eb="12">
      <t>ネンジ</t>
    </rPh>
    <rPh sb="13" eb="15">
      <t>ネンレイ</t>
    </rPh>
    <rPh sb="15" eb="16">
      <t>ベツ</t>
    </rPh>
    <rPh sb="16" eb="18">
      <t>シュッショウ</t>
    </rPh>
    <rPh sb="18" eb="19">
      <t>リツ</t>
    </rPh>
    <rPh sb="20" eb="22">
      <t>イッショウ</t>
    </rPh>
    <rPh sb="23" eb="24">
      <t>アイダ</t>
    </rPh>
    <rPh sb="25" eb="26">
      <t>ウ</t>
    </rPh>
    <rPh sb="33" eb="34">
      <t>コ</t>
    </rPh>
    <rPh sb="36" eb="37">
      <t>カズ</t>
    </rPh>
    <phoneticPr fontId="1"/>
  </si>
  <si>
    <t>兵庫県（簡易推計：年齢5歳区分）</t>
    <rPh sb="0" eb="3">
      <t>ヒョウゴケン</t>
    </rPh>
    <rPh sb="4" eb="6">
      <t>カンイ</t>
    </rPh>
    <rPh sb="6" eb="8">
      <t>スイケイ</t>
    </rPh>
    <rPh sb="9" eb="11">
      <t>ネンレイ</t>
    </rPh>
    <rPh sb="12" eb="13">
      <t>サイ</t>
    </rPh>
    <rPh sb="13" eb="15">
      <t>クブン</t>
    </rPh>
    <phoneticPr fontId="2"/>
  </si>
  <si>
    <t xml:space="preserve"> </t>
    <phoneticPr fontId="2"/>
  </si>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</sst>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Red]\-#,##0.000"/>
    <numFmt numFmtId="177" formatCode="#,##0.0000;[Red]\-#,##0.0000"/>
    <numFmt numFmtId="178" formatCode="#,##0;&quot;▲ &quot;#,##0"/>
    <numFmt numFmtId="179" formatCode="#,##0.0;&quot;▲ &quot;#,##0.0"/>
    <numFmt numFmtId="180" formatCode="#,##0.00;&quot;▲ &quot;#,##0.00"/>
    <numFmt numFmtId="181" formatCode="0.00_ "/>
    <numFmt numFmtId="182" formatCode="0.0"/>
    <numFmt numFmtId="183" formatCode="#,##0.00_);[Red]\(#,##0.00\)"/>
    <numFmt numFmtId="184" formatCode="#,##0.000;&quot;▲ &quot;#,##0.000"/>
  </numFmts>
  <fonts count="3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
      <name val="ＭＳ Ｐゴシック"/>
      <family val="3"/>
      <charset val="128"/>
    </font>
    <font>
      <sz val="11"/>
      <name val="明朝"/>
      <family val="1"/>
      <charset val="128"/>
    </font>
    <font>
      <sz val="11"/>
      <name val="ＭＳ Ｐゴシック"/>
      <family val="3"/>
      <charset val="128"/>
    </font>
    <font>
      <sz val="11"/>
      <color indexed="8"/>
      <name val="ＭＳ Ｐゴシック"/>
      <family val="3"/>
      <charset val="128"/>
    </font>
    <font>
      <b/>
      <sz val="11"/>
      <name val="ＭＳ Ｐゴシック"/>
      <family val="3"/>
      <charset val="128"/>
    </font>
    <font>
      <sz val="9"/>
      <name val="ＭＳ 明朝"/>
      <family val="1"/>
      <charset val="128"/>
    </font>
    <font>
      <sz val="9"/>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4"/>
      <name val="Times New Roman"/>
      <family val="1"/>
    </font>
    <font>
      <sz val="12"/>
      <name val="ＭＳ 明朝"/>
      <family val="1"/>
      <charset val="128"/>
    </font>
    <font>
      <sz val="12"/>
      <name val="ＭＳ Ｐ明朝"/>
      <family val="1"/>
      <charset val="128"/>
    </font>
    <font>
      <sz val="12"/>
      <name val="Times New Roman"/>
      <family val="1"/>
    </font>
    <font>
      <sz val="11"/>
      <name val="Times New Roman"/>
      <family val="1"/>
    </font>
    <font>
      <sz val="11"/>
      <name val="ＭＳ ゴシック"/>
      <family val="3"/>
      <charset val="128"/>
    </font>
    <font>
      <b/>
      <sz val="10"/>
      <name val="ＭＳ Ｐゴシック"/>
      <family val="3"/>
      <charset val="128"/>
    </font>
    <font>
      <vertAlign val="superscript"/>
      <sz val="11"/>
      <name val="ＭＳ 明朝"/>
      <family val="1"/>
      <charset val="128"/>
    </font>
    <font>
      <sz val="11"/>
      <name val="ＭＳ Ｐ明朝"/>
      <family val="1"/>
      <charset val="128"/>
    </font>
    <font>
      <sz val="10.5"/>
      <name val="ＭＳ Ｐゴシック"/>
      <family val="3"/>
      <charset val="128"/>
    </font>
    <font>
      <sz val="10.5"/>
      <color indexed="8"/>
      <name val="ＭＳ Ｐゴシック"/>
      <family val="3"/>
      <charset val="128"/>
    </font>
    <font>
      <sz val="10"/>
      <color indexed="8"/>
      <name val="ＭＳ 明朝"/>
      <family val="1"/>
      <charset val="128"/>
    </font>
    <font>
      <sz val="1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0.5"/>
      <name val="ＭＳ Ｐゴシック"/>
      <family val="3"/>
      <charset val="128"/>
    </font>
    <font>
      <sz val="10"/>
      <color indexed="8"/>
      <name val="ＭＳ Ｐゴシック"/>
      <family val="3"/>
      <charset val="128"/>
    </font>
    <font>
      <sz val="11"/>
      <color theme="1"/>
      <name val="ＭＳ Ｐゴシック"/>
      <family val="3"/>
      <charset val="128"/>
    </font>
    <font>
      <sz val="11"/>
      <color theme="1"/>
      <name val="ＭＳ Ｐゴシック"/>
      <family val="3"/>
      <charset val="128"/>
      <scheme val="minor"/>
    </font>
    <font>
      <sz val="10.5"/>
      <color theme="1"/>
      <name val="ＭＳ Ｐ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indexed="15"/>
        <bgColor indexed="64"/>
      </patternFill>
    </fill>
    <fill>
      <patternFill patternType="solid">
        <fgColor indexed="13"/>
        <bgColor indexed="64"/>
      </patternFill>
    </fill>
    <fill>
      <patternFill patternType="solid">
        <fgColor indexed="11"/>
        <bgColor indexed="64"/>
      </patternFill>
    </fill>
    <fill>
      <patternFill patternType="solid">
        <fgColor theme="9" tint="0.79998168889431442"/>
        <bgColor indexed="64"/>
      </patternFill>
    </fill>
    <fill>
      <patternFill patternType="solid">
        <fgColor indexed="51"/>
        <bgColor indexed="64"/>
      </patternFill>
    </fill>
    <fill>
      <patternFill patternType="solid">
        <fgColor rgb="FFFFCC00"/>
        <bgColor indexed="64"/>
      </patternFill>
    </fill>
    <fill>
      <patternFill patternType="solid">
        <fgColor theme="8" tint="0.79998168889431442"/>
        <bgColor indexed="64"/>
      </patternFill>
    </fill>
  </fills>
  <borders count="121">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8"/>
      </right>
      <top/>
      <bottom/>
      <diagonal/>
    </border>
    <border>
      <left style="thin">
        <color indexed="8"/>
      </left>
      <right style="medium">
        <color indexed="8"/>
      </right>
      <top style="thin">
        <color indexed="8"/>
      </top>
      <bottom style="thin">
        <color indexed="8"/>
      </bottom>
      <diagonal/>
    </border>
    <border>
      <left style="medium">
        <color indexed="64"/>
      </left>
      <right/>
      <top/>
      <bottom style="medium">
        <color indexed="64"/>
      </bottom>
      <diagonal/>
    </border>
    <border>
      <left style="thin">
        <color indexed="8"/>
      </left>
      <right style="thin">
        <color indexed="8"/>
      </right>
      <top/>
      <bottom style="thin">
        <color indexed="64"/>
      </bottom>
      <diagonal/>
    </border>
    <border>
      <left style="thin">
        <color indexed="8"/>
      </left>
      <right style="medium">
        <color indexed="8"/>
      </right>
      <top style="thin">
        <color indexed="8"/>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64"/>
      </top>
      <bottom style="thin">
        <color indexed="8"/>
      </bottom>
      <diagonal/>
    </border>
    <border>
      <left/>
      <right/>
      <top style="medium">
        <color indexed="64"/>
      </top>
      <bottom/>
      <diagonal/>
    </border>
    <border>
      <left style="medium">
        <color indexed="8"/>
      </left>
      <right/>
      <top style="medium">
        <color indexed="64"/>
      </top>
      <bottom style="thin">
        <color indexed="8"/>
      </bottom>
      <diagonal/>
    </border>
    <border>
      <left/>
      <right style="medium">
        <color indexed="64"/>
      </right>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right/>
      <top/>
      <bottom style="medium">
        <color indexed="64"/>
      </bottom>
      <diagonal/>
    </border>
    <border>
      <left style="medium">
        <color indexed="8"/>
      </left>
      <right/>
      <top style="thin">
        <color indexed="8"/>
      </top>
      <bottom style="medium">
        <color indexed="64"/>
      </bottom>
      <diagonal/>
    </border>
    <border>
      <left/>
      <right style="medium">
        <color indexed="64"/>
      </right>
      <top/>
      <bottom/>
      <diagonal/>
    </border>
    <border>
      <left style="medium">
        <color indexed="8"/>
      </left>
      <right/>
      <top/>
      <bottom/>
      <diagonal/>
    </border>
    <border>
      <left style="medium">
        <color indexed="64"/>
      </left>
      <right style="thin">
        <color indexed="64"/>
      </right>
      <top style="thin">
        <color indexed="8"/>
      </top>
      <bottom/>
      <diagonal/>
    </border>
    <border>
      <left/>
      <right style="medium">
        <color indexed="64"/>
      </right>
      <top style="thin">
        <color indexed="8"/>
      </top>
      <bottom/>
      <diagonal/>
    </border>
    <border>
      <left style="medium">
        <color indexed="8"/>
      </left>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64"/>
      </right>
      <top style="thin">
        <color indexed="8"/>
      </top>
      <bottom/>
      <diagonal/>
    </border>
    <border>
      <left style="medium">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medium">
        <color indexed="8"/>
      </left>
      <right/>
      <top style="thin">
        <color indexed="8"/>
      </top>
      <bottom style="thin">
        <color indexed="64"/>
      </bottom>
      <diagonal/>
    </border>
    <border>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top/>
      <bottom style="thin">
        <color indexed="64"/>
      </bottom>
      <diagonal/>
    </border>
    <border>
      <left style="thin">
        <color indexed="8"/>
      </left>
      <right style="medium">
        <color indexed="8"/>
      </right>
      <top style="thin">
        <color indexed="64"/>
      </top>
      <bottom/>
      <diagonal/>
    </border>
    <border>
      <left style="medium">
        <color indexed="8"/>
      </left>
      <right/>
      <top style="thin">
        <color indexed="64"/>
      </top>
      <bottom/>
      <diagonal/>
    </border>
    <border>
      <left style="medium">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style="thin">
        <color indexed="64"/>
      </top>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8"/>
      </top>
      <bottom/>
      <diagonal/>
    </border>
    <border>
      <left style="medium">
        <color indexed="64"/>
      </left>
      <right/>
      <top style="thin">
        <color indexed="64"/>
      </top>
      <bottom style="thin">
        <color indexed="8"/>
      </bottom>
      <diagonal/>
    </border>
    <border>
      <left style="medium">
        <color indexed="64"/>
      </left>
      <right/>
      <top style="thin">
        <color indexed="8"/>
      </top>
      <bottom style="thin">
        <color indexed="64"/>
      </bottom>
      <diagonal/>
    </border>
    <border>
      <left style="medium">
        <color indexed="64"/>
      </left>
      <right/>
      <top style="thin">
        <color indexed="8"/>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4" fillId="0" borderId="0"/>
    <xf numFmtId="0" fontId="5" fillId="0" borderId="0"/>
    <xf numFmtId="0" fontId="7" fillId="0" borderId="0"/>
    <xf numFmtId="38" fontId="6" fillId="0" borderId="0" applyFont="0" applyFill="0" applyBorder="0" applyAlignment="0" applyProtection="0"/>
    <xf numFmtId="38" fontId="11" fillId="0" borderId="0" applyFont="0" applyFill="0" applyBorder="0" applyAlignment="0" applyProtection="0"/>
    <xf numFmtId="0" fontId="6" fillId="0" borderId="0"/>
    <xf numFmtId="38" fontId="6" fillId="0" borderId="0" applyFont="0" applyFill="0" applyBorder="0" applyAlignment="0" applyProtection="0">
      <alignment vertical="center"/>
    </xf>
  </cellStyleXfs>
  <cellXfs count="667">
    <xf numFmtId="0" fontId="0" fillId="0" borderId="0" xfId="0">
      <alignment vertical="center"/>
    </xf>
    <xf numFmtId="0" fontId="8" fillId="0" borderId="0" xfId="0" applyFont="1">
      <alignment vertical="center"/>
    </xf>
    <xf numFmtId="0" fontId="0" fillId="0" borderId="19" xfId="0" applyBorder="1">
      <alignment vertical="center"/>
    </xf>
    <xf numFmtId="0" fontId="0" fillId="0" borderId="23" xfId="0" applyBorder="1">
      <alignment vertical="center"/>
    </xf>
    <xf numFmtId="3" fontId="0" fillId="0" borderId="19" xfId="0" applyNumberFormat="1" applyBorder="1">
      <alignment vertical="center"/>
    </xf>
    <xf numFmtId="0" fontId="0" fillId="0" borderId="0" xfId="0" applyBorder="1">
      <alignment vertical="center"/>
    </xf>
    <xf numFmtId="38" fontId="0" fillId="0" borderId="0" xfId="0" applyNumberFormat="1" applyBorder="1">
      <alignment vertical="center"/>
    </xf>
    <xf numFmtId="176" fontId="0" fillId="0" borderId="0" xfId="1" applyNumberFormat="1" applyFont="1" applyBorder="1">
      <alignment vertical="center"/>
    </xf>
    <xf numFmtId="176" fontId="0" fillId="0" borderId="23" xfId="1" applyNumberFormat="1" applyFont="1" applyBorder="1">
      <alignment vertical="center"/>
    </xf>
    <xf numFmtId="38" fontId="0" fillId="0" borderId="0" xfId="0" applyNumberFormat="1">
      <alignment vertical="center"/>
    </xf>
    <xf numFmtId="3" fontId="0" fillId="0" borderId="0" xfId="0" applyNumberFormat="1">
      <alignment vertical="center"/>
    </xf>
    <xf numFmtId="3" fontId="0" fillId="3" borderId="19" xfId="0" applyNumberFormat="1" applyFill="1" applyBorder="1">
      <alignment vertical="center"/>
    </xf>
    <xf numFmtId="38" fontId="0" fillId="0" borderId="19" xfId="1" applyFont="1" applyBorder="1">
      <alignment vertical="center"/>
    </xf>
    <xf numFmtId="38" fontId="0" fillId="0" borderId="0" xfId="1" applyFont="1" applyBorder="1">
      <alignment vertical="center"/>
    </xf>
    <xf numFmtId="38" fontId="0" fillId="0" borderId="21" xfId="1" applyFont="1" applyBorder="1">
      <alignment vertical="center"/>
    </xf>
    <xf numFmtId="176" fontId="0" fillId="0" borderId="22" xfId="1" applyNumberFormat="1" applyFont="1" applyBorder="1">
      <alignment vertical="center"/>
    </xf>
    <xf numFmtId="38" fontId="0" fillId="0" borderId="17" xfId="1" applyFont="1" applyBorder="1">
      <alignment vertical="center"/>
    </xf>
    <xf numFmtId="176" fontId="0" fillId="0" borderId="17" xfId="1" applyNumberFormat="1" applyFont="1" applyBorder="1">
      <alignment vertical="center"/>
    </xf>
    <xf numFmtId="38" fontId="0" fillId="0" borderId="12" xfId="1" applyFont="1" applyBorder="1">
      <alignment vertical="center"/>
    </xf>
    <xf numFmtId="176" fontId="0" fillId="0" borderId="12" xfId="1" applyNumberFormat="1" applyFont="1" applyBorder="1">
      <alignment vertical="center"/>
    </xf>
    <xf numFmtId="176" fontId="0" fillId="0" borderId="21" xfId="1" applyNumberFormat="1" applyFont="1" applyBorder="1">
      <alignment vertical="center"/>
    </xf>
    <xf numFmtId="176" fontId="0" fillId="0" borderId="16" xfId="1" applyNumberFormat="1" applyFont="1" applyBorder="1">
      <alignment vertical="center"/>
    </xf>
    <xf numFmtId="49" fontId="11" fillId="0" borderId="0" xfId="0" applyNumberFormat="1" applyFont="1" applyFill="1" applyAlignment="1"/>
    <xf numFmtId="0" fontId="11" fillId="0" borderId="0" xfId="0" applyFont="1" applyFill="1" applyAlignment="1"/>
    <xf numFmtId="49" fontId="11" fillId="0" borderId="0" xfId="0" applyNumberFormat="1" applyFont="1" applyAlignment="1"/>
    <xf numFmtId="0" fontId="11" fillId="0" borderId="0" xfId="0" applyFont="1" applyAlignment="1"/>
    <xf numFmtId="0" fontId="11" fillId="4" borderId="0" xfId="0" applyFont="1" applyFill="1" applyAlignment="1"/>
    <xf numFmtId="0" fontId="11" fillId="5" borderId="0" xfId="0" applyFont="1" applyFill="1" applyAlignment="1"/>
    <xf numFmtId="0" fontId="11" fillId="6" borderId="0" xfId="0" applyFont="1" applyFill="1" applyAlignment="1"/>
    <xf numFmtId="0" fontId="12" fillId="0" borderId="0" xfId="0" applyFont="1" applyFill="1" applyAlignment="1">
      <alignment horizontal="right"/>
    </xf>
    <xf numFmtId="0" fontId="12" fillId="0" borderId="0" xfId="0" applyFont="1" applyFill="1" applyAlignment="1"/>
    <xf numFmtId="0" fontId="14" fillId="0" borderId="0" xfId="0" applyFont="1" applyFill="1" applyAlignment="1">
      <alignment horizontal="right"/>
    </xf>
    <xf numFmtId="0" fontId="14" fillId="0" borderId="0" xfId="0" applyFont="1" applyFill="1" applyAlignment="1"/>
    <xf numFmtId="0" fontId="15" fillId="0" borderId="0" xfId="0" applyFont="1" applyFill="1" applyAlignment="1"/>
    <xf numFmtId="49" fontId="15" fillId="0" borderId="0" xfId="0" applyNumberFormat="1" applyFont="1" applyFill="1" applyAlignment="1">
      <alignment horizontal="center"/>
    </xf>
    <xf numFmtId="49" fontId="16" fillId="0" borderId="0" xfId="0" applyNumberFormat="1" applyFont="1" applyFill="1" applyAlignment="1">
      <alignment horizontal="left"/>
    </xf>
    <xf numFmtId="0" fontId="17" fillId="0" borderId="0" xfId="0" applyFont="1" applyFill="1" applyAlignment="1">
      <alignment horizontal="right"/>
    </xf>
    <xf numFmtId="0" fontId="11" fillId="0" borderId="19" xfId="0" applyFont="1" applyFill="1" applyBorder="1" applyAlignment="1"/>
    <xf numFmtId="0" fontId="11" fillId="0" borderId="16" xfId="0" applyFont="1" applyFill="1" applyBorder="1" applyAlignment="1">
      <alignment vertical="center"/>
    </xf>
    <xf numFmtId="0" fontId="11" fillId="0" borderId="19" xfId="0" applyFont="1" applyFill="1" applyBorder="1" applyAlignment="1">
      <alignment vertical="center"/>
    </xf>
    <xf numFmtId="49" fontId="11" fillId="0" borderId="19" xfId="0" applyNumberFormat="1" applyFont="1" applyFill="1" applyBorder="1" applyAlignment="1">
      <alignment vertical="center"/>
    </xf>
    <xf numFmtId="0" fontId="11" fillId="0" borderId="0" xfId="0" applyFont="1" applyFill="1" applyBorder="1" applyAlignment="1"/>
    <xf numFmtId="0" fontId="11" fillId="0" borderId="20" xfId="0" applyFont="1" applyFill="1" applyBorder="1" applyAlignment="1"/>
    <xf numFmtId="49" fontId="11" fillId="0" borderId="0" xfId="0" applyNumberFormat="1" applyFont="1" applyFill="1" applyBorder="1" applyAlignment="1">
      <alignment horizontal="center" vertical="center"/>
    </xf>
    <xf numFmtId="0" fontId="11" fillId="0" borderId="0" xfId="0" applyFont="1" applyFill="1" applyAlignment="1">
      <alignment vertical="center"/>
    </xf>
    <xf numFmtId="0" fontId="18" fillId="0" borderId="0" xfId="0" applyFont="1" applyFill="1" applyBorder="1" applyAlignment="1"/>
    <xf numFmtId="0" fontId="11" fillId="0" borderId="0" xfId="0" applyFont="1" applyFill="1" applyAlignment="1">
      <alignment horizontal="centerContinuous"/>
    </xf>
    <xf numFmtId="0" fontId="0" fillId="0" borderId="0" xfId="0" applyFont="1" applyFill="1" applyAlignment="1">
      <alignment horizontal="centerContinuous"/>
    </xf>
    <xf numFmtId="0" fontId="0" fillId="0" borderId="18" xfId="0" applyFont="1" applyFill="1" applyBorder="1" applyAlignment="1">
      <alignment horizontal="centerContinuous"/>
    </xf>
    <xf numFmtId="0" fontId="11" fillId="0" borderId="22" xfId="0" applyFont="1" applyFill="1" applyBorder="1" applyAlignment="1">
      <alignment horizontal="center"/>
    </xf>
    <xf numFmtId="0" fontId="11" fillId="0" borderId="23" xfId="0" applyFont="1" applyFill="1" applyBorder="1" applyAlignment="1">
      <alignment horizontal="center"/>
    </xf>
    <xf numFmtId="0" fontId="11" fillId="0" borderId="23" xfId="0" applyFont="1" applyFill="1" applyBorder="1" applyAlignment="1">
      <alignment vertical="center"/>
    </xf>
    <xf numFmtId="0" fontId="11" fillId="0" borderId="16" xfId="0" applyFont="1" applyFill="1" applyBorder="1" applyAlignment="1"/>
    <xf numFmtId="0" fontId="11" fillId="0" borderId="12" xfId="0" applyFont="1" applyFill="1" applyBorder="1" applyAlignment="1"/>
    <xf numFmtId="0" fontId="11" fillId="0" borderId="13" xfId="0" applyFont="1" applyFill="1" applyBorder="1" applyAlignment="1"/>
    <xf numFmtId="0" fontId="11" fillId="0" borderId="20" xfId="0" applyFont="1" applyFill="1" applyBorder="1" applyAlignment="1">
      <alignment horizontal="center"/>
    </xf>
    <xf numFmtId="0" fontId="11" fillId="0" borderId="17" xfId="0" applyFont="1" applyFill="1" applyBorder="1" applyAlignment="1">
      <alignment horizontal="center"/>
    </xf>
    <xf numFmtId="0" fontId="11" fillId="0" borderId="18" xfId="0" applyFont="1" applyFill="1" applyBorder="1" applyAlignment="1">
      <alignment horizontal="center"/>
    </xf>
    <xf numFmtId="0" fontId="11" fillId="0" borderId="17" xfId="0" applyFont="1" applyFill="1" applyBorder="1" applyAlignment="1"/>
    <xf numFmtId="0" fontId="11" fillId="0" borderId="18" xfId="0" applyFont="1" applyFill="1" applyBorder="1" applyAlignment="1"/>
    <xf numFmtId="0" fontId="18" fillId="0" borderId="0" xfId="0" applyFont="1" applyFill="1" applyAlignment="1">
      <alignment horizontal="centerContinuous"/>
    </xf>
    <xf numFmtId="0" fontId="18" fillId="0" borderId="0" xfId="0" applyFont="1" applyFill="1" applyBorder="1" applyAlignment="1">
      <alignment horizontal="centerContinuous"/>
    </xf>
    <xf numFmtId="0" fontId="18" fillId="0" borderId="18" xfId="0" applyFont="1" applyFill="1" applyBorder="1" applyAlignment="1">
      <alignment horizontal="centerContinuous"/>
    </xf>
    <xf numFmtId="0" fontId="18" fillId="0" borderId="20" xfId="0" applyFont="1" applyFill="1" applyBorder="1" applyAlignment="1">
      <alignment horizontal="center"/>
    </xf>
    <xf numFmtId="0" fontId="18" fillId="0" borderId="17" xfId="0" applyFont="1" applyFill="1" applyBorder="1" applyAlignment="1">
      <alignment horizontal="center"/>
    </xf>
    <xf numFmtId="0" fontId="18" fillId="0" borderId="0" xfId="0" applyFont="1" applyFill="1" applyAlignment="1">
      <alignment horizontal="center"/>
    </xf>
    <xf numFmtId="0" fontId="18" fillId="0" borderId="0" xfId="0" applyFont="1" applyFill="1" applyBorder="1" applyAlignment="1">
      <alignment horizontal="center"/>
    </xf>
    <xf numFmtId="0" fontId="18" fillId="0" borderId="17" xfId="0" applyFont="1" applyFill="1" applyBorder="1" applyAlignment="1"/>
    <xf numFmtId="0" fontId="18" fillId="0" borderId="18" xfId="0" applyFont="1" applyFill="1" applyBorder="1" applyAlignment="1"/>
    <xf numFmtId="0" fontId="11" fillId="0" borderId="23" xfId="0" applyFont="1" applyFill="1" applyBorder="1" applyAlignment="1"/>
    <xf numFmtId="0" fontId="11" fillId="0" borderId="21" xfId="0" applyFont="1" applyFill="1" applyBorder="1" applyAlignment="1"/>
    <xf numFmtId="0" fontId="11" fillId="0" borderId="24" xfId="0" applyFont="1" applyFill="1" applyBorder="1" applyAlignment="1"/>
    <xf numFmtId="0" fontId="11" fillId="0" borderId="22" xfId="0" applyFont="1" applyFill="1" applyBorder="1" applyAlignment="1"/>
    <xf numFmtId="49" fontId="9" fillId="0" borderId="0" xfId="0" applyNumberFormat="1" applyFont="1" applyAlignment="1"/>
    <xf numFmtId="0" fontId="18" fillId="0" borderId="0" xfId="0" applyFont="1" applyFill="1" applyAlignment="1"/>
    <xf numFmtId="49" fontId="11" fillId="7" borderId="0" xfId="0" applyNumberFormat="1" applyFont="1" applyFill="1" applyAlignment="1"/>
    <xf numFmtId="0" fontId="11" fillId="7" borderId="0" xfId="0" applyFont="1" applyFill="1" applyAlignment="1">
      <alignment horizontal="distributed"/>
    </xf>
    <xf numFmtId="0" fontId="18" fillId="7" borderId="0" xfId="0" applyFont="1" applyFill="1" applyAlignment="1"/>
    <xf numFmtId="179" fontId="0" fillId="0" borderId="0" xfId="0" applyNumberFormat="1">
      <alignment vertical="center"/>
    </xf>
    <xf numFmtId="38" fontId="0" fillId="0" borderId="0" xfId="1" applyFont="1">
      <alignment vertical="center"/>
    </xf>
    <xf numFmtId="0" fontId="0" fillId="0" borderId="0" xfId="0" applyAlignment="1">
      <alignment vertical="center" wrapText="1"/>
    </xf>
    <xf numFmtId="0" fontId="0" fillId="7" borderId="0" xfId="0" applyFill="1">
      <alignment vertical="center"/>
    </xf>
    <xf numFmtId="0" fontId="11" fillId="0" borderId="0" xfId="0" applyFont="1" applyFill="1" applyAlignment="1">
      <alignment horizontal="distributed"/>
    </xf>
    <xf numFmtId="49" fontId="11" fillId="0" borderId="0" xfId="7" applyNumberFormat="1" applyFont="1" applyFill="1"/>
    <xf numFmtId="0" fontId="11" fillId="0" borderId="0" xfId="7" applyFont="1" applyFill="1"/>
    <xf numFmtId="49" fontId="11" fillId="0" borderId="0" xfId="7" applyNumberFormat="1" applyFont="1"/>
    <xf numFmtId="0" fontId="11" fillId="0" borderId="0" xfId="7" applyFont="1"/>
    <xf numFmtId="0" fontId="11" fillId="4" borderId="0" xfId="7" applyFont="1" applyFill="1"/>
    <xf numFmtId="0" fontId="11" fillId="5" borderId="0" xfId="7" applyFont="1" applyFill="1"/>
    <xf numFmtId="0" fontId="11" fillId="6" borderId="0" xfId="7" applyFont="1" applyFill="1"/>
    <xf numFmtId="0" fontId="12" fillId="0" borderId="0" xfId="7" applyFont="1" applyFill="1" applyAlignment="1">
      <alignment horizontal="right"/>
    </xf>
    <xf numFmtId="0" fontId="14" fillId="0" borderId="0" xfId="7" applyFont="1" applyFill="1" applyAlignment="1">
      <alignment horizontal="right"/>
    </xf>
    <xf numFmtId="0" fontId="15" fillId="0" borderId="0" xfId="7" applyFont="1" applyFill="1" applyAlignment="1">
      <alignment horizontal="center"/>
    </xf>
    <xf numFmtId="0" fontId="11" fillId="0" borderId="19" xfId="7" applyFont="1" applyFill="1" applyBorder="1"/>
    <xf numFmtId="0" fontId="11" fillId="0" borderId="16" xfId="7" applyFont="1" applyFill="1" applyBorder="1"/>
    <xf numFmtId="0" fontId="11" fillId="0" borderId="0" xfId="7" applyFont="1" applyFill="1" applyBorder="1"/>
    <xf numFmtId="0" fontId="11" fillId="0" borderId="18" xfId="7" applyFont="1" applyFill="1" applyBorder="1"/>
    <xf numFmtId="0" fontId="11" fillId="0" borderId="20" xfId="7" applyFont="1" applyFill="1" applyBorder="1" applyAlignment="1"/>
    <xf numFmtId="0" fontId="11" fillId="0" borderId="0" xfId="7" applyFont="1" applyFill="1" applyBorder="1" applyAlignment="1"/>
    <xf numFmtId="0" fontId="18" fillId="0" borderId="0" xfId="7" applyFont="1" applyFill="1" applyBorder="1" applyAlignment="1"/>
    <xf numFmtId="0" fontId="11" fillId="0" borderId="0" xfId="7" applyFont="1" applyFill="1" applyAlignment="1">
      <alignment horizontal="centerContinuous"/>
    </xf>
    <xf numFmtId="0" fontId="11" fillId="0" borderId="22" xfId="7" applyFont="1" applyFill="1" applyBorder="1"/>
    <xf numFmtId="0" fontId="11" fillId="0" borderId="23" xfId="7" applyFont="1" applyFill="1" applyBorder="1"/>
    <xf numFmtId="0" fontId="11" fillId="0" borderId="0" xfId="7" applyFont="1" applyFill="1" applyBorder="1" applyAlignment="1">
      <alignment horizontal="center"/>
    </xf>
    <xf numFmtId="0" fontId="11" fillId="0" borderId="18" xfId="7" applyFont="1" applyFill="1" applyBorder="1" applyAlignment="1">
      <alignment horizontal="center"/>
    </xf>
    <xf numFmtId="0" fontId="11" fillId="0" borderId="20" xfId="7" applyFont="1" applyFill="1" applyBorder="1" applyAlignment="1">
      <alignment horizontal="centerContinuous"/>
    </xf>
    <xf numFmtId="0" fontId="11" fillId="0" borderId="0" xfId="7" applyFont="1" applyFill="1" applyBorder="1" applyAlignment="1">
      <alignment horizontal="centerContinuous"/>
    </xf>
    <xf numFmtId="0" fontId="18" fillId="0" borderId="0" xfId="7" applyFont="1" applyFill="1" applyBorder="1"/>
    <xf numFmtId="0" fontId="11" fillId="0" borderId="12" xfId="7" applyFont="1" applyFill="1" applyBorder="1" applyAlignment="1">
      <alignment horizontal="center"/>
    </xf>
    <xf numFmtId="0" fontId="11" fillId="0" borderId="16" xfId="7" applyFont="1" applyFill="1" applyBorder="1" applyAlignment="1">
      <alignment horizontal="centerContinuous"/>
    </xf>
    <xf numFmtId="0" fontId="11" fillId="0" borderId="13" xfId="7" applyFont="1" applyFill="1" applyBorder="1" applyAlignment="1">
      <alignment horizontal="centerContinuous"/>
    </xf>
    <xf numFmtId="0" fontId="11" fillId="0" borderId="19" xfId="7" applyFont="1" applyFill="1" applyBorder="1" applyAlignment="1">
      <alignment horizontal="centerContinuous"/>
    </xf>
    <xf numFmtId="0" fontId="11" fillId="0" borderId="16" xfId="7" applyFont="1" applyFill="1" applyBorder="1" applyAlignment="1">
      <alignment horizontal="center"/>
    </xf>
    <xf numFmtId="49" fontId="11" fillId="0" borderId="20" xfId="7" applyNumberFormat="1" applyFont="1" applyFill="1" applyBorder="1" applyAlignment="1">
      <alignment horizontal="center"/>
    </xf>
    <xf numFmtId="0" fontId="11" fillId="0" borderId="20" xfId="7" applyFont="1" applyFill="1" applyBorder="1"/>
    <xf numFmtId="0" fontId="11" fillId="0" borderId="20" xfId="7" applyFont="1" applyFill="1" applyBorder="1" applyAlignment="1">
      <alignment horizontal="center"/>
    </xf>
    <xf numFmtId="0" fontId="18" fillId="0" borderId="20" xfId="7" applyFont="1" applyFill="1" applyBorder="1" applyAlignment="1">
      <alignment horizontal="centerContinuous"/>
    </xf>
    <xf numFmtId="0" fontId="18" fillId="0" borderId="18" xfId="7" applyFont="1" applyFill="1" applyBorder="1" applyAlignment="1">
      <alignment horizontal="centerContinuous"/>
    </xf>
    <xf numFmtId="0" fontId="18" fillId="0" borderId="0" xfId="7" applyFont="1" applyFill="1" applyBorder="1" applyAlignment="1">
      <alignment horizontal="centerContinuous"/>
    </xf>
    <xf numFmtId="0" fontId="11" fillId="0" borderId="17" xfId="7" applyFont="1" applyFill="1" applyBorder="1"/>
    <xf numFmtId="0" fontId="18" fillId="0" borderId="22" xfId="7" applyFont="1" applyFill="1" applyBorder="1"/>
    <xf numFmtId="0" fontId="18" fillId="0" borderId="23" xfId="7" applyFont="1" applyFill="1" applyBorder="1"/>
    <xf numFmtId="0" fontId="18" fillId="0" borderId="20" xfId="7" applyFont="1" applyFill="1" applyBorder="1"/>
    <xf numFmtId="0" fontId="18" fillId="0" borderId="12" xfId="7" applyFont="1" applyFill="1" applyBorder="1"/>
    <xf numFmtId="0" fontId="11" fillId="0" borderId="20" xfId="7" applyFont="1" applyFill="1" applyBorder="1" applyAlignment="1">
      <alignment horizontal="distributed"/>
    </xf>
    <xf numFmtId="0" fontId="11" fillId="0" borderId="17" xfId="7" applyFont="1" applyFill="1" applyBorder="1" applyAlignment="1">
      <alignment horizontal="center"/>
    </xf>
    <xf numFmtId="0" fontId="18" fillId="0" borderId="0" xfId="7" applyFont="1" applyFill="1" applyBorder="1" applyAlignment="1">
      <alignment horizontal="center"/>
    </xf>
    <xf numFmtId="0" fontId="18" fillId="0" borderId="18" xfId="7" applyFont="1" applyFill="1" applyBorder="1" applyAlignment="1">
      <alignment horizontal="center"/>
    </xf>
    <xf numFmtId="0" fontId="18" fillId="0" borderId="17" xfId="7" applyFont="1" applyFill="1" applyBorder="1" applyAlignment="1">
      <alignment horizontal="center"/>
    </xf>
    <xf numFmtId="0" fontId="18" fillId="0" borderId="20" xfId="7" applyFont="1" applyFill="1" applyBorder="1" applyAlignment="1">
      <alignment horizontal="center"/>
    </xf>
    <xf numFmtId="0" fontId="18" fillId="0" borderId="17" xfId="7" applyFont="1" applyFill="1" applyBorder="1"/>
    <xf numFmtId="0" fontId="11" fillId="0" borderId="21" xfId="7" applyFont="1" applyFill="1" applyBorder="1"/>
    <xf numFmtId="49" fontId="9" fillId="0" borderId="0" xfId="7" applyNumberFormat="1" applyFont="1"/>
    <xf numFmtId="0" fontId="18" fillId="0" borderId="0" xfId="7" applyFont="1" applyFill="1"/>
    <xf numFmtId="3" fontId="19" fillId="0" borderId="20" xfId="6" applyNumberFormat="1" applyFont="1" applyFill="1" applyBorder="1"/>
    <xf numFmtId="3" fontId="19" fillId="0" borderId="0" xfId="6" applyNumberFormat="1" applyFont="1" applyFill="1"/>
    <xf numFmtId="3" fontId="19" fillId="0" borderId="0" xfId="6" applyNumberFormat="1" applyFont="1" applyFill="1" applyBorder="1"/>
    <xf numFmtId="0" fontId="11" fillId="0" borderId="0" xfId="7" applyFont="1" applyFill="1" applyAlignment="1"/>
    <xf numFmtId="0" fontId="21" fillId="0" borderId="0" xfId="7" applyFont="1" applyFill="1" applyAlignment="1">
      <alignment horizontal="left"/>
    </xf>
    <xf numFmtId="3" fontId="19" fillId="0" borderId="0" xfId="6" applyNumberFormat="1" applyFont="1" applyFill="1" applyAlignment="1">
      <alignment horizontal="right"/>
    </xf>
    <xf numFmtId="49" fontId="11" fillId="0" borderId="0" xfId="7" applyNumberFormat="1" applyFont="1" applyFill="1" applyAlignment="1">
      <alignment vertical="center"/>
    </xf>
    <xf numFmtId="3" fontId="19" fillId="0" borderId="20" xfId="6" applyNumberFormat="1" applyFont="1" applyFill="1" applyBorder="1" applyAlignment="1">
      <alignment vertical="center"/>
    </xf>
    <xf numFmtId="3" fontId="19" fillId="0" borderId="0" xfId="6" applyNumberFormat="1" applyFont="1" applyFill="1" applyAlignment="1">
      <alignment vertical="center"/>
    </xf>
    <xf numFmtId="3" fontId="19" fillId="0" borderId="0" xfId="6" applyNumberFormat="1" applyFont="1" applyFill="1" applyBorder="1" applyAlignment="1">
      <alignment vertical="center"/>
    </xf>
    <xf numFmtId="49" fontId="11" fillId="0" borderId="0" xfId="7" applyNumberFormat="1" applyFont="1" applyFill="1" applyAlignment="1"/>
    <xf numFmtId="0" fontId="11" fillId="8" borderId="0" xfId="7" applyFont="1" applyFill="1"/>
    <xf numFmtId="0" fontId="11" fillId="0" borderId="0" xfId="7" applyFont="1" applyFill="1" applyAlignment="1">
      <alignment horizontal="right"/>
    </xf>
    <xf numFmtId="0" fontId="11" fillId="9" borderId="0" xfId="7" applyFont="1" applyFill="1"/>
    <xf numFmtId="0" fontId="11" fillId="0" borderId="0" xfId="7" quotePrefix="1" applyFont="1" applyFill="1" applyAlignment="1">
      <alignment horizontal="center"/>
    </xf>
    <xf numFmtId="0" fontId="12" fillId="0" borderId="0" xfId="7" applyFont="1" applyFill="1"/>
    <xf numFmtId="0" fontId="14" fillId="0" borderId="0" xfId="7" applyFont="1" applyFill="1"/>
    <xf numFmtId="0" fontId="22" fillId="0" borderId="0" xfId="7" applyFont="1" applyFill="1"/>
    <xf numFmtId="0" fontId="16" fillId="0" borderId="0" xfId="7" applyFont="1" applyFill="1" applyAlignment="1">
      <alignment horizontal="center"/>
    </xf>
    <xf numFmtId="0" fontId="17" fillId="0" borderId="0" xfId="7" applyFont="1" applyFill="1" applyAlignment="1">
      <alignment horizontal="center"/>
    </xf>
    <xf numFmtId="0" fontId="18" fillId="0" borderId="0" xfId="7" applyFont="1" applyFill="1" applyAlignment="1">
      <alignment horizontal="centerContinuous"/>
    </xf>
    <xf numFmtId="0" fontId="11" fillId="0" borderId="22" xfId="7" applyFont="1" applyFill="1" applyBorder="1" applyAlignment="1"/>
    <xf numFmtId="0" fontId="11" fillId="0" borderId="23" xfId="7" applyFont="1" applyFill="1" applyBorder="1" applyAlignment="1"/>
    <xf numFmtId="49" fontId="11" fillId="0" borderId="19" xfId="7" applyNumberFormat="1" applyFont="1" applyFill="1" applyBorder="1" applyAlignment="1"/>
    <xf numFmtId="0" fontId="11" fillId="0" borderId="13" xfId="7" applyFont="1" applyFill="1" applyBorder="1"/>
    <xf numFmtId="38" fontId="11" fillId="0" borderId="20" xfId="6" applyFont="1" applyFill="1" applyBorder="1"/>
    <xf numFmtId="38" fontId="11" fillId="0" borderId="0" xfId="6" applyFont="1" applyFill="1"/>
    <xf numFmtId="38" fontId="11" fillId="0" borderId="19" xfId="6" applyFont="1" applyFill="1" applyBorder="1"/>
    <xf numFmtId="3" fontId="11" fillId="0" borderId="20" xfId="6" applyNumberFormat="1" applyFont="1" applyFill="1" applyBorder="1"/>
    <xf numFmtId="3" fontId="11" fillId="0" borderId="0" xfId="6" applyNumberFormat="1" applyFont="1" applyFill="1"/>
    <xf numFmtId="3" fontId="11" fillId="0" borderId="0" xfId="6" applyNumberFormat="1" applyFont="1" applyFill="1" applyBorder="1"/>
    <xf numFmtId="0" fontId="11" fillId="0" borderId="0" xfId="7" applyNumberFormat="1" applyFont="1" applyFill="1"/>
    <xf numFmtId="49" fontId="9" fillId="0" borderId="0" xfId="7" applyNumberFormat="1" applyFont="1" applyAlignment="1">
      <alignment vertical="top"/>
    </xf>
    <xf numFmtId="0" fontId="11" fillId="4" borderId="0" xfId="7" applyFont="1" applyFill="1" applyAlignment="1">
      <alignment vertical="top"/>
    </xf>
    <xf numFmtId="0" fontId="11" fillId="0" borderId="0" xfId="7" applyFont="1" applyFill="1" applyAlignment="1">
      <alignment vertical="top"/>
    </xf>
    <xf numFmtId="0" fontId="11" fillId="0" borderId="0" xfId="7" applyNumberFormat="1" applyFont="1" applyFill="1" applyAlignment="1">
      <alignment vertical="top"/>
    </xf>
    <xf numFmtId="0" fontId="18" fillId="0" borderId="0" xfId="7" applyFont="1" applyFill="1" applyAlignment="1">
      <alignment vertical="top"/>
    </xf>
    <xf numFmtId="3" fontId="19" fillId="0" borderId="20" xfId="6" applyNumberFormat="1" applyFont="1" applyFill="1" applyBorder="1" applyAlignment="1">
      <alignment vertical="top"/>
    </xf>
    <xf numFmtId="3" fontId="19" fillId="0" borderId="0" xfId="6" applyNumberFormat="1" applyFont="1" applyFill="1" applyAlignment="1">
      <alignment vertical="top"/>
    </xf>
    <xf numFmtId="3" fontId="19" fillId="0" borderId="0" xfId="6" applyNumberFormat="1" applyFont="1" applyFill="1" applyBorder="1" applyAlignment="1">
      <alignment vertical="top"/>
    </xf>
    <xf numFmtId="0" fontId="11" fillId="0" borderId="0" xfId="7" applyFont="1" applyAlignment="1">
      <alignment vertical="top"/>
    </xf>
    <xf numFmtId="0" fontId="11" fillId="0" borderId="0" xfId="7" applyFont="1" applyFill="1" applyBorder="1" applyAlignment="1">
      <alignment vertical="top"/>
    </xf>
    <xf numFmtId="0" fontId="18" fillId="0" borderId="0" xfId="7" applyFont="1" applyFill="1" applyAlignment="1">
      <alignment horizontal="right"/>
    </xf>
    <xf numFmtId="38" fontId="19" fillId="0" borderId="20" xfId="5" applyNumberFormat="1" applyFont="1" applyFill="1" applyBorder="1"/>
    <xf numFmtId="38" fontId="19" fillId="0" borderId="0" xfId="5" applyNumberFormat="1" applyFont="1" applyFill="1"/>
    <xf numFmtId="0" fontId="11" fillId="7" borderId="16" xfId="7" applyFont="1" applyFill="1" applyBorder="1" applyAlignment="1">
      <alignment horizontal="center"/>
    </xf>
    <xf numFmtId="49" fontId="11" fillId="7" borderId="20" xfId="7" applyNumberFormat="1" applyFont="1" applyFill="1" applyBorder="1" applyAlignment="1">
      <alignment horizontal="center"/>
    </xf>
    <xf numFmtId="0" fontId="11" fillId="7" borderId="20" xfId="7" applyFont="1" applyFill="1" applyBorder="1" applyAlignment="1">
      <alignment horizontal="center"/>
    </xf>
    <xf numFmtId="38" fontId="0" fillId="7" borderId="0" xfId="1" applyFont="1" applyFill="1">
      <alignment vertical="center"/>
    </xf>
    <xf numFmtId="0" fontId="0" fillId="2" borderId="0" xfId="0" applyFill="1">
      <alignment vertical="center"/>
    </xf>
    <xf numFmtId="0" fontId="0" fillId="2" borderId="0" xfId="0" applyFill="1" applyBorder="1">
      <alignment vertical="center"/>
    </xf>
    <xf numFmtId="0" fontId="0" fillId="2" borderId="0" xfId="0" applyFill="1" applyBorder="1" applyAlignment="1">
      <alignment horizontal="center" vertical="center"/>
    </xf>
    <xf numFmtId="38" fontId="19" fillId="7" borderId="20" xfId="5" applyNumberFormat="1" applyFont="1" applyFill="1" applyBorder="1"/>
    <xf numFmtId="38" fontId="19" fillId="7" borderId="0" xfId="5" applyNumberFormat="1" applyFont="1" applyFill="1"/>
    <xf numFmtId="0" fontId="24" fillId="0" borderId="17" xfId="0" applyFont="1" applyFill="1" applyBorder="1" applyAlignment="1">
      <alignment vertical="center"/>
    </xf>
    <xf numFmtId="0" fontId="24" fillId="0" borderId="21" xfId="0" applyFont="1" applyFill="1" applyBorder="1" applyAlignment="1">
      <alignment vertical="center"/>
    </xf>
    <xf numFmtId="0" fontId="25" fillId="0" borderId="17" xfId="0" applyFont="1" applyFill="1" applyBorder="1" applyAlignment="1">
      <alignment vertical="center"/>
    </xf>
    <xf numFmtId="0" fontId="25" fillId="0" borderId="21" xfId="0" applyFont="1" applyFill="1" applyBorder="1" applyAlignment="1">
      <alignment vertical="center"/>
    </xf>
    <xf numFmtId="0" fontId="0" fillId="7" borderId="0" xfId="0" applyFill="1" applyBorder="1">
      <alignment vertical="center"/>
    </xf>
    <xf numFmtId="0" fontId="0" fillId="0" borderId="19" xfId="0" applyBorder="1" applyAlignment="1">
      <alignment horizontal="center" vertical="center"/>
    </xf>
    <xf numFmtId="0" fontId="0" fillId="7" borderId="0" xfId="0" applyFill="1" applyAlignment="1">
      <alignment vertical="center" wrapText="1"/>
    </xf>
    <xf numFmtId="0" fontId="18" fillId="0" borderId="19" xfId="7" applyFont="1" applyFill="1" applyBorder="1"/>
    <xf numFmtId="3" fontId="19" fillId="0" borderId="16" xfId="6" applyNumberFormat="1" applyFont="1" applyFill="1" applyBorder="1" applyAlignment="1">
      <alignment vertical="center"/>
    </xf>
    <xf numFmtId="3" fontId="19" fillId="0" borderId="19" xfId="6" applyNumberFormat="1" applyFont="1" applyFill="1" applyBorder="1" applyAlignment="1">
      <alignment vertical="center"/>
    </xf>
    <xf numFmtId="0" fontId="11" fillId="7" borderId="20" xfId="7" applyFont="1" applyFill="1" applyBorder="1" applyAlignment="1"/>
    <xf numFmtId="0" fontId="11" fillId="7" borderId="0" xfId="7" applyFont="1" applyFill="1" applyBorder="1" applyAlignment="1"/>
    <xf numFmtId="0" fontId="18" fillId="7" borderId="0" xfId="7" applyFont="1" applyFill="1" applyBorder="1" applyAlignment="1"/>
    <xf numFmtId="0" fontId="11" fillId="7" borderId="0" xfId="7" applyFont="1" applyFill="1" applyAlignment="1">
      <alignment horizontal="centerContinuous"/>
    </xf>
    <xf numFmtId="49" fontId="11" fillId="7" borderId="19" xfId="7" applyNumberFormat="1" applyFont="1" applyFill="1" applyBorder="1" applyAlignment="1">
      <alignment vertical="center"/>
    </xf>
    <xf numFmtId="49" fontId="11" fillId="7" borderId="0" xfId="7" applyNumberFormat="1" applyFont="1" applyFill="1" applyAlignment="1"/>
    <xf numFmtId="0" fontId="11" fillId="7" borderId="20" xfId="7" applyFont="1" applyFill="1" applyBorder="1" applyAlignment="1">
      <alignment horizontal="centerContinuous"/>
    </xf>
    <xf numFmtId="0" fontId="11" fillId="7" borderId="0" xfId="7" applyFont="1" applyFill="1" applyBorder="1" applyAlignment="1">
      <alignment horizontal="centerContinuous"/>
    </xf>
    <xf numFmtId="0" fontId="11" fillId="7" borderId="17" xfId="0" applyFont="1" applyFill="1" applyBorder="1" applyAlignment="1">
      <alignment horizontal="center"/>
    </xf>
    <xf numFmtId="0" fontId="11" fillId="7" borderId="20" xfId="0" applyFont="1" applyFill="1" applyBorder="1" applyAlignment="1">
      <alignment horizontal="center"/>
    </xf>
    <xf numFmtId="0" fontId="11" fillId="7" borderId="18" xfId="0" applyFont="1" applyFill="1" applyBorder="1" applyAlignment="1">
      <alignment horizontal="center"/>
    </xf>
    <xf numFmtId="3" fontId="0" fillId="3" borderId="0" xfId="0" applyNumberFormat="1" applyFill="1">
      <alignment vertical="center"/>
    </xf>
    <xf numFmtId="0" fontId="0" fillId="0" borderId="23"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left" vertical="center" wrapText="1"/>
    </xf>
    <xf numFmtId="0" fontId="4" fillId="0" borderId="0" xfId="0" applyFont="1" applyBorder="1" applyAlignment="1"/>
    <xf numFmtId="0" fontId="0" fillId="0" borderId="0" xfId="0" applyBorder="1" applyAlignment="1">
      <alignment horizontal="center" vertical="center"/>
    </xf>
    <xf numFmtId="40" fontId="0" fillId="0" borderId="19" xfId="1" applyNumberFormat="1" applyFont="1" applyBorder="1">
      <alignment vertical="center"/>
    </xf>
    <xf numFmtId="40" fontId="0" fillId="0" borderId="0" xfId="1" applyNumberFormat="1" applyFont="1" applyBorder="1">
      <alignment vertical="center"/>
    </xf>
    <xf numFmtId="40" fontId="0" fillId="0" borderId="23" xfId="1" applyNumberFormat="1" applyFont="1" applyBorder="1">
      <alignment vertical="center"/>
    </xf>
    <xf numFmtId="0" fontId="27" fillId="0" borderId="0" xfId="0" applyFont="1">
      <alignment vertical="center"/>
    </xf>
    <xf numFmtId="0" fontId="28" fillId="0" borderId="23" xfId="0" applyFont="1" applyBorder="1" applyAlignment="1">
      <alignment horizontal="center" vertical="center" wrapText="1"/>
    </xf>
    <xf numFmtId="0" fontId="0" fillId="7" borderId="19" xfId="0" applyFill="1" applyBorder="1">
      <alignment vertical="center"/>
    </xf>
    <xf numFmtId="40" fontId="0" fillId="7" borderId="19" xfId="1" applyNumberFormat="1" applyFont="1" applyFill="1" applyBorder="1">
      <alignment vertical="center"/>
    </xf>
    <xf numFmtId="40" fontId="0" fillId="7" borderId="0" xfId="1" applyNumberFormat="1" applyFont="1" applyFill="1" applyBorder="1">
      <alignment vertical="center"/>
    </xf>
    <xf numFmtId="0" fontId="0" fillId="0" borderId="19" xfId="0" applyFill="1" applyBorder="1" applyAlignment="1">
      <alignment horizontal="center" vertical="center" wrapText="1"/>
    </xf>
    <xf numFmtId="38" fontId="0" fillId="7" borderId="0" xfId="1" applyFont="1" applyFill="1" applyBorder="1">
      <alignment vertical="center"/>
    </xf>
    <xf numFmtId="38" fontId="0" fillId="0" borderId="23" xfId="1" applyFont="1" applyBorder="1">
      <alignment vertical="center"/>
    </xf>
    <xf numFmtId="38" fontId="0" fillId="7" borderId="19" xfId="1" applyFont="1" applyFill="1" applyBorder="1">
      <alignment vertical="center"/>
    </xf>
    <xf numFmtId="0" fontId="23" fillId="0" borderId="0" xfId="0" applyFont="1" applyBorder="1" applyAlignment="1"/>
    <xf numFmtId="0" fontId="23" fillId="0" borderId="0" xfId="0" applyFont="1" applyBorder="1" applyAlignment="1">
      <alignment horizontal="center" vertical="center"/>
    </xf>
    <xf numFmtId="0" fontId="23" fillId="0" borderId="0" xfId="2" applyFont="1"/>
    <xf numFmtId="0" fontId="23" fillId="0" borderId="10" xfId="0" applyFont="1" applyFill="1" applyBorder="1" applyAlignment="1">
      <alignment horizontal="center" vertical="center"/>
    </xf>
    <xf numFmtId="0" fontId="24" fillId="0" borderId="10" xfId="0" applyFont="1" applyFill="1" applyBorder="1" applyAlignment="1">
      <alignment horizontal="center" vertical="center"/>
    </xf>
    <xf numFmtId="0" fontId="23" fillId="0" borderId="10" xfId="3" applyFont="1" applyFill="1" applyBorder="1" applyAlignment="1">
      <alignment horizontal="center" vertical="center"/>
    </xf>
    <xf numFmtId="0" fontId="24" fillId="0" borderId="17" xfId="0" applyFont="1" applyFill="1" applyBorder="1" applyAlignment="1">
      <alignment horizontal="left" vertical="center"/>
    </xf>
    <xf numFmtId="3" fontId="24" fillId="0" borderId="17" xfId="4" applyNumberFormat="1" applyFont="1" applyFill="1" applyBorder="1" applyAlignment="1">
      <alignment horizontal="center" vertical="center"/>
    </xf>
    <xf numFmtId="3" fontId="24" fillId="0" borderId="17" xfId="4" applyNumberFormat="1" applyFont="1" applyFill="1" applyBorder="1" applyAlignment="1">
      <alignment vertical="center"/>
    </xf>
    <xf numFmtId="0" fontId="23" fillId="0" borderId="0" xfId="2" applyFont="1" applyBorder="1"/>
    <xf numFmtId="0" fontId="24" fillId="0" borderId="21" xfId="0" applyFont="1" applyFill="1" applyBorder="1" applyAlignment="1">
      <alignment horizontal="left" vertical="center"/>
    </xf>
    <xf numFmtId="3" fontId="24" fillId="0" borderId="21" xfId="4" applyNumberFormat="1" applyFont="1" applyFill="1" applyBorder="1" applyAlignment="1">
      <alignment horizontal="center" vertical="center"/>
    </xf>
    <xf numFmtId="3" fontId="24" fillId="0" borderId="21" xfId="4" applyNumberFormat="1" applyFont="1" applyFill="1" applyBorder="1" applyAlignment="1">
      <alignment vertical="center"/>
    </xf>
    <xf numFmtId="0" fontId="23" fillId="0" borderId="0" xfId="2" applyFont="1" applyAlignment="1"/>
    <xf numFmtId="0" fontId="23" fillId="0" borderId="0" xfId="2" applyFont="1" applyAlignment="1">
      <alignment horizontal="center" vertical="center"/>
    </xf>
    <xf numFmtId="0" fontId="29" fillId="0" borderId="0" xfId="0" applyFont="1" applyBorder="1" applyAlignment="1">
      <alignment horizontal="left"/>
    </xf>
    <xf numFmtId="0" fontId="0" fillId="7" borderId="14" xfId="0" applyFill="1" applyBorder="1" applyAlignment="1">
      <alignment vertical="center" wrapText="1"/>
    </xf>
    <xf numFmtId="0" fontId="20" fillId="0" borderId="0" xfId="0" applyFont="1" applyBorder="1" applyAlignment="1">
      <alignment horizontal="left"/>
    </xf>
    <xf numFmtId="0" fontId="4" fillId="0" borderId="0" xfId="0" applyFont="1" applyBorder="1" applyAlignment="1">
      <alignment horizontal="center" vertical="center"/>
    </xf>
    <xf numFmtId="0" fontId="4" fillId="0" borderId="0" xfId="2" applyFont="1"/>
    <xf numFmtId="0" fontId="4"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4" fillId="0" borderId="10" xfId="3" applyFont="1" applyFill="1" applyBorder="1" applyAlignment="1">
      <alignment horizontal="center" vertical="center"/>
    </xf>
    <xf numFmtId="0" fontId="31" fillId="7" borderId="14" xfId="0" applyFont="1" applyFill="1" applyBorder="1" applyAlignment="1">
      <alignment vertical="center" wrapText="1"/>
    </xf>
    <xf numFmtId="0" fontId="30" fillId="0" borderId="17" xfId="0" applyFont="1" applyFill="1" applyBorder="1" applyAlignment="1">
      <alignment horizontal="left" vertical="center"/>
    </xf>
    <xf numFmtId="0" fontId="30" fillId="0" borderId="17" xfId="0" applyFont="1" applyFill="1" applyBorder="1" applyAlignment="1">
      <alignment vertical="center"/>
    </xf>
    <xf numFmtId="3" fontId="30" fillId="0" borderId="17" xfId="4" applyNumberFormat="1" applyFont="1" applyFill="1" applyBorder="1" applyAlignment="1">
      <alignment horizontal="center" vertical="center"/>
    </xf>
    <xf numFmtId="3" fontId="30" fillId="0" borderId="17" xfId="4" applyNumberFormat="1" applyFont="1" applyFill="1" applyBorder="1" applyAlignment="1">
      <alignment vertical="center"/>
    </xf>
    <xf numFmtId="0" fontId="4" fillId="0" borderId="0" xfId="2" applyFont="1" applyBorder="1"/>
    <xf numFmtId="0" fontId="30" fillId="0" borderId="21" xfId="0" applyFont="1" applyFill="1" applyBorder="1" applyAlignment="1">
      <alignment horizontal="left" vertical="center"/>
    </xf>
    <xf numFmtId="0" fontId="30" fillId="0" borderId="21" xfId="0" applyFont="1" applyFill="1" applyBorder="1" applyAlignment="1">
      <alignment vertical="center"/>
    </xf>
    <xf numFmtId="3" fontId="30" fillId="0" borderId="21" xfId="4" applyNumberFormat="1" applyFont="1" applyFill="1" applyBorder="1" applyAlignment="1">
      <alignment horizontal="center" vertical="center"/>
    </xf>
    <xf numFmtId="3" fontId="30" fillId="0" borderId="21" xfId="4" applyNumberFormat="1" applyFont="1" applyFill="1" applyBorder="1" applyAlignment="1">
      <alignment vertical="center"/>
    </xf>
    <xf numFmtId="0" fontId="4" fillId="0" borderId="0" xfId="2" applyFont="1" applyAlignment="1"/>
    <xf numFmtId="0" fontId="4" fillId="0" borderId="0" xfId="2" applyFont="1" applyAlignment="1">
      <alignment horizontal="center" vertical="center"/>
    </xf>
    <xf numFmtId="0" fontId="6" fillId="0" borderId="0" xfId="2" applyFont="1"/>
    <xf numFmtId="38" fontId="6" fillId="0" borderId="0" xfId="1" applyFont="1" applyBorder="1" applyAlignment="1"/>
    <xf numFmtId="38" fontId="6" fillId="0" borderId="19" xfId="1" applyFont="1" applyBorder="1" applyAlignment="1"/>
    <xf numFmtId="38" fontId="6" fillId="0" borderId="23" xfId="1" applyFont="1" applyBorder="1" applyAlignment="1"/>
    <xf numFmtId="38" fontId="4" fillId="0" borderId="0" xfId="1" applyFont="1" applyBorder="1" applyAlignment="1"/>
    <xf numFmtId="38" fontId="4" fillId="0" borderId="19" xfId="1" applyFont="1" applyBorder="1" applyAlignment="1"/>
    <xf numFmtId="38" fontId="4" fillId="0" borderId="23" xfId="1" applyFont="1" applyBorder="1" applyAlignment="1"/>
    <xf numFmtId="0" fontId="20" fillId="0" borderId="0" xfId="2" applyFont="1"/>
    <xf numFmtId="38" fontId="23" fillId="0" borderId="0" xfId="1" applyFont="1" applyBorder="1" applyAlignment="1"/>
    <xf numFmtId="38" fontId="23" fillId="0" borderId="19" xfId="1" applyFont="1" applyBorder="1" applyAlignment="1"/>
    <xf numFmtId="38" fontId="23" fillId="0" borderId="23" xfId="1" applyFont="1" applyBorder="1" applyAlignment="1"/>
    <xf numFmtId="38" fontId="0" fillId="0" borderId="14" xfId="1" applyFont="1" applyBorder="1">
      <alignment vertical="center"/>
    </xf>
    <xf numFmtId="0" fontId="29" fillId="0" borderId="0" xfId="2" applyFont="1"/>
    <xf numFmtId="38" fontId="6" fillId="0" borderId="0" xfId="2" applyNumberFormat="1" applyFont="1"/>
    <xf numFmtId="38" fontId="6" fillId="3" borderId="0" xfId="1" applyFont="1" applyFill="1" applyAlignment="1"/>
    <xf numFmtId="0" fontId="32" fillId="0" borderId="0" xfId="0" applyFont="1" applyBorder="1">
      <alignment vertical="center"/>
    </xf>
    <xf numFmtId="38" fontId="0" fillId="7" borderId="23" xfId="1" applyFont="1" applyFill="1" applyBorder="1">
      <alignment vertical="center"/>
    </xf>
    <xf numFmtId="0" fontId="0" fillId="10" borderId="0" xfId="0" applyFill="1">
      <alignment vertical="center"/>
    </xf>
    <xf numFmtId="38" fontId="0" fillId="10" borderId="21" xfId="1" applyFont="1" applyFill="1" applyBorder="1">
      <alignment vertical="center"/>
    </xf>
    <xf numFmtId="38" fontId="0" fillId="10" borderId="10" xfId="1" applyFont="1" applyFill="1" applyBorder="1">
      <alignment vertical="center"/>
    </xf>
    <xf numFmtId="38" fontId="0" fillId="0" borderId="24" xfId="1" applyFont="1" applyBorder="1">
      <alignment vertical="center"/>
    </xf>
    <xf numFmtId="38" fontId="0" fillId="0" borderId="15" xfId="1" applyFont="1" applyBorder="1">
      <alignment vertical="center"/>
    </xf>
    <xf numFmtId="38" fontId="0" fillId="0" borderId="13" xfId="1" applyFont="1" applyBorder="1">
      <alignment vertical="center"/>
    </xf>
    <xf numFmtId="0" fontId="33" fillId="10" borderId="10" xfId="0" applyFont="1" applyFill="1" applyBorder="1" applyAlignment="1">
      <alignment horizontal="center" vertical="center"/>
    </xf>
    <xf numFmtId="38" fontId="26" fillId="0" borderId="23" xfId="5" applyNumberFormat="1" applyFont="1" applyFill="1" applyBorder="1"/>
    <xf numFmtId="179" fontId="0" fillId="0" borderId="0" xfId="1" applyNumberFormat="1" applyFont="1" applyBorder="1">
      <alignment vertical="center"/>
    </xf>
    <xf numFmtId="179" fontId="0" fillId="0" borderId="23" xfId="1" applyNumberFormat="1" applyFont="1" applyBorder="1">
      <alignment vertical="center"/>
    </xf>
    <xf numFmtId="38" fontId="0" fillId="10" borderId="23" xfId="1" applyFont="1" applyFill="1" applyBorder="1">
      <alignment vertical="center"/>
    </xf>
    <xf numFmtId="0" fontId="0" fillId="0" borderId="14" xfId="0" applyBorder="1" applyAlignment="1">
      <alignment horizontal="center" vertical="center"/>
    </xf>
    <xf numFmtId="176" fontId="0" fillId="2" borderId="0" xfId="1" applyNumberFormat="1" applyFont="1" applyFill="1" applyBorder="1">
      <alignment vertical="center"/>
    </xf>
    <xf numFmtId="176" fontId="0" fillId="2" borderId="23" xfId="1" applyNumberFormat="1" applyFont="1" applyFill="1" applyBorder="1">
      <alignment vertical="center"/>
    </xf>
    <xf numFmtId="0" fontId="0" fillId="0" borderId="16" xfId="0" applyBorder="1">
      <alignment vertical="center"/>
    </xf>
    <xf numFmtId="0" fontId="0" fillId="0" borderId="13" xfId="0" applyBorder="1">
      <alignment vertical="center"/>
    </xf>
    <xf numFmtId="0" fontId="0" fillId="7" borderId="18" xfId="0" applyFill="1" applyBorder="1">
      <alignment vertical="center"/>
    </xf>
    <xf numFmtId="0" fontId="0" fillId="0" borderId="20" xfId="0" applyBorder="1">
      <alignment vertical="center"/>
    </xf>
    <xf numFmtId="0" fontId="0" fillId="0" borderId="18" xfId="0" applyBorder="1">
      <alignment vertical="center"/>
    </xf>
    <xf numFmtId="0" fontId="0" fillId="0" borderId="22" xfId="0" applyBorder="1" applyAlignment="1">
      <alignment horizontal="center" vertical="center"/>
    </xf>
    <xf numFmtId="0" fontId="0" fillId="0" borderId="24" xfId="0" applyBorder="1" applyAlignment="1">
      <alignment horizontal="center" vertical="center"/>
    </xf>
    <xf numFmtId="38" fontId="0" fillId="0" borderId="20" xfId="1" applyFont="1" applyBorder="1">
      <alignment vertical="center"/>
    </xf>
    <xf numFmtId="38" fontId="0" fillId="0" borderId="18" xfId="1" applyFont="1" applyBorder="1">
      <alignment vertical="center"/>
    </xf>
    <xf numFmtId="38" fontId="0" fillId="0" borderId="16" xfId="1" applyFont="1" applyBorder="1">
      <alignment vertical="center"/>
    </xf>
    <xf numFmtId="38" fontId="26" fillId="0" borderId="24" xfId="5" applyNumberFormat="1" applyFont="1" applyFill="1" applyBorder="1"/>
    <xf numFmtId="38" fontId="0" fillId="10" borderId="22" xfId="1" applyFont="1" applyFill="1" applyBorder="1">
      <alignment vertical="center"/>
    </xf>
    <xf numFmtId="38" fontId="0" fillId="10" borderId="24" xfId="1" applyFont="1" applyFill="1" applyBorder="1">
      <alignment vertical="center"/>
    </xf>
    <xf numFmtId="0" fontId="0" fillId="0" borderId="15" xfId="0" applyBorder="1" applyAlignment="1">
      <alignment horizontal="center" vertical="center"/>
    </xf>
    <xf numFmtId="180" fontId="0" fillId="2" borderId="0" xfId="1" applyNumberFormat="1" applyFont="1" applyFill="1">
      <alignment vertical="center"/>
    </xf>
    <xf numFmtId="0" fontId="0" fillId="0" borderId="12" xfId="0" applyBorder="1" applyAlignment="1">
      <alignment horizontal="center" vertical="center" wrapText="1"/>
    </xf>
    <xf numFmtId="0" fontId="0" fillId="0" borderId="21" xfId="0" applyBorder="1" applyAlignment="1">
      <alignment horizontal="center" vertical="center"/>
    </xf>
    <xf numFmtId="3" fontId="0" fillId="7" borderId="17" xfId="0" applyNumberFormat="1" applyFill="1" applyBorder="1">
      <alignment vertical="center"/>
    </xf>
    <xf numFmtId="3" fontId="0" fillId="0" borderId="17" xfId="0" applyNumberFormat="1" applyBorder="1">
      <alignment vertical="center"/>
    </xf>
    <xf numFmtId="179" fontId="0" fillId="0" borderId="17" xfId="1" applyNumberFormat="1" applyFont="1" applyBorder="1">
      <alignment vertical="center"/>
    </xf>
    <xf numFmtId="179" fontId="0" fillId="0" borderId="21" xfId="1" applyNumberFormat="1" applyFont="1" applyBorder="1">
      <alignment vertical="center"/>
    </xf>
    <xf numFmtId="0" fontId="0" fillId="7" borderId="12" xfId="0" applyFill="1" applyBorder="1">
      <alignment vertical="center"/>
    </xf>
    <xf numFmtId="3" fontId="0" fillId="7" borderId="12" xfId="0" applyNumberFormat="1" applyFill="1" applyBorder="1">
      <alignment vertical="center"/>
    </xf>
    <xf numFmtId="0" fontId="0" fillId="7" borderId="13" xfId="0" applyFill="1" applyBorder="1">
      <alignment vertical="center"/>
    </xf>
    <xf numFmtId="3" fontId="0" fillId="0" borderId="21" xfId="0" applyNumberFormat="1" applyBorder="1">
      <alignment vertical="center"/>
    </xf>
    <xf numFmtId="0" fontId="0" fillId="0" borderId="24" xfId="0" applyBorder="1">
      <alignment vertical="center"/>
    </xf>
    <xf numFmtId="0" fontId="0" fillId="0" borderId="22" xfId="0" applyBorder="1">
      <alignment vertical="center"/>
    </xf>
    <xf numFmtId="0" fontId="28" fillId="0" borderId="19" xfId="0" applyFont="1" applyBorder="1" applyAlignment="1">
      <alignment horizontal="center" vertical="center"/>
    </xf>
    <xf numFmtId="0" fontId="0" fillId="0" borderId="12" xfId="0" applyBorder="1">
      <alignment vertical="center"/>
    </xf>
    <xf numFmtId="0" fontId="0" fillId="7" borderId="17" xfId="0" applyFill="1" applyBorder="1">
      <alignment vertical="center"/>
    </xf>
    <xf numFmtId="0" fontId="0" fillId="0" borderId="17" xfId="0" applyBorder="1">
      <alignment vertical="center"/>
    </xf>
    <xf numFmtId="0" fontId="0" fillId="0" borderId="21" xfId="0" applyBorder="1">
      <alignment vertical="center"/>
    </xf>
    <xf numFmtId="0" fontId="0" fillId="0" borderId="1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1" xfId="0" applyFill="1" applyBorder="1" applyAlignment="1">
      <alignment horizontal="center" vertical="center"/>
    </xf>
    <xf numFmtId="3" fontId="0" fillId="10" borderId="12" xfId="0" applyNumberFormat="1" applyFill="1" applyBorder="1">
      <alignment vertical="center"/>
    </xf>
    <xf numFmtId="3" fontId="0" fillId="10" borderId="17" xfId="0" applyNumberFormat="1" applyFill="1" applyBorder="1">
      <alignment vertical="center"/>
    </xf>
    <xf numFmtId="3" fontId="0" fillId="10" borderId="21" xfId="0" applyNumberFormat="1" applyFill="1" applyBorder="1">
      <alignment vertical="center"/>
    </xf>
    <xf numFmtId="0" fontId="0" fillId="10" borderId="12" xfId="0" applyFill="1" applyBorder="1">
      <alignment vertical="center"/>
    </xf>
    <xf numFmtId="179" fontId="0" fillId="10" borderId="17" xfId="1" applyNumberFormat="1" applyFont="1" applyFill="1" applyBorder="1">
      <alignment vertical="center"/>
    </xf>
    <xf numFmtId="179" fontId="0" fillId="10" borderId="21" xfId="1" applyNumberFormat="1" applyFont="1" applyFill="1" applyBorder="1">
      <alignment vertical="center"/>
    </xf>
    <xf numFmtId="179" fontId="0" fillId="0" borderId="17" xfId="0" applyNumberFormat="1" applyBorder="1">
      <alignment vertical="center"/>
    </xf>
    <xf numFmtId="179" fontId="0" fillId="0" borderId="21" xfId="0" applyNumberFormat="1" applyBorder="1">
      <alignment vertical="center"/>
    </xf>
    <xf numFmtId="179" fontId="0" fillId="0" borderId="12" xfId="0" applyNumberFormat="1" applyBorder="1">
      <alignment vertical="center"/>
    </xf>
    <xf numFmtId="0" fontId="0" fillId="0" borderId="16" xfId="0" applyBorder="1" applyAlignment="1">
      <alignment vertical="center"/>
    </xf>
    <xf numFmtId="0" fontId="28" fillId="0" borderId="20" xfId="0" applyFont="1" applyBorder="1" applyAlignment="1">
      <alignment horizontal="center" vertical="center"/>
    </xf>
    <xf numFmtId="0" fontId="0" fillId="0" borderId="12" xfId="0" applyBorder="1" applyAlignment="1">
      <alignment vertical="center" wrapText="1"/>
    </xf>
    <xf numFmtId="176" fontId="0" fillId="0" borderId="0" xfId="1" applyNumberFormat="1" applyFont="1">
      <alignment vertical="center"/>
    </xf>
    <xf numFmtId="176" fontId="0" fillId="2" borderId="19" xfId="1" applyNumberFormat="1" applyFont="1" applyFill="1" applyBorder="1">
      <alignment vertical="center"/>
    </xf>
    <xf numFmtId="176" fontId="0" fillId="0" borderId="20" xfId="1" applyNumberFormat="1" applyFont="1" applyBorder="1">
      <alignment vertical="center"/>
    </xf>
    <xf numFmtId="0" fontId="28" fillId="0" borderId="20" xfId="0" applyFont="1" applyBorder="1" applyAlignment="1">
      <alignment vertical="center" wrapText="1"/>
    </xf>
    <xf numFmtId="0" fontId="0" fillId="0" borderId="13" xfId="0" applyBorder="1" applyAlignment="1">
      <alignment horizontal="center" vertical="center" wrapText="1"/>
    </xf>
    <xf numFmtId="0" fontId="0" fillId="7" borderId="15" xfId="0" applyFill="1" applyBorder="1" applyAlignment="1">
      <alignment horizontal="center" vertical="center"/>
    </xf>
    <xf numFmtId="38" fontId="0" fillId="7" borderId="17" xfId="1" applyFont="1" applyFill="1" applyBorder="1">
      <alignment vertical="center"/>
    </xf>
    <xf numFmtId="38" fontId="0" fillId="7" borderId="12" xfId="1" applyFont="1" applyFill="1" applyBorder="1">
      <alignment vertical="center"/>
    </xf>
    <xf numFmtId="38" fontId="0" fillId="7" borderId="21" xfId="1" applyFont="1" applyFill="1" applyBorder="1">
      <alignment vertical="center"/>
    </xf>
    <xf numFmtId="38" fontId="0" fillId="7" borderId="13" xfId="1" applyFont="1" applyFill="1" applyBorder="1">
      <alignment vertical="center"/>
    </xf>
    <xf numFmtId="38" fontId="0" fillId="7" borderId="18" xfId="1" applyFont="1" applyFill="1" applyBorder="1">
      <alignment vertical="center"/>
    </xf>
    <xf numFmtId="38" fontId="0" fillId="7" borderId="24" xfId="1" applyFont="1" applyFill="1" applyBorder="1">
      <alignment vertical="center"/>
    </xf>
    <xf numFmtId="38" fontId="32" fillId="7" borderId="24" xfId="1" applyFont="1" applyFill="1" applyBorder="1">
      <alignment vertical="center"/>
    </xf>
    <xf numFmtId="0" fontId="32" fillId="0" borderId="0" xfId="0" applyFont="1" applyBorder="1" applyAlignment="1">
      <alignment horizontal="center" vertical="center"/>
    </xf>
    <xf numFmtId="0" fontId="0" fillId="7" borderId="17" xfId="0" applyFill="1" applyBorder="1" applyAlignment="1">
      <alignment vertical="center" wrapText="1"/>
    </xf>
    <xf numFmtId="0" fontId="0" fillId="2" borderId="0" xfId="0" applyFill="1" applyBorder="1" applyAlignment="1">
      <alignment horizontal="center" vertical="center" wrapText="1"/>
    </xf>
    <xf numFmtId="179" fontId="0" fillId="2" borderId="0" xfId="1" applyNumberFormat="1" applyFont="1" applyFill="1" applyBorder="1">
      <alignment vertical="center"/>
    </xf>
    <xf numFmtId="0" fontId="0" fillId="0" borderId="14" xfId="0" applyBorder="1">
      <alignment vertical="center"/>
    </xf>
    <xf numFmtId="38" fontId="32" fillId="0" borderId="0" xfId="1" applyFont="1">
      <alignment vertical="center"/>
    </xf>
    <xf numFmtId="38" fontId="0" fillId="3" borderId="19" xfId="1" applyFont="1" applyFill="1" applyBorder="1">
      <alignment vertical="center"/>
    </xf>
    <xf numFmtId="3" fontId="0" fillId="2" borderId="0" xfId="0" applyNumberFormat="1" applyFill="1" applyBorder="1">
      <alignment vertical="center"/>
    </xf>
    <xf numFmtId="180" fontId="0" fillId="10" borderId="23" xfId="0" applyNumberFormat="1" applyFill="1" applyBorder="1">
      <alignment vertical="center"/>
    </xf>
    <xf numFmtId="40" fontId="6" fillId="10" borderId="0" xfId="1" applyNumberFormat="1" applyFont="1" applyFill="1" applyBorder="1">
      <alignment vertical="center"/>
    </xf>
    <xf numFmtId="179" fontId="0" fillId="2" borderId="0" xfId="0" applyNumberFormat="1" applyFill="1">
      <alignment vertical="center"/>
    </xf>
    <xf numFmtId="0" fontId="0" fillId="0" borderId="12" xfId="0" applyBorder="1" applyAlignment="1">
      <alignment horizontal="center" vertical="center"/>
    </xf>
    <xf numFmtId="3" fontId="0" fillId="0" borderId="12" xfId="0" applyNumberFormat="1" applyBorder="1">
      <alignment vertical="center"/>
    </xf>
    <xf numFmtId="38" fontId="0" fillId="0" borderId="17" xfId="0" applyNumberFormat="1" applyBorder="1">
      <alignment vertical="center"/>
    </xf>
    <xf numFmtId="40" fontId="6" fillId="3" borderId="21" xfId="1" applyNumberFormat="1" applyFont="1" applyFill="1" applyBorder="1">
      <alignment vertical="center"/>
    </xf>
    <xf numFmtId="179" fontId="0" fillId="0" borderId="0" xfId="0" applyNumberFormat="1" applyBorder="1">
      <alignment vertical="center"/>
    </xf>
    <xf numFmtId="0" fontId="0" fillId="0" borderId="16" xfId="0" applyBorder="1" applyAlignment="1">
      <alignment horizontal="center" vertical="center"/>
    </xf>
    <xf numFmtId="38" fontId="0" fillId="3" borderId="16" xfId="1" applyFont="1" applyFill="1" applyBorder="1">
      <alignment vertical="center"/>
    </xf>
    <xf numFmtId="3" fontId="0" fillId="0" borderId="13" xfId="0" applyNumberFormat="1" applyBorder="1">
      <alignment vertical="center"/>
    </xf>
    <xf numFmtId="38" fontId="0" fillId="0" borderId="18" xfId="0" applyNumberFormat="1" applyBorder="1">
      <alignment vertical="center"/>
    </xf>
    <xf numFmtId="3" fontId="0" fillId="0" borderId="16" xfId="0" applyNumberFormat="1" applyBorder="1">
      <alignment vertical="center"/>
    </xf>
    <xf numFmtId="38" fontId="0" fillId="0" borderId="20" xfId="0" applyNumberFormat="1" applyBorder="1">
      <alignment vertical="center"/>
    </xf>
    <xf numFmtId="0" fontId="0" fillId="7" borderId="24" xfId="0" applyFill="1" applyBorder="1">
      <alignment vertical="center"/>
    </xf>
    <xf numFmtId="176" fontId="0" fillId="7" borderId="23" xfId="1" applyNumberFormat="1" applyFont="1" applyFill="1" applyBorder="1">
      <alignment vertical="center"/>
    </xf>
    <xf numFmtId="40" fontId="6" fillId="7" borderId="21" xfId="1" applyNumberFormat="1" applyFont="1" applyFill="1" applyBorder="1">
      <alignment vertical="center"/>
    </xf>
    <xf numFmtId="0" fontId="0" fillId="7" borderId="21" xfId="0" applyFill="1" applyBorder="1">
      <alignment vertical="center"/>
    </xf>
    <xf numFmtId="0" fontId="23" fillId="0" borderId="0" xfId="0" applyFont="1" applyAlignment="1"/>
    <xf numFmtId="0" fontId="23" fillId="0" borderId="0" xfId="0" applyNumberFormat="1" applyFont="1" applyAlignment="1"/>
    <xf numFmtId="3" fontId="23" fillId="0" borderId="0" xfId="0" applyNumberFormat="1" applyFont="1" applyAlignment="1"/>
    <xf numFmtId="182" fontId="23" fillId="0" borderId="0" xfId="0" applyNumberFormat="1" applyFont="1" applyAlignment="1"/>
    <xf numFmtId="0" fontId="23" fillId="0" borderId="0" xfId="0" applyNumberFormat="1" applyFont="1" applyBorder="1" applyAlignment="1"/>
    <xf numFmtId="3" fontId="23" fillId="0" borderId="66" xfId="0" applyNumberFormat="1" applyFont="1" applyBorder="1" applyAlignment="1">
      <alignment horizontal="center"/>
    </xf>
    <xf numFmtId="182" fontId="23" fillId="0" borderId="67" xfId="0" applyNumberFormat="1" applyFont="1" applyBorder="1" applyAlignment="1">
      <alignment horizontal="center"/>
    </xf>
    <xf numFmtId="3" fontId="23" fillId="0" borderId="67" xfId="0" applyNumberFormat="1" applyFont="1" applyBorder="1" applyAlignment="1">
      <alignment horizontal="center"/>
    </xf>
    <xf numFmtId="0" fontId="23" fillId="0" borderId="68" xfId="0" applyNumberFormat="1" applyFont="1" applyBorder="1" applyAlignment="1">
      <alignment horizontal="center"/>
    </xf>
    <xf numFmtId="3" fontId="23" fillId="0" borderId="70" xfId="0" applyNumberFormat="1" applyFont="1" applyBorder="1" applyAlignment="1">
      <alignment horizontal="center"/>
    </xf>
    <xf numFmtId="0" fontId="23" fillId="0" borderId="36" xfId="0" applyNumberFormat="1" applyFont="1" applyBorder="1" applyAlignment="1">
      <alignment horizontal="center"/>
    </xf>
    <xf numFmtId="0" fontId="23" fillId="0" borderId="71" xfId="0" applyNumberFormat="1" applyFont="1" applyBorder="1" applyAlignment="1">
      <alignment horizontal="center"/>
    </xf>
    <xf numFmtId="3" fontId="23" fillId="0" borderId="0" xfId="0" applyNumberFormat="1" applyFont="1" applyBorder="1" applyAlignment="1"/>
    <xf numFmtId="182" fontId="23" fillId="0" borderId="8" xfId="0" applyNumberFormat="1" applyFont="1" applyBorder="1" applyAlignment="1"/>
    <xf numFmtId="3" fontId="23" fillId="0" borderId="8" xfId="0" applyNumberFormat="1" applyFont="1" applyBorder="1" applyAlignment="1"/>
    <xf numFmtId="178" fontId="23" fillId="0" borderId="8" xfId="0" applyNumberFormat="1" applyFont="1" applyBorder="1" applyAlignment="1"/>
    <xf numFmtId="179" fontId="23" fillId="0" borderId="8" xfId="0" applyNumberFormat="1" applyFont="1" applyBorder="1" applyAlignment="1"/>
    <xf numFmtId="0" fontId="23" fillId="0" borderId="46" xfId="0" applyNumberFormat="1" applyFont="1" applyBorder="1" applyAlignment="1"/>
    <xf numFmtId="3" fontId="23" fillId="0" borderId="72" xfId="0" applyNumberFormat="1" applyFont="1" applyBorder="1" applyAlignment="1"/>
    <xf numFmtId="2" fontId="23" fillId="0" borderId="8" xfId="0" applyNumberFormat="1" applyFont="1" applyBorder="1" applyAlignment="1"/>
    <xf numFmtId="0" fontId="23" fillId="0" borderId="74" xfId="0" applyNumberFormat="1" applyFont="1" applyBorder="1" applyAlignment="1">
      <alignment horizontal="center"/>
    </xf>
    <xf numFmtId="3" fontId="23" fillId="0" borderId="7" xfId="0" applyNumberFormat="1" applyFont="1" applyBorder="1" applyAlignment="1"/>
    <xf numFmtId="182" fontId="23" fillId="0" borderId="5" xfId="0" applyNumberFormat="1" applyFont="1" applyBorder="1" applyAlignment="1"/>
    <xf numFmtId="3" fontId="23" fillId="0" borderId="5" xfId="0" applyNumberFormat="1" applyFont="1" applyBorder="1" applyAlignment="1"/>
    <xf numFmtId="178" fontId="23" fillId="0" borderId="5" xfId="0" applyNumberFormat="1" applyFont="1" applyBorder="1" applyAlignment="1"/>
    <xf numFmtId="179" fontId="23" fillId="0" borderId="5" xfId="0" applyNumberFormat="1" applyFont="1" applyBorder="1" applyAlignment="1"/>
    <xf numFmtId="0" fontId="23" fillId="0" borderId="50" xfId="0" applyNumberFormat="1" applyFont="1" applyBorder="1" applyAlignment="1"/>
    <xf numFmtId="3" fontId="23" fillId="0" borderId="75" xfId="0" applyNumberFormat="1" applyFont="1" applyBorder="1" applyAlignment="1"/>
    <xf numFmtId="2" fontId="23" fillId="0" borderId="5" xfId="0" applyNumberFormat="1" applyFont="1" applyBorder="1" applyAlignment="1"/>
    <xf numFmtId="2" fontId="23" fillId="0" borderId="2" xfId="0" applyNumberFormat="1" applyFont="1" applyBorder="1" applyAlignment="1"/>
    <xf numFmtId="0" fontId="23" fillId="7" borderId="74" xfId="0" applyNumberFormat="1" applyFont="1" applyFill="1" applyBorder="1" applyAlignment="1">
      <alignment horizontal="center"/>
    </xf>
    <xf numFmtId="3" fontId="23" fillId="7" borderId="7" xfId="0" applyNumberFormat="1" applyFont="1" applyFill="1" applyBorder="1" applyAlignment="1"/>
    <xf numFmtId="182" fontId="23" fillId="7" borderId="5" xfId="0" applyNumberFormat="1" applyFont="1" applyFill="1" applyBorder="1" applyAlignment="1"/>
    <xf numFmtId="3" fontId="23" fillId="7" borderId="5" xfId="0" applyNumberFormat="1" applyFont="1" applyFill="1" applyBorder="1" applyAlignment="1"/>
    <xf numFmtId="178" fontId="23" fillId="7" borderId="5" xfId="0" applyNumberFormat="1" applyFont="1" applyFill="1" applyBorder="1" applyAlignment="1"/>
    <xf numFmtId="179" fontId="23" fillId="7" borderId="5" xfId="0" applyNumberFormat="1" applyFont="1" applyFill="1" applyBorder="1" applyAlignment="1"/>
    <xf numFmtId="182" fontId="23" fillId="7" borderId="50" xfId="0" applyNumberFormat="1" applyFont="1" applyFill="1" applyBorder="1" applyAlignment="1"/>
    <xf numFmtId="3" fontId="23" fillId="7" borderId="75" xfId="0" applyNumberFormat="1" applyFont="1" applyFill="1" applyBorder="1" applyAlignment="1"/>
    <xf numFmtId="2" fontId="23" fillId="7" borderId="5" xfId="0" applyNumberFormat="1" applyFont="1" applyFill="1" applyBorder="1" applyAlignment="1"/>
    <xf numFmtId="0" fontId="23" fillId="7" borderId="50" xfId="0" applyNumberFormat="1" applyFont="1" applyFill="1" applyBorder="1" applyAlignment="1"/>
    <xf numFmtId="182" fontId="23" fillId="0" borderId="50" xfId="0" applyNumberFormat="1" applyFont="1" applyBorder="1" applyAlignment="1"/>
    <xf numFmtId="0" fontId="23" fillId="0" borderId="73" xfId="0" applyNumberFormat="1" applyFont="1" applyBorder="1" applyAlignment="1">
      <alignment horizontal="center"/>
    </xf>
    <xf numFmtId="0" fontId="23" fillId="7" borderId="73" xfId="0" applyNumberFormat="1" applyFont="1" applyFill="1" applyBorder="1" applyAlignment="1">
      <alignment horizontal="center"/>
    </xf>
    <xf numFmtId="0" fontId="23" fillId="0" borderId="50" xfId="0" applyNumberFormat="1" applyFont="1" applyFill="1" applyBorder="1" applyAlignment="1"/>
    <xf numFmtId="179" fontId="23" fillId="0" borderId="1" xfId="0" applyNumberFormat="1" applyFont="1" applyBorder="1" applyAlignment="1"/>
    <xf numFmtId="3" fontId="23" fillId="0" borderId="1" xfId="0" applyNumberFormat="1" applyFont="1" applyBorder="1" applyAlignment="1"/>
    <xf numFmtId="3" fontId="23" fillId="0" borderId="77" xfId="0" applyNumberFormat="1" applyFont="1" applyBorder="1" applyAlignment="1"/>
    <xf numFmtId="182" fontId="23" fillId="0" borderId="78" xfId="0" applyNumberFormat="1" applyFont="1" applyBorder="1" applyAlignment="1"/>
    <xf numFmtId="3" fontId="23" fillId="0" borderId="19" xfId="0" applyNumberFormat="1" applyFont="1" applyBorder="1" applyAlignment="1"/>
    <xf numFmtId="182" fontId="23" fillId="0" borderId="79" xfId="0" applyNumberFormat="1" applyFont="1" applyBorder="1" applyAlignment="1"/>
    <xf numFmtId="0" fontId="23" fillId="7" borderId="73" xfId="0" applyFont="1" applyFill="1" applyBorder="1" applyAlignment="1">
      <alignment horizontal="center"/>
    </xf>
    <xf numFmtId="3" fontId="23" fillId="7" borderId="6" xfId="0" applyNumberFormat="1" applyFont="1" applyFill="1" applyBorder="1" applyAlignment="1"/>
    <xf numFmtId="182" fontId="23" fillId="7" borderId="1" xfId="0" applyNumberFormat="1" applyFont="1" applyFill="1" applyBorder="1" applyAlignment="1"/>
    <xf numFmtId="3" fontId="23" fillId="7" borderId="1" xfId="0" applyNumberFormat="1" applyFont="1" applyFill="1" applyBorder="1" applyAlignment="1"/>
    <xf numFmtId="178" fontId="23" fillId="7" borderId="1" xfId="0" applyNumberFormat="1" applyFont="1" applyFill="1" applyBorder="1" applyAlignment="1"/>
    <xf numFmtId="179" fontId="23" fillId="7" borderId="1" xfId="0" applyNumberFormat="1" applyFont="1" applyFill="1" applyBorder="1" applyAlignment="1"/>
    <xf numFmtId="0" fontId="23" fillId="7" borderId="1" xfId="0" applyFont="1" applyFill="1" applyBorder="1" applyAlignment="1"/>
    <xf numFmtId="0" fontId="23" fillId="7" borderId="50" xfId="0" applyFont="1" applyFill="1" applyBorder="1" applyAlignment="1"/>
    <xf numFmtId="182" fontId="23" fillId="7" borderId="4" xfId="0" applyNumberFormat="1" applyFont="1" applyFill="1" applyBorder="1" applyAlignment="1"/>
    <xf numFmtId="0" fontId="23" fillId="0" borderId="39" xfId="0" applyFont="1" applyBorder="1" applyAlignment="1">
      <alignment horizontal="center"/>
    </xf>
    <xf numFmtId="3" fontId="23" fillId="0" borderId="80" xfId="0" applyNumberFormat="1" applyFont="1" applyBorder="1" applyAlignment="1"/>
    <xf numFmtId="182" fontId="23" fillId="0" borderId="79" xfId="0" applyNumberFormat="1" applyFont="1" applyFill="1" applyBorder="1" applyAlignment="1"/>
    <xf numFmtId="3" fontId="23" fillId="0" borderId="19" xfId="0" applyNumberFormat="1" applyFont="1" applyFill="1" applyBorder="1" applyAlignment="1"/>
    <xf numFmtId="178" fontId="23" fillId="0" borderId="19" xfId="0" applyNumberFormat="1" applyFont="1" applyFill="1" applyBorder="1" applyAlignment="1"/>
    <xf numFmtId="179" fontId="23" fillId="0" borderId="79" xfId="0" applyNumberFormat="1" applyFont="1" applyFill="1" applyBorder="1" applyAlignment="1"/>
    <xf numFmtId="0" fontId="23" fillId="0" borderId="19" xfId="0" applyFont="1" applyFill="1" applyBorder="1" applyAlignment="1"/>
    <xf numFmtId="0" fontId="23" fillId="0" borderId="54" xfId="0" applyFont="1" applyFill="1" applyBorder="1" applyAlignment="1"/>
    <xf numFmtId="182" fontId="23" fillId="0" borderId="1" xfId="0" applyNumberFormat="1" applyFont="1" applyBorder="1" applyAlignment="1"/>
    <xf numFmtId="0" fontId="23" fillId="0" borderId="73" xfId="0" applyFont="1" applyBorder="1" applyAlignment="1">
      <alignment horizontal="center"/>
    </xf>
    <xf numFmtId="178" fontId="23" fillId="0" borderId="19" xfId="0" applyNumberFormat="1" applyFont="1" applyBorder="1" applyAlignment="1"/>
    <xf numFmtId="179" fontId="23" fillId="0" borderId="79" xfId="0" applyNumberFormat="1" applyFont="1" applyBorder="1" applyAlignment="1"/>
    <xf numFmtId="0" fontId="23" fillId="0" borderId="19" xfId="0" applyFont="1" applyBorder="1" applyAlignment="1"/>
    <xf numFmtId="0" fontId="23" fillId="0" borderId="81" xfId="0" applyNumberFormat="1" applyFont="1" applyFill="1" applyBorder="1" applyAlignment="1">
      <alignment horizontal="center"/>
    </xf>
    <xf numFmtId="3" fontId="23" fillId="0" borderId="3" xfId="0" applyNumberFormat="1" applyFont="1" applyFill="1" applyBorder="1" applyAlignment="1"/>
    <xf numFmtId="182" fontId="23" fillId="0" borderId="9" xfId="0" applyNumberFormat="1" applyFont="1" applyFill="1" applyBorder="1" applyAlignment="1"/>
    <xf numFmtId="3" fontId="23" fillId="0" borderId="9" xfId="0" applyNumberFormat="1" applyFont="1" applyFill="1" applyBorder="1" applyAlignment="1"/>
    <xf numFmtId="178" fontId="23" fillId="0" borderId="9" xfId="0" applyNumberFormat="1" applyFont="1" applyFill="1" applyBorder="1" applyAlignment="1"/>
    <xf numFmtId="179" fontId="23" fillId="0" borderId="9" xfId="0" applyNumberFormat="1" applyFont="1" applyFill="1" applyBorder="1" applyAlignment="1"/>
    <xf numFmtId="3" fontId="23" fillId="0" borderId="82" xfId="0" applyNumberFormat="1" applyFont="1" applyFill="1" applyBorder="1" applyAlignment="1"/>
    <xf numFmtId="3" fontId="23" fillId="0" borderId="75" xfId="0" applyNumberFormat="1" applyFont="1" applyFill="1" applyBorder="1" applyAlignment="1"/>
    <xf numFmtId="182" fontId="23" fillId="0" borderId="1" xfId="0" applyNumberFormat="1" applyFont="1" applyFill="1" applyBorder="1" applyAlignment="1"/>
    <xf numFmtId="3" fontId="23" fillId="0" borderId="1" xfId="0" applyNumberFormat="1" applyFont="1" applyFill="1" applyBorder="1" applyAlignment="1"/>
    <xf numFmtId="0" fontId="23" fillId="7" borderId="83" xfId="0" applyNumberFormat="1" applyFont="1" applyFill="1" applyBorder="1" applyAlignment="1">
      <alignment horizontal="right"/>
    </xf>
    <xf numFmtId="0" fontId="23" fillId="0" borderId="73" xfId="0" applyNumberFormat="1" applyFont="1" applyFill="1" applyBorder="1" applyAlignment="1">
      <alignment horizontal="center"/>
    </xf>
    <xf numFmtId="3" fontId="23" fillId="0" borderId="7" xfId="0" applyNumberFormat="1" applyFont="1" applyFill="1" applyBorder="1" applyAlignment="1"/>
    <xf numFmtId="178" fontId="23" fillId="0" borderId="1" xfId="0" applyNumberFormat="1" applyFont="1" applyFill="1" applyBorder="1" applyAlignment="1"/>
    <xf numFmtId="179" fontId="23" fillId="0" borderId="1" xfId="0" applyNumberFormat="1" applyFont="1" applyFill="1" applyBorder="1" applyAlignment="1"/>
    <xf numFmtId="182" fontId="23" fillId="0" borderId="83" xfId="0" applyNumberFormat="1" applyFont="1" applyFill="1" applyBorder="1" applyAlignment="1">
      <alignment horizontal="right"/>
    </xf>
    <xf numFmtId="182" fontId="23" fillId="0" borderId="47" xfId="0" applyNumberFormat="1" applyFont="1" applyFill="1" applyBorder="1" applyAlignment="1">
      <alignment horizontal="right"/>
    </xf>
    <xf numFmtId="0" fontId="23" fillId="0" borderId="84" xfId="0" applyFont="1" applyBorder="1" applyAlignment="1">
      <alignment horizontal="center"/>
    </xf>
    <xf numFmtId="3" fontId="23" fillId="0" borderId="85" xfId="0" applyNumberFormat="1" applyFont="1" applyFill="1" applyBorder="1" applyAlignment="1"/>
    <xf numFmtId="0" fontId="23" fillId="0" borderId="86" xfId="0" applyFont="1" applyBorder="1" applyAlignment="1"/>
    <xf numFmtId="3" fontId="23" fillId="0" borderId="86" xfId="0" applyNumberFormat="1" applyFont="1" applyFill="1" applyBorder="1" applyAlignment="1"/>
    <xf numFmtId="182" fontId="23" fillId="0" borderId="86" xfId="0" applyNumberFormat="1" applyFont="1" applyFill="1" applyBorder="1" applyAlignment="1"/>
    <xf numFmtId="178" fontId="23" fillId="0" borderId="86" xfId="0" applyNumberFormat="1" applyFont="1" applyFill="1" applyBorder="1" applyAlignment="1"/>
    <xf numFmtId="179" fontId="23" fillId="0" borderId="86" xfId="0" applyNumberFormat="1" applyFont="1" applyBorder="1" applyAlignment="1"/>
    <xf numFmtId="0" fontId="23" fillId="0" borderId="87" xfId="0" applyFont="1" applyBorder="1" applyAlignment="1"/>
    <xf numFmtId="3" fontId="23" fillId="0" borderId="88" xfId="0" applyNumberFormat="1" applyFont="1" applyFill="1" applyBorder="1" applyAlignment="1"/>
    <xf numFmtId="0" fontId="23" fillId="0" borderId="38" xfId="0" applyFont="1" applyBorder="1" applyAlignment="1">
      <alignment horizontal="center"/>
    </xf>
    <xf numFmtId="3" fontId="23" fillId="0" borderId="89" xfId="0" applyNumberFormat="1" applyFont="1" applyFill="1" applyBorder="1" applyAlignment="1"/>
    <xf numFmtId="0" fontId="23" fillId="0" borderId="49" xfId="0" applyFont="1" applyBorder="1" applyAlignment="1"/>
    <xf numFmtId="3" fontId="23" fillId="0" borderId="49" xfId="0" applyNumberFormat="1" applyFont="1" applyFill="1" applyBorder="1" applyAlignment="1"/>
    <xf numFmtId="182" fontId="23" fillId="0" borderId="49" xfId="0" applyNumberFormat="1" applyFont="1" applyFill="1" applyBorder="1" applyAlignment="1"/>
    <xf numFmtId="178" fontId="23" fillId="0" borderId="49" xfId="0" applyNumberFormat="1" applyFont="1" applyFill="1" applyBorder="1" applyAlignment="1"/>
    <xf numFmtId="179" fontId="23" fillId="0" borderId="49" xfId="0" applyNumberFormat="1" applyFont="1" applyBorder="1" applyAlignment="1"/>
    <xf numFmtId="0" fontId="23" fillId="0" borderId="90" xfId="0" applyFont="1" applyBorder="1" applyAlignment="1"/>
    <xf numFmtId="3" fontId="23" fillId="0" borderId="91" xfId="0" applyNumberFormat="1" applyFont="1" applyFill="1" applyBorder="1" applyAlignment="1"/>
    <xf numFmtId="0" fontId="23" fillId="7" borderId="36" xfId="0" applyFont="1" applyFill="1" applyBorder="1" applyAlignment="1">
      <alignment horizontal="center"/>
    </xf>
    <xf numFmtId="3" fontId="23" fillId="7" borderId="80" xfId="0" applyNumberFormat="1" applyFont="1" applyFill="1" applyBorder="1" applyAlignment="1"/>
    <xf numFmtId="0" fontId="23" fillId="7" borderId="79" xfId="0" applyFont="1" applyFill="1" applyBorder="1" applyAlignment="1"/>
    <xf numFmtId="3" fontId="23" fillId="7" borderId="79" xfId="0" applyNumberFormat="1" applyFont="1" applyFill="1" applyBorder="1" applyAlignment="1"/>
    <xf numFmtId="182" fontId="23" fillId="7" borderId="79" xfId="0" applyNumberFormat="1" applyFont="1" applyFill="1" applyBorder="1" applyAlignment="1"/>
    <xf numFmtId="178" fontId="23" fillId="7" borderId="79" xfId="0" applyNumberFormat="1" applyFont="1" applyFill="1" applyBorder="1" applyAlignment="1"/>
    <xf numFmtId="179" fontId="23" fillId="7" borderId="79" xfId="0" applyNumberFormat="1" applyFont="1" applyFill="1" applyBorder="1" applyAlignment="1"/>
    <xf numFmtId="0" fontId="23" fillId="7" borderId="92" xfId="0" applyFont="1" applyFill="1" applyBorder="1" applyAlignment="1"/>
    <xf numFmtId="3" fontId="23" fillId="7" borderId="93" xfId="0" applyNumberFormat="1" applyFont="1" applyFill="1" applyBorder="1" applyAlignment="1"/>
    <xf numFmtId="0" fontId="23" fillId="0" borderId="94" xfId="0" applyFont="1" applyBorder="1" applyAlignment="1">
      <alignment horizontal="center"/>
    </xf>
    <xf numFmtId="0" fontId="23" fillId="0" borderId="95" xfId="0" applyNumberFormat="1" applyFont="1" applyBorder="1" applyAlignment="1">
      <alignment horizontal="center"/>
    </xf>
    <xf numFmtId="3" fontId="23" fillId="0" borderId="96" xfId="0" applyNumberFormat="1" applyFont="1" applyFill="1" applyBorder="1" applyAlignment="1"/>
    <xf numFmtId="49" fontId="23" fillId="0" borderId="97" xfId="0" applyNumberFormat="1" applyFont="1" applyBorder="1" applyAlignment="1">
      <alignment horizontal="right"/>
    </xf>
    <xf numFmtId="3" fontId="23" fillId="0" borderId="97" xfId="0" applyNumberFormat="1" applyFont="1" applyFill="1" applyBorder="1" applyAlignment="1"/>
    <xf numFmtId="182" fontId="23" fillId="0" borderId="97" xfId="0" applyNumberFormat="1" applyFont="1" applyFill="1" applyBorder="1" applyAlignment="1"/>
    <xf numFmtId="0" fontId="23" fillId="0" borderId="97" xfId="0" applyFont="1" applyBorder="1" applyAlignment="1"/>
    <xf numFmtId="178" fontId="23" fillId="0" borderId="97" xfId="0" applyNumberFormat="1" applyFont="1" applyFill="1" applyBorder="1" applyAlignment="1"/>
    <xf numFmtId="179" fontId="23" fillId="0" borderId="97" xfId="0" applyNumberFormat="1" applyFont="1" applyBorder="1" applyAlignment="1"/>
    <xf numFmtId="0" fontId="23" fillId="0" borderId="68" xfId="0" applyFont="1" applyBorder="1" applyAlignment="1"/>
    <xf numFmtId="2" fontId="23" fillId="0" borderId="104" xfId="0" applyNumberFormat="1" applyFont="1" applyBorder="1" applyAlignment="1"/>
    <xf numFmtId="2" fontId="23" fillId="0" borderId="2" xfId="0" applyNumberFormat="1" applyFont="1" applyFill="1" applyBorder="1" applyAlignment="1"/>
    <xf numFmtId="2" fontId="23" fillId="0" borderId="5" xfId="0" applyNumberFormat="1" applyFont="1" applyFill="1" applyBorder="1" applyAlignment="1"/>
    <xf numFmtId="2" fontId="23" fillId="0" borderId="105" xfId="0" applyNumberFormat="1" applyFont="1" applyFill="1" applyBorder="1" applyAlignment="1"/>
    <xf numFmtId="2" fontId="23" fillId="0" borderId="106" xfId="0" applyNumberFormat="1" applyFont="1" applyFill="1" applyBorder="1" applyAlignment="1"/>
    <xf numFmtId="2" fontId="23" fillId="7" borderId="104" xfId="0" applyNumberFormat="1" applyFont="1" applyFill="1" applyBorder="1" applyAlignment="1"/>
    <xf numFmtId="0" fontId="23" fillId="10" borderId="20" xfId="0" applyFont="1" applyFill="1" applyBorder="1" applyAlignment="1"/>
    <xf numFmtId="0" fontId="23" fillId="10" borderId="0" xfId="0" applyFont="1" applyFill="1" applyBorder="1" applyAlignment="1"/>
    <xf numFmtId="0" fontId="23" fillId="10" borderId="18" xfId="0" applyFont="1" applyFill="1" applyBorder="1" applyAlignment="1"/>
    <xf numFmtId="40" fontId="23" fillId="10" borderId="20" xfId="1" applyNumberFormat="1" applyFont="1" applyFill="1" applyBorder="1" applyAlignment="1"/>
    <xf numFmtId="40" fontId="23" fillId="10" borderId="0" xfId="1" applyNumberFormat="1" applyFont="1" applyFill="1" applyBorder="1" applyAlignment="1"/>
    <xf numFmtId="40" fontId="23" fillId="10" borderId="18" xfId="1" applyNumberFormat="1" applyFont="1" applyFill="1" applyBorder="1" applyAlignment="1"/>
    <xf numFmtId="183" fontId="23" fillId="0" borderId="108" xfId="0" applyNumberFormat="1" applyFont="1" applyBorder="1" applyAlignment="1">
      <alignment horizontal="center"/>
    </xf>
    <xf numFmtId="40" fontId="23" fillId="0" borderId="76" xfId="1" applyNumberFormat="1" applyFont="1" applyBorder="1" applyAlignment="1"/>
    <xf numFmtId="183" fontId="23" fillId="0" borderId="99" xfId="0" applyNumberFormat="1" applyFont="1" applyBorder="1" applyAlignment="1">
      <alignment horizontal="center"/>
    </xf>
    <xf numFmtId="183" fontId="23" fillId="0" borderId="99" xfId="0" applyNumberFormat="1" applyFont="1" applyBorder="1" applyAlignment="1"/>
    <xf numFmtId="183" fontId="23" fillId="7" borderId="99" xfId="0" applyNumberFormat="1" applyFont="1" applyFill="1" applyBorder="1" applyAlignment="1"/>
    <xf numFmtId="183" fontId="23" fillId="0" borderId="109" xfId="0" applyNumberFormat="1" applyFont="1" applyBorder="1" applyAlignment="1"/>
    <xf numFmtId="181" fontId="23" fillId="7" borderId="110" xfId="0" applyNumberFormat="1" applyFont="1" applyFill="1" applyBorder="1" applyAlignment="1"/>
    <xf numFmtId="181" fontId="23" fillId="0" borderId="110" xfId="0" applyNumberFormat="1" applyFont="1" applyBorder="1" applyAlignment="1"/>
    <xf numFmtId="183" fontId="23" fillId="0" borderId="111" xfId="0" applyNumberFormat="1" applyFont="1" applyFill="1" applyBorder="1" applyAlignment="1"/>
    <xf numFmtId="183" fontId="23" fillId="0" borderId="107" xfId="0" applyNumberFormat="1" applyFont="1" applyFill="1" applyBorder="1" applyAlignment="1"/>
    <xf numFmtId="183" fontId="23" fillId="7" borderId="110" xfId="0" applyNumberFormat="1" applyFont="1" applyFill="1" applyBorder="1" applyAlignment="1"/>
    <xf numFmtId="183" fontId="23" fillId="0" borderId="110" xfId="0" applyNumberFormat="1" applyFont="1" applyFill="1" applyBorder="1" applyAlignment="1"/>
    <xf numFmtId="183" fontId="23" fillId="0" borderId="112" xfId="0" applyNumberFormat="1" applyFont="1" applyFill="1" applyBorder="1" applyAlignment="1"/>
    <xf numFmtId="183" fontId="23" fillId="0" borderId="108" xfId="0" applyNumberFormat="1" applyFont="1" applyFill="1" applyBorder="1" applyAlignment="1"/>
    <xf numFmtId="183" fontId="23" fillId="7" borderId="109" xfId="0" applyNumberFormat="1" applyFont="1" applyFill="1" applyBorder="1" applyAlignment="1"/>
    <xf numFmtId="183" fontId="23" fillId="0" borderId="113" xfId="0" applyNumberFormat="1" applyFont="1" applyFill="1" applyBorder="1" applyAlignment="1"/>
    <xf numFmtId="40" fontId="23" fillId="0" borderId="52" xfId="1" applyNumberFormat="1" applyFont="1" applyBorder="1" applyAlignment="1"/>
    <xf numFmtId="0" fontId="23" fillId="10" borderId="71" xfId="0" applyFont="1" applyFill="1" applyBorder="1" applyAlignment="1"/>
    <xf numFmtId="40" fontId="23" fillId="10" borderId="71" xfId="1" applyNumberFormat="1" applyFont="1" applyFill="1" applyBorder="1" applyAlignment="1"/>
    <xf numFmtId="40" fontId="23" fillId="0" borderId="11" xfId="1" applyNumberFormat="1" applyFont="1" applyBorder="1" applyAlignment="1"/>
    <xf numFmtId="40" fontId="23" fillId="0" borderId="14" xfId="1" applyNumberFormat="1" applyFont="1" applyBorder="1" applyAlignment="1"/>
    <xf numFmtId="40" fontId="23" fillId="0" borderId="15" xfId="1" applyNumberFormat="1" applyFont="1" applyBorder="1" applyAlignment="1"/>
    <xf numFmtId="3" fontId="23" fillId="0" borderId="70" xfId="0" applyNumberFormat="1" applyFont="1" applyFill="1" applyBorder="1" applyAlignment="1"/>
    <xf numFmtId="2" fontId="23" fillId="0" borderId="67" xfId="0" applyNumberFormat="1" applyFont="1" applyFill="1" applyBorder="1" applyAlignment="1"/>
    <xf numFmtId="0" fontId="23" fillId="0" borderId="37" xfId="0" applyNumberFormat="1" applyFont="1" applyBorder="1" applyAlignment="1">
      <alignment horizontal="center"/>
    </xf>
    <xf numFmtId="0" fontId="23" fillId="0" borderId="117" xfId="0" applyNumberFormat="1" applyFont="1" applyBorder="1" applyAlignment="1">
      <alignment horizontal="center"/>
    </xf>
    <xf numFmtId="0" fontId="23" fillId="7" borderId="117" xfId="0" applyNumberFormat="1" applyFont="1" applyFill="1" applyBorder="1" applyAlignment="1">
      <alignment horizontal="center"/>
    </xf>
    <xf numFmtId="40" fontId="23" fillId="0" borderId="99" xfId="1" applyNumberFormat="1" applyFont="1" applyBorder="1" applyAlignment="1"/>
    <xf numFmtId="40" fontId="23" fillId="0" borderId="98" xfId="1" applyNumberFormat="1" applyFont="1" applyBorder="1" applyAlignment="1"/>
    <xf numFmtId="0" fontId="23" fillId="7" borderId="118" xfId="0" applyNumberFormat="1" applyFont="1" applyFill="1" applyBorder="1" applyAlignment="1">
      <alignment horizontal="center"/>
    </xf>
    <xf numFmtId="40" fontId="23" fillId="7" borderId="69" xfId="1" applyNumberFormat="1" applyFont="1" applyFill="1" applyBorder="1" applyAlignment="1"/>
    <xf numFmtId="40" fontId="23" fillId="7" borderId="116" xfId="1" applyNumberFormat="1" applyFont="1" applyFill="1" applyBorder="1" applyAlignment="1"/>
    <xf numFmtId="40" fontId="23" fillId="7" borderId="31" xfId="1" applyNumberFormat="1" applyFont="1" applyFill="1" applyBorder="1" applyAlignment="1"/>
    <xf numFmtId="40" fontId="23" fillId="7" borderId="65" xfId="1" applyNumberFormat="1" applyFont="1" applyFill="1" applyBorder="1" applyAlignment="1"/>
    <xf numFmtId="40" fontId="23" fillId="0" borderId="55" xfId="1" applyNumberFormat="1" applyFont="1" applyBorder="1" applyAlignment="1"/>
    <xf numFmtId="0" fontId="23" fillId="0" borderId="48" xfId="0" applyFont="1" applyBorder="1" applyAlignment="1">
      <alignment horizontal="center"/>
    </xf>
    <xf numFmtId="0" fontId="23" fillId="0" borderId="52" xfId="0" applyFont="1" applyBorder="1" applyAlignment="1">
      <alignment horizontal="center"/>
    </xf>
    <xf numFmtId="0" fontId="0" fillId="0" borderId="17" xfId="0" applyBorder="1" applyAlignment="1">
      <alignment horizontal="center" vertical="center"/>
    </xf>
    <xf numFmtId="38" fontId="23" fillId="0" borderId="20" xfId="1" applyFont="1" applyBorder="1" applyAlignment="1"/>
    <xf numFmtId="38" fontId="23" fillId="0" borderId="18" xfId="1" applyFont="1" applyBorder="1" applyAlignment="1"/>
    <xf numFmtId="38" fontId="23" fillId="0" borderId="16" xfId="1" applyFont="1" applyBorder="1" applyAlignment="1"/>
    <xf numFmtId="38" fontId="23" fillId="0" borderId="13" xfId="1" applyFont="1" applyBorder="1" applyAlignment="1"/>
    <xf numFmtId="38" fontId="23" fillId="0" borderId="22" xfId="1" applyFont="1" applyBorder="1" applyAlignment="1"/>
    <xf numFmtId="38" fontId="23" fillId="0" borderId="24" xfId="1" applyFont="1" applyBorder="1" applyAlignment="1"/>
    <xf numFmtId="0" fontId="0" fillId="7" borderId="11" xfId="0" applyFill="1" applyBorder="1" applyAlignment="1">
      <alignment vertical="center" wrapText="1"/>
    </xf>
    <xf numFmtId="0" fontId="0" fillId="7" borderId="15" xfId="0" applyFill="1" applyBorder="1" applyAlignment="1">
      <alignment vertical="center" wrapText="1"/>
    </xf>
    <xf numFmtId="38" fontId="0" fillId="0" borderId="11" xfId="1" applyFont="1" applyBorder="1">
      <alignment vertical="center"/>
    </xf>
    <xf numFmtId="38" fontId="0" fillId="0" borderId="22" xfId="1" applyFont="1" applyBorder="1">
      <alignment vertical="center"/>
    </xf>
    <xf numFmtId="0" fontId="23" fillId="2" borderId="63" xfId="0" applyFont="1" applyFill="1" applyBorder="1" applyAlignment="1"/>
    <xf numFmtId="0" fontId="23" fillId="2" borderId="114" xfId="0" applyFont="1" applyFill="1" applyBorder="1" applyAlignment="1"/>
    <xf numFmtId="0" fontId="23" fillId="2" borderId="26" xfId="0" applyFont="1" applyFill="1" applyBorder="1" applyAlignment="1"/>
    <xf numFmtId="0" fontId="23" fillId="2" borderId="58" xfId="0" applyFont="1" applyFill="1" applyBorder="1" applyAlignment="1"/>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22" xfId="0" applyFont="1" applyFill="1" applyBorder="1" applyAlignment="1">
      <alignment horizontal="center"/>
    </xf>
    <xf numFmtId="0" fontId="23" fillId="2" borderId="115" xfId="0" applyFont="1" applyFill="1" applyBorder="1" applyAlignment="1">
      <alignment horizont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0" xfId="0" applyFill="1" applyBorder="1" applyAlignment="1">
      <alignment horizontal="center" vertical="center"/>
    </xf>
    <xf numFmtId="0" fontId="0" fillId="2" borderId="34"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52" xfId="0" applyFill="1" applyBorder="1" applyAlignment="1">
      <alignment horizontal="center" vertical="center"/>
    </xf>
    <xf numFmtId="0" fontId="0" fillId="2" borderId="100" xfId="0" applyFill="1" applyBorder="1" applyAlignment="1">
      <alignment horizontal="center" vertical="center"/>
    </xf>
    <xf numFmtId="0" fontId="10" fillId="2" borderId="35" xfId="0" applyFont="1" applyFill="1" applyBorder="1" applyAlignment="1">
      <alignment horizontal="center" vertical="center"/>
    </xf>
    <xf numFmtId="0" fontId="33" fillId="2" borderId="100" xfId="0" applyFont="1" applyFill="1" applyBorder="1" applyAlignment="1">
      <alignment horizontal="center" vertical="center"/>
    </xf>
    <xf numFmtId="38" fontId="0" fillId="2" borderId="38" xfId="1" applyFont="1" applyFill="1" applyBorder="1">
      <alignment vertical="center"/>
    </xf>
    <xf numFmtId="38" fontId="0" fillId="2" borderId="21" xfId="1" applyFont="1" applyFill="1" applyBorder="1">
      <alignment vertical="center"/>
    </xf>
    <xf numFmtId="176" fontId="0" fillId="2" borderId="22" xfId="1" applyNumberFormat="1" applyFont="1" applyFill="1" applyBorder="1">
      <alignment vertical="center"/>
    </xf>
    <xf numFmtId="177" fontId="0" fillId="2" borderId="53" xfId="1" applyNumberFormat="1" applyFont="1" applyFill="1" applyBorder="1">
      <alignment vertical="center"/>
    </xf>
    <xf numFmtId="38" fontId="0" fillId="2" borderId="24" xfId="1" applyFont="1" applyFill="1" applyBorder="1">
      <alignment vertical="center"/>
    </xf>
    <xf numFmtId="176" fontId="0" fillId="2" borderId="21" xfId="1" applyNumberFormat="1" applyFont="1" applyFill="1" applyBorder="1">
      <alignment vertical="center"/>
    </xf>
    <xf numFmtId="177" fontId="0" fillId="2" borderId="20" xfId="1" applyNumberFormat="1" applyFont="1" applyFill="1" applyBorder="1">
      <alignment vertical="center"/>
    </xf>
    <xf numFmtId="184" fontId="0" fillId="2" borderId="29" xfId="1" applyNumberFormat="1" applyFont="1" applyFill="1" applyBorder="1">
      <alignment vertical="center"/>
    </xf>
    <xf numFmtId="38" fontId="0" fillId="2" borderId="36" xfId="1" applyFont="1" applyFill="1" applyBorder="1">
      <alignment vertical="center"/>
    </xf>
    <xf numFmtId="38" fontId="0" fillId="2" borderId="17" xfId="1" applyFont="1" applyFill="1" applyBorder="1">
      <alignment vertical="center"/>
    </xf>
    <xf numFmtId="176" fontId="0" fillId="2" borderId="17" xfId="1" applyNumberFormat="1" applyFont="1" applyFill="1" applyBorder="1">
      <alignment vertical="center"/>
    </xf>
    <xf numFmtId="38" fontId="0" fillId="2" borderId="10" xfId="1" applyFont="1" applyFill="1" applyBorder="1">
      <alignment vertical="center"/>
    </xf>
    <xf numFmtId="176" fontId="0" fillId="2" borderId="11" xfId="1" applyNumberFormat="1" applyFont="1" applyFill="1" applyBorder="1">
      <alignment vertical="center"/>
    </xf>
    <xf numFmtId="38" fontId="0" fillId="2" borderId="15" xfId="1" applyFont="1" applyFill="1" applyBorder="1">
      <alignment vertical="center"/>
    </xf>
    <xf numFmtId="176" fontId="0" fillId="2" borderId="10" xfId="1" applyNumberFormat="1" applyFont="1" applyFill="1" applyBorder="1">
      <alignment vertical="center"/>
    </xf>
    <xf numFmtId="184" fontId="0" fillId="2" borderId="37" xfId="1" applyNumberFormat="1" applyFont="1" applyFill="1" applyBorder="1">
      <alignment vertical="center"/>
    </xf>
    <xf numFmtId="0" fontId="0" fillId="2" borderId="38" xfId="0" applyFill="1" applyBorder="1" applyAlignment="1">
      <alignment horizontal="center" vertical="center"/>
    </xf>
    <xf numFmtId="38" fontId="6" fillId="2" borderId="10" xfId="1" applyFont="1" applyFill="1" applyBorder="1" applyAlignment="1" applyProtection="1">
      <alignment horizontal="right" vertical="center"/>
    </xf>
    <xf numFmtId="38" fontId="6" fillId="2" borderId="17" xfId="1" applyFont="1" applyFill="1" applyBorder="1" applyAlignment="1" applyProtection="1">
      <alignment horizontal="right" vertical="center"/>
    </xf>
    <xf numFmtId="0" fontId="0" fillId="2" borderId="39" xfId="0" applyFill="1" applyBorder="1" applyAlignment="1">
      <alignment horizontal="center" vertical="center"/>
    </xf>
    <xf numFmtId="177" fontId="0" fillId="2" borderId="54" xfId="1" applyNumberFormat="1" applyFont="1" applyFill="1" applyBorder="1">
      <alignment vertical="center"/>
    </xf>
    <xf numFmtId="177" fontId="0" fillId="2" borderId="16" xfId="1" applyNumberFormat="1" applyFont="1" applyFill="1" applyBorder="1">
      <alignment vertical="center"/>
    </xf>
    <xf numFmtId="184" fontId="0" fillId="2" borderId="40" xfId="1" applyNumberFormat="1" applyFont="1" applyFill="1" applyBorder="1">
      <alignment vertical="center"/>
    </xf>
    <xf numFmtId="38" fontId="0" fillId="2" borderId="39" xfId="1" applyFont="1" applyFill="1" applyBorder="1">
      <alignment vertical="center"/>
    </xf>
    <xf numFmtId="38" fontId="0" fillId="2" borderId="12" xfId="1" applyFont="1" applyFill="1" applyBorder="1">
      <alignment vertical="center"/>
    </xf>
    <xf numFmtId="176" fontId="0" fillId="2" borderId="12" xfId="1" applyNumberFormat="1" applyFont="1" applyFill="1" applyBorder="1">
      <alignment vertical="center"/>
    </xf>
    <xf numFmtId="177" fontId="0" fillId="2" borderId="55" xfId="1" applyNumberFormat="1" applyFont="1" applyFill="1" applyBorder="1">
      <alignment vertical="center"/>
    </xf>
    <xf numFmtId="177" fontId="0" fillId="2" borderId="22" xfId="1" applyNumberFormat="1" applyFont="1" applyFill="1" applyBorder="1">
      <alignment vertical="center"/>
    </xf>
    <xf numFmtId="184" fontId="0" fillId="2" borderId="41" xfId="1" applyNumberFormat="1" applyFont="1" applyFill="1" applyBorder="1">
      <alignment vertical="center"/>
    </xf>
    <xf numFmtId="176" fontId="0" fillId="2" borderId="16" xfId="1" applyNumberFormat="1" applyFont="1" applyFill="1" applyBorder="1">
      <alignment vertical="center"/>
    </xf>
    <xf numFmtId="38" fontId="0" fillId="2" borderId="13" xfId="1" applyFont="1" applyFill="1" applyBorder="1">
      <alignment vertical="center"/>
    </xf>
    <xf numFmtId="38" fontId="0" fillId="2" borderId="101" xfId="0" applyNumberFormat="1" applyFill="1" applyBorder="1">
      <alignment vertical="center"/>
    </xf>
    <xf numFmtId="38" fontId="0" fillId="2" borderId="43" xfId="0" applyNumberFormat="1" applyFill="1" applyBorder="1">
      <alignment vertical="center"/>
    </xf>
    <xf numFmtId="40" fontId="0" fillId="2" borderId="42" xfId="1" applyNumberFormat="1" applyFont="1" applyFill="1" applyBorder="1">
      <alignment vertical="center"/>
    </xf>
    <xf numFmtId="40" fontId="0" fillId="2" borderId="102" xfId="1" applyNumberFormat="1" applyFont="1" applyFill="1" applyBorder="1">
      <alignment vertical="center"/>
    </xf>
    <xf numFmtId="40" fontId="0" fillId="2" borderId="43" xfId="1" applyNumberFormat="1" applyFont="1" applyFill="1" applyBorder="1">
      <alignment vertical="center"/>
    </xf>
    <xf numFmtId="40" fontId="0" fillId="2" borderId="56" xfId="1" applyNumberFormat="1" applyFont="1" applyFill="1" applyBorder="1">
      <alignment vertical="center"/>
    </xf>
    <xf numFmtId="184" fontId="0" fillId="2" borderId="45" xfId="1" applyNumberFormat="1" applyFont="1" applyFill="1" applyBorder="1">
      <alignment vertical="center"/>
    </xf>
    <xf numFmtId="38" fontId="0" fillId="2" borderId="103" xfId="0" applyNumberFormat="1" applyFill="1" applyBorder="1">
      <alignment vertical="center"/>
    </xf>
    <xf numFmtId="38" fontId="0" fillId="2" borderId="44" xfId="1" applyFont="1" applyFill="1" applyBorder="1">
      <alignment vertical="center"/>
    </xf>
    <xf numFmtId="38" fontId="0" fillId="2" borderId="43" xfId="1" applyFont="1" applyFill="1" applyBorder="1">
      <alignment vertical="center"/>
    </xf>
    <xf numFmtId="0" fontId="0" fillId="2" borderId="43" xfId="0" applyFill="1" applyBorder="1">
      <alignment vertical="center"/>
    </xf>
    <xf numFmtId="40" fontId="0" fillId="2" borderId="0" xfId="0" applyNumberFormat="1" applyFill="1">
      <alignment vertical="center"/>
    </xf>
    <xf numFmtId="0" fontId="0" fillId="2" borderId="119" xfId="0" applyFill="1" applyBorder="1">
      <alignment vertical="center"/>
    </xf>
    <xf numFmtId="0" fontId="0" fillId="2" borderId="53" xfId="0" applyFill="1" applyBorder="1" applyAlignment="1">
      <alignment horizontal="center" vertical="center"/>
    </xf>
    <xf numFmtId="0" fontId="0" fillId="2" borderId="120" xfId="0" applyFill="1" applyBorder="1" applyAlignment="1">
      <alignment horizontal="center" vertical="center"/>
    </xf>
    <xf numFmtId="49" fontId="11" fillId="2" borderId="55" xfId="0" applyNumberFormat="1" applyFont="1" applyFill="1" applyBorder="1" applyAlignment="1">
      <alignment horizontal="center"/>
    </xf>
    <xf numFmtId="178" fontId="11" fillId="2" borderId="76" xfId="0" applyNumberFormat="1" applyFont="1" applyFill="1" applyBorder="1" applyAlignment="1">
      <alignment horizontal="center"/>
    </xf>
    <xf numFmtId="178" fontId="11" fillId="2" borderId="54" xfId="0" applyNumberFormat="1" applyFont="1" applyFill="1" applyBorder="1" applyAlignment="1">
      <alignment horizontal="center"/>
    </xf>
    <xf numFmtId="38" fontId="0" fillId="2" borderId="18" xfId="1" applyFont="1" applyFill="1" applyBorder="1">
      <alignment vertical="center"/>
    </xf>
    <xf numFmtId="0" fontId="8" fillId="2" borderId="69" xfId="0" applyFont="1" applyFill="1" applyBorder="1" applyAlignment="1">
      <alignment vertical="center"/>
    </xf>
    <xf numFmtId="0" fontId="27" fillId="2" borderId="0" xfId="0" applyFont="1" applyFill="1">
      <alignment vertical="center"/>
    </xf>
    <xf numFmtId="0" fontId="23" fillId="0" borderId="29" xfId="0" applyFont="1" applyBorder="1" applyAlignment="1">
      <alignment horizontal="center" vertical="center" wrapText="1"/>
    </xf>
    <xf numFmtId="0" fontId="23" fillId="0" borderId="37" xfId="0" applyFont="1" applyBorder="1" applyAlignment="1">
      <alignment horizontal="center" vertical="center" wrapText="1"/>
    </xf>
    <xf numFmtId="183" fontId="23" fillId="2" borderId="28" xfId="0" applyNumberFormat="1" applyFont="1" applyFill="1" applyBorder="1" applyAlignment="1">
      <alignment horizontal="center"/>
    </xf>
    <xf numFmtId="183" fontId="23" fillId="2" borderId="51" xfId="0" applyNumberFormat="1" applyFont="1" applyFill="1" applyBorder="1" applyAlignment="1">
      <alignment horizontal="center"/>
    </xf>
    <xf numFmtId="3" fontId="23" fillId="0" borderId="61" xfId="0" applyNumberFormat="1" applyFont="1" applyBorder="1" applyAlignment="1">
      <alignment horizontal="center"/>
    </xf>
    <xf numFmtId="3" fontId="23" fillId="0" borderId="59" xfId="0" applyNumberFormat="1" applyFont="1" applyBorder="1" applyAlignment="1">
      <alignment horizontal="center"/>
    </xf>
    <xf numFmtId="0" fontId="29" fillId="0" borderId="0" xfId="0" applyNumberFormat="1" applyFont="1" applyBorder="1" applyAlignment="1">
      <alignment vertical="center"/>
    </xf>
    <xf numFmtId="0" fontId="23" fillId="0" borderId="57" xfId="0" applyNumberFormat="1" applyFont="1" applyBorder="1" applyAlignment="1">
      <alignment horizontal="center" vertical="center"/>
    </xf>
    <xf numFmtId="0" fontId="23" fillId="0" borderId="58" xfId="0" applyNumberFormat="1" applyFont="1" applyBorder="1" applyAlignment="1">
      <alignment horizontal="center" vertical="center"/>
    </xf>
    <xf numFmtId="0" fontId="23" fillId="0" borderId="48" xfId="0" applyNumberFormat="1" applyFont="1" applyBorder="1" applyAlignment="1">
      <alignment horizontal="center" vertical="center"/>
    </xf>
    <xf numFmtId="0" fontId="23" fillId="0" borderId="65" xfId="0" applyNumberFormat="1" applyFont="1" applyBorder="1" applyAlignment="1">
      <alignment horizontal="center" vertical="center"/>
    </xf>
    <xf numFmtId="3" fontId="23" fillId="0" borderId="60" xfId="0" applyNumberFormat="1" applyFont="1" applyBorder="1" applyAlignment="1">
      <alignment horizontal="center"/>
    </xf>
    <xf numFmtId="3" fontId="23" fillId="0" borderId="62" xfId="0" applyNumberFormat="1" applyFont="1" applyBorder="1" applyAlignment="1">
      <alignment horizontal="center"/>
    </xf>
    <xf numFmtId="3" fontId="23" fillId="0" borderId="64" xfId="0" applyNumberFormat="1" applyFont="1" applyBorder="1" applyAlignment="1">
      <alignment horizontal="center"/>
    </xf>
    <xf numFmtId="0" fontId="0" fillId="2" borderId="44" xfId="0" applyFill="1" applyBorder="1" applyAlignment="1">
      <alignment horizontal="center" vertical="center"/>
    </xf>
    <xf numFmtId="0" fontId="0" fillId="2" borderId="56" xfId="0" applyFill="1" applyBorder="1" applyAlignment="1">
      <alignment horizontal="center" vertical="center"/>
    </xf>
    <xf numFmtId="0" fontId="0" fillId="2" borderId="27" xfId="0" applyFill="1" applyBorder="1" applyAlignment="1">
      <alignment horizontal="center" vertical="center"/>
    </xf>
    <xf numFmtId="0" fontId="0" fillId="2" borderId="51" xfId="0" applyFill="1" applyBorder="1" applyAlignment="1">
      <alignment horizontal="center" vertical="center"/>
    </xf>
    <xf numFmtId="0" fontId="0" fillId="2" borderId="28" xfId="0" applyFill="1" applyBorder="1" applyAlignment="1">
      <alignment horizontal="center" vertical="center"/>
    </xf>
    <xf numFmtId="0" fontId="0" fillId="2" borderId="14" xfId="0" applyFill="1" applyBorder="1" applyAlignment="1">
      <alignment horizontal="center"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8" fillId="0" borderId="0" xfId="7" applyFont="1" applyFill="1" applyBorder="1" applyAlignment="1">
      <alignment horizontal="center"/>
    </xf>
    <xf numFmtId="0" fontId="18" fillId="0" borderId="18" xfId="7" applyFont="1" applyFill="1" applyBorder="1" applyAlignment="1">
      <alignment horizontal="center"/>
    </xf>
    <xf numFmtId="0" fontId="11" fillId="0" borderId="0" xfId="7" applyFont="1" applyFill="1" applyBorder="1" applyAlignment="1">
      <alignment horizontal="center"/>
    </xf>
    <xf numFmtId="0" fontId="11" fillId="0" borderId="18" xfId="7" applyFont="1" applyFill="1" applyBorder="1" applyAlignment="1">
      <alignment horizontal="center"/>
    </xf>
    <xf numFmtId="0" fontId="11" fillId="0" borderId="0" xfId="0" applyFont="1" applyFill="1" applyAlignment="1">
      <alignment horizontal="distributed"/>
    </xf>
  </cellXfs>
  <cellStyles count="9">
    <cellStyle name="桁区切り" xfId="1" builtinId="6"/>
    <cellStyle name="桁区切り 2" xfId="6"/>
    <cellStyle name="桁区切り 3" xfId="5"/>
    <cellStyle name="桁区切り 4" xfId="8"/>
    <cellStyle name="標準" xfId="0" builtinId="0"/>
    <cellStyle name="標準_H25人口要覧レイアウトサンプル" xfId="2"/>
    <cellStyle name="標準_qryＫＯＫＵＤＯＡ出力" xfId="4"/>
    <cellStyle name="標準_年報様式ＴＳＴ" xfId="7"/>
    <cellStyle name="標準_年齢別(男）"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workbookViewId="0"/>
  </sheetViews>
  <sheetFormatPr defaultRowHeight="13.5"/>
  <cols>
    <col min="1" max="1" width="5.125" customWidth="1"/>
    <col min="2" max="2" width="18.125" customWidth="1"/>
    <col min="3" max="3" width="13.875" customWidth="1"/>
  </cols>
  <sheetData>
    <row r="1" spans="1:8">
      <c r="A1" s="636" t="s">
        <v>1136</v>
      </c>
      <c r="B1" s="183"/>
      <c r="C1" s="183"/>
      <c r="D1" s="183"/>
      <c r="E1" s="183"/>
      <c r="F1" s="183"/>
      <c r="G1" s="183"/>
    </row>
    <row r="2" spans="1:8">
      <c r="A2" s="183" t="s">
        <v>1137</v>
      </c>
      <c r="B2" s="183"/>
      <c r="C2" s="183"/>
      <c r="D2" s="183"/>
      <c r="E2" s="183"/>
      <c r="F2" s="183"/>
      <c r="G2" s="183"/>
    </row>
    <row r="3" spans="1:8">
      <c r="A3" s="183"/>
      <c r="B3" s="183" t="s">
        <v>1138</v>
      </c>
      <c r="C3" s="183" t="s">
        <v>1140</v>
      </c>
      <c r="D3" s="183"/>
      <c r="E3" s="183"/>
      <c r="F3" s="183"/>
      <c r="G3" s="183"/>
    </row>
    <row r="4" spans="1:8">
      <c r="A4" s="183"/>
      <c r="B4" s="183" t="s">
        <v>1139</v>
      </c>
      <c r="C4" s="183" t="s">
        <v>1142</v>
      </c>
      <c r="D4" s="183"/>
      <c r="E4" s="183"/>
      <c r="F4" s="183"/>
      <c r="G4" s="183"/>
    </row>
    <row r="5" spans="1:8">
      <c r="A5" s="183"/>
      <c r="B5" s="183"/>
      <c r="C5" s="183"/>
      <c r="D5" s="183"/>
      <c r="E5" s="183"/>
      <c r="F5" s="183"/>
      <c r="G5" s="183"/>
    </row>
    <row r="6" spans="1:8">
      <c r="A6" s="183" t="s">
        <v>1141</v>
      </c>
      <c r="B6" s="183"/>
      <c r="C6" s="183"/>
      <c r="D6" s="183"/>
      <c r="E6" s="183"/>
      <c r="F6" s="183"/>
      <c r="G6" s="183"/>
      <c r="H6" t="s">
        <v>1146</v>
      </c>
    </row>
    <row r="7" spans="1:8">
      <c r="A7" s="183"/>
      <c r="B7" s="183" t="s">
        <v>1143</v>
      </c>
      <c r="C7" s="183"/>
      <c r="D7" s="183"/>
      <c r="E7" s="183"/>
      <c r="F7" s="183"/>
      <c r="G7" s="183"/>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7"/>
  <sheetViews>
    <sheetView workbookViewId="0">
      <pane xSplit="2" ySplit="6" topLeftCell="C7" activePane="bottomRight" state="frozen"/>
      <selection pane="topRight"/>
      <selection pane="bottomLeft"/>
      <selection pane="bottomRight"/>
    </sheetView>
  </sheetViews>
  <sheetFormatPr defaultRowHeight="13.5"/>
  <cols>
    <col min="3" max="3" width="9.25" bestFit="1" customWidth="1"/>
    <col min="4" max="46" width="9.125" bestFit="1" customWidth="1"/>
  </cols>
  <sheetData>
    <row r="1" spans="1:46">
      <c r="A1" s="81" t="s">
        <v>780</v>
      </c>
      <c r="B1" s="81" t="s">
        <v>364</v>
      </c>
    </row>
    <row r="2" spans="1:46">
      <c r="A2" s="81" t="s">
        <v>652</v>
      </c>
      <c r="B2" s="81"/>
      <c r="C2" s="81"/>
    </row>
    <row r="4" spans="1:46">
      <c r="A4" t="s">
        <v>653</v>
      </c>
    </row>
    <row r="5" spans="1:46">
      <c r="C5" t="s">
        <v>365</v>
      </c>
      <c r="D5" t="s">
        <v>654</v>
      </c>
      <c r="E5" s="81" t="s">
        <v>655</v>
      </c>
      <c r="F5" s="81" t="s">
        <v>656</v>
      </c>
      <c r="G5" s="81" t="s">
        <v>657</v>
      </c>
      <c r="H5" s="81" t="s">
        <v>658</v>
      </c>
      <c r="I5" s="81" t="s">
        <v>659</v>
      </c>
      <c r="J5" s="81" t="s">
        <v>660</v>
      </c>
      <c r="K5" s="81" t="s">
        <v>661</v>
      </c>
      <c r="L5" s="81" t="s">
        <v>662</v>
      </c>
      <c r="M5" s="81" t="s">
        <v>663</v>
      </c>
      <c r="N5" s="81" t="s">
        <v>664</v>
      </c>
      <c r="O5" s="81" t="s">
        <v>665</v>
      </c>
      <c r="P5" s="81" t="s">
        <v>666</v>
      </c>
      <c r="Q5" s="81" t="s">
        <v>667</v>
      </c>
      <c r="R5" s="81" t="s">
        <v>668</v>
      </c>
      <c r="S5" s="81" t="s">
        <v>669</v>
      </c>
      <c r="T5" s="81" t="s">
        <v>670</v>
      </c>
      <c r="U5" s="81" t="s">
        <v>671</v>
      </c>
      <c r="V5" s="81" t="s">
        <v>672</v>
      </c>
      <c r="W5" s="81" t="s">
        <v>673</v>
      </c>
      <c r="X5" s="81" t="s">
        <v>674</v>
      </c>
      <c r="Y5" s="81" t="s">
        <v>675</v>
      </c>
      <c r="Z5" s="81" t="s">
        <v>676</v>
      </c>
      <c r="AA5" s="81" t="s">
        <v>677</v>
      </c>
      <c r="AB5" s="81" t="s">
        <v>678</v>
      </c>
      <c r="AC5" s="81" t="s">
        <v>679</v>
      </c>
      <c r="AD5" s="81" t="s">
        <v>680</v>
      </c>
      <c r="AE5" s="81" t="s">
        <v>681</v>
      </c>
      <c r="AF5" s="81" t="s">
        <v>682</v>
      </c>
      <c r="AG5" s="81" t="s">
        <v>683</v>
      </c>
      <c r="AH5" s="81" t="s">
        <v>684</v>
      </c>
      <c r="AI5" s="81" t="s">
        <v>685</v>
      </c>
      <c r="AJ5" s="81" t="s">
        <v>686</v>
      </c>
      <c r="AK5" s="81" t="s">
        <v>687</v>
      </c>
      <c r="AL5" s="81" t="s">
        <v>688</v>
      </c>
      <c r="AM5" s="81" t="s">
        <v>689</v>
      </c>
      <c r="AN5" t="s">
        <v>690</v>
      </c>
      <c r="AO5" t="s">
        <v>691</v>
      </c>
      <c r="AP5" t="s">
        <v>692</v>
      </c>
      <c r="AQ5" t="s">
        <v>693</v>
      </c>
      <c r="AR5" t="s">
        <v>694</v>
      </c>
      <c r="AS5" t="s">
        <v>695</v>
      </c>
      <c r="AT5" t="s">
        <v>696</v>
      </c>
    </row>
    <row r="6" spans="1:46">
      <c r="A6" t="s">
        <v>365</v>
      </c>
    </row>
    <row r="7" spans="1:46">
      <c r="A7" t="s">
        <v>365</v>
      </c>
      <c r="B7" s="81" t="s">
        <v>365</v>
      </c>
      <c r="C7" s="79">
        <v>1005677</v>
      </c>
      <c r="D7" s="79">
        <v>39</v>
      </c>
      <c r="E7" s="79">
        <v>156</v>
      </c>
      <c r="F7" s="79">
        <v>602</v>
      </c>
      <c r="G7" s="79">
        <v>1780</v>
      </c>
      <c r="H7" s="79">
        <v>3244</v>
      </c>
      <c r="I7" s="79">
        <v>6108</v>
      </c>
      <c r="J7" s="79">
        <v>9646</v>
      </c>
      <c r="K7" s="79">
        <v>12953</v>
      </c>
      <c r="L7" s="79">
        <v>15800</v>
      </c>
      <c r="M7" s="79">
        <v>20324</v>
      </c>
      <c r="N7" s="79">
        <v>25738</v>
      </c>
      <c r="O7" s="79">
        <v>33192</v>
      </c>
      <c r="P7" s="79">
        <v>41991</v>
      </c>
      <c r="Q7" s="79">
        <v>52655</v>
      </c>
      <c r="R7" s="79">
        <v>62760</v>
      </c>
      <c r="S7" s="79">
        <v>71658</v>
      </c>
      <c r="T7" s="79">
        <v>75948</v>
      </c>
      <c r="U7" s="79">
        <v>77589</v>
      </c>
      <c r="V7" s="79">
        <v>75011</v>
      </c>
      <c r="W7" s="79">
        <v>70293</v>
      </c>
      <c r="X7" s="79">
        <v>66029</v>
      </c>
      <c r="Y7" s="79">
        <v>61775</v>
      </c>
      <c r="Z7" s="79">
        <v>54359</v>
      </c>
      <c r="AA7" s="79">
        <v>45530</v>
      </c>
      <c r="AB7" s="79">
        <v>37317</v>
      </c>
      <c r="AC7" s="79">
        <v>29312</v>
      </c>
      <c r="AD7" s="79">
        <v>22212</v>
      </c>
      <c r="AE7" s="79">
        <v>14777</v>
      </c>
      <c r="AF7" s="79">
        <v>8915</v>
      </c>
      <c r="AG7" s="79">
        <v>4601</v>
      </c>
      <c r="AH7" s="79">
        <v>2053</v>
      </c>
      <c r="AI7" s="79">
        <v>818</v>
      </c>
      <c r="AJ7" s="79">
        <v>248</v>
      </c>
      <c r="AK7" s="79">
        <v>123</v>
      </c>
      <c r="AL7" s="79">
        <v>40</v>
      </c>
      <c r="AM7" s="79">
        <v>27</v>
      </c>
      <c r="AN7" s="79">
        <v>15</v>
      </c>
      <c r="AO7" s="79">
        <v>19</v>
      </c>
      <c r="AP7" s="79">
        <v>2</v>
      </c>
      <c r="AQ7" s="79">
        <v>6</v>
      </c>
      <c r="AR7" s="79">
        <v>3</v>
      </c>
      <c r="AS7" s="79">
        <v>7</v>
      </c>
      <c r="AT7" s="79">
        <v>2</v>
      </c>
    </row>
    <row r="8" spans="1:46">
      <c r="B8" t="s">
        <v>697</v>
      </c>
      <c r="C8" s="79">
        <v>478082</v>
      </c>
      <c r="D8" s="79">
        <v>39</v>
      </c>
      <c r="E8" s="79">
        <v>155</v>
      </c>
      <c r="F8" s="79">
        <v>584</v>
      </c>
      <c r="G8" s="79">
        <v>1685</v>
      </c>
      <c r="H8" s="79">
        <v>2872</v>
      </c>
      <c r="I8" s="79">
        <v>5213</v>
      </c>
      <c r="J8" s="79">
        <v>7714</v>
      </c>
      <c r="K8" s="79">
        <v>9428</v>
      </c>
      <c r="L8" s="79">
        <v>10684</v>
      </c>
      <c r="M8" s="79">
        <v>13026</v>
      </c>
      <c r="N8" s="79">
        <v>16148</v>
      </c>
      <c r="O8" s="79">
        <v>20723</v>
      </c>
      <c r="P8" s="79">
        <v>25934</v>
      </c>
      <c r="Q8" s="79">
        <v>31743</v>
      </c>
      <c r="R8" s="79">
        <v>36257</v>
      </c>
      <c r="S8" s="79">
        <v>38348</v>
      </c>
      <c r="T8" s="79">
        <v>37623</v>
      </c>
      <c r="U8" s="79">
        <v>35015</v>
      </c>
      <c r="V8" s="79">
        <v>30809</v>
      </c>
      <c r="W8" s="79">
        <v>27251</v>
      </c>
      <c r="X8" s="79">
        <v>24503</v>
      </c>
      <c r="Y8" s="79">
        <v>22530</v>
      </c>
      <c r="Z8" s="79">
        <v>19365</v>
      </c>
      <c r="AA8" s="79">
        <v>16222</v>
      </c>
      <c r="AB8" s="79">
        <v>12842</v>
      </c>
      <c r="AC8" s="79">
        <v>10297</v>
      </c>
      <c r="AD8" s="79">
        <v>8413</v>
      </c>
      <c r="AE8" s="79">
        <v>5780</v>
      </c>
      <c r="AF8" s="79">
        <v>3486</v>
      </c>
      <c r="AG8" s="79">
        <v>1897</v>
      </c>
      <c r="AH8" s="79">
        <v>873</v>
      </c>
      <c r="AI8" s="79">
        <v>381</v>
      </c>
      <c r="AJ8" s="79">
        <v>109</v>
      </c>
      <c r="AK8" s="79">
        <v>66</v>
      </c>
      <c r="AL8" s="79">
        <v>20</v>
      </c>
      <c r="AM8" s="79">
        <v>15</v>
      </c>
      <c r="AN8" s="79">
        <v>11</v>
      </c>
      <c r="AO8" s="79">
        <v>9</v>
      </c>
      <c r="AP8" s="79">
        <v>1</v>
      </c>
      <c r="AQ8" s="79">
        <v>3</v>
      </c>
      <c r="AR8" s="79">
        <v>3</v>
      </c>
      <c r="AS8" s="79">
        <v>4</v>
      </c>
      <c r="AT8" s="79">
        <v>1</v>
      </c>
    </row>
    <row r="9" spans="1:46">
      <c r="B9" t="s">
        <v>698</v>
      </c>
      <c r="C9" s="79">
        <v>363225</v>
      </c>
      <c r="D9" s="79">
        <v>0</v>
      </c>
      <c r="E9" s="79">
        <v>1</v>
      </c>
      <c r="F9" s="79">
        <v>18</v>
      </c>
      <c r="G9" s="79">
        <v>92</v>
      </c>
      <c r="H9" s="79">
        <v>361</v>
      </c>
      <c r="I9" s="79">
        <v>843</v>
      </c>
      <c r="J9" s="79">
        <v>1767</v>
      </c>
      <c r="K9" s="79">
        <v>3158</v>
      </c>
      <c r="L9" s="79">
        <v>4386</v>
      </c>
      <c r="M9" s="79">
        <v>5973</v>
      </c>
      <c r="N9" s="79">
        <v>7531</v>
      </c>
      <c r="O9" s="79">
        <v>9556</v>
      </c>
      <c r="P9" s="79">
        <v>12079</v>
      </c>
      <c r="Q9" s="79">
        <v>15611</v>
      </c>
      <c r="R9" s="79">
        <v>19729</v>
      </c>
      <c r="S9" s="79">
        <v>24258</v>
      </c>
      <c r="T9" s="79">
        <v>27451</v>
      </c>
      <c r="U9" s="79">
        <v>30123</v>
      </c>
      <c r="V9" s="79">
        <v>30787</v>
      </c>
      <c r="W9" s="79">
        <v>28890</v>
      </c>
      <c r="X9" s="79">
        <v>27347</v>
      </c>
      <c r="Y9" s="79">
        <v>25173</v>
      </c>
      <c r="Z9" s="79">
        <v>22295</v>
      </c>
      <c r="AA9" s="79">
        <v>18389</v>
      </c>
      <c r="AB9" s="79">
        <v>15391</v>
      </c>
      <c r="AC9" s="79">
        <v>12001</v>
      </c>
      <c r="AD9" s="79">
        <v>8591</v>
      </c>
      <c r="AE9" s="79">
        <v>5526</v>
      </c>
      <c r="AF9" s="79">
        <v>3251</v>
      </c>
      <c r="AG9" s="79">
        <v>1627</v>
      </c>
      <c r="AH9" s="79">
        <v>665</v>
      </c>
      <c r="AI9" s="79">
        <v>217</v>
      </c>
      <c r="AJ9" s="79">
        <v>71</v>
      </c>
      <c r="AK9" s="79">
        <v>31</v>
      </c>
      <c r="AL9" s="79">
        <v>12</v>
      </c>
      <c r="AM9" s="79">
        <v>8</v>
      </c>
      <c r="AN9" s="79">
        <v>3</v>
      </c>
      <c r="AO9" s="79">
        <v>7</v>
      </c>
      <c r="AP9" s="79">
        <v>0</v>
      </c>
      <c r="AQ9" s="79">
        <v>3</v>
      </c>
      <c r="AR9" s="79">
        <v>0</v>
      </c>
      <c r="AS9" s="79">
        <v>2</v>
      </c>
      <c r="AT9" s="79">
        <v>1</v>
      </c>
    </row>
    <row r="10" spans="1:46">
      <c r="B10" t="s">
        <v>699</v>
      </c>
      <c r="C10" s="79">
        <v>129704</v>
      </c>
      <c r="D10" s="79">
        <v>0</v>
      </c>
      <c r="E10" s="79">
        <v>0</v>
      </c>
      <c r="F10" s="79">
        <v>0</v>
      </c>
      <c r="G10" s="79">
        <v>3</v>
      </c>
      <c r="H10" s="79">
        <v>11</v>
      </c>
      <c r="I10" s="79">
        <v>48</v>
      </c>
      <c r="J10" s="79">
        <v>156</v>
      </c>
      <c r="K10" s="79">
        <v>341</v>
      </c>
      <c r="L10" s="79">
        <v>669</v>
      </c>
      <c r="M10" s="79">
        <v>1171</v>
      </c>
      <c r="N10" s="79">
        <v>1794</v>
      </c>
      <c r="O10" s="79">
        <v>2484</v>
      </c>
      <c r="P10" s="79">
        <v>3283</v>
      </c>
      <c r="Q10" s="79">
        <v>4360</v>
      </c>
      <c r="R10" s="79">
        <v>5568</v>
      </c>
      <c r="S10" s="79">
        <v>7416</v>
      </c>
      <c r="T10" s="79">
        <v>8804</v>
      </c>
      <c r="U10" s="79">
        <v>10054</v>
      </c>
      <c r="V10" s="79">
        <v>10841</v>
      </c>
      <c r="W10" s="79">
        <v>11374</v>
      </c>
      <c r="X10" s="79">
        <v>11273</v>
      </c>
      <c r="Y10" s="79">
        <v>11188</v>
      </c>
      <c r="Z10" s="79">
        <v>9876</v>
      </c>
      <c r="AA10" s="79">
        <v>8319</v>
      </c>
      <c r="AB10" s="79">
        <v>6874</v>
      </c>
      <c r="AC10" s="79">
        <v>5154</v>
      </c>
      <c r="AD10" s="79">
        <v>3705</v>
      </c>
      <c r="AE10" s="79">
        <v>2375</v>
      </c>
      <c r="AF10" s="79">
        <v>1453</v>
      </c>
      <c r="AG10" s="79">
        <v>643</v>
      </c>
      <c r="AH10" s="79">
        <v>290</v>
      </c>
      <c r="AI10" s="79">
        <v>117</v>
      </c>
      <c r="AJ10" s="79">
        <v>35</v>
      </c>
      <c r="AK10" s="79">
        <v>16</v>
      </c>
      <c r="AL10" s="79">
        <v>4</v>
      </c>
      <c r="AM10" s="79">
        <v>3</v>
      </c>
      <c r="AN10" s="79">
        <v>0</v>
      </c>
      <c r="AO10" s="79">
        <v>2</v>
      </c>
      <c r="AP10" s="79">
        <v>0</v>
      </c>
      <c r="AQ10" s="79">
        <v>0</v>
      </c>
      <c r="AR10" s="79">
        <v>0</v>
      </c>
      <c r="AS10" s="79">
        <v>0</v>
      </c>
      <c r="AT10" s="79">
        <v>0</v>
      </c>
    </row>
    <row r="11" spans="1:46">
      <c r="B11" t="s">
        <v>700</v>
      </c>
      <c r="C11" s="79">
        <v>26271</v>
      </c>
      <c r="D11" s="79">
        <v>0</v>
      </c>
      <c r="E11" s="79">
        <v>0</v>
      </c>
      <c r="F11" s="79">
        <v>0</v>
      </c>
      <c r="G11" s="79">
        <v>0</v>
      </c>
      <c r="H11" s="79">
        <v>0</v>
      </c>
      <c r="I11" s="79">
        <v>4</v>
      </c>
      <c r="J11" s="79">
        <v>9</v>
      </c>
      <c r="K11" s="79">
        <v>24</v>
      </c>
      <c r="L11" s="79">
        <v>57</v>
      </c>
      <c r="M11" s="79">
        <v>129</v>
      </c>
      <c r="N11" s="79">
        <v>238</v>
      </c>
      <c r="O11" s="79">
        <v>368</v>
      </c>
      <c r="P11" s="79">
        <v>577</v>
      </c>
      <c r="Q11" s="79">
        <v>783</v>
      </c>
      <c r="R11" s="79">
        <v>968</v>
      </c>
      <c r="S11" s="79">
        <v>1307</v>
      </c>
      <c r="T11" s="79">
        <v>1650</v>
      </c>
      <c r="U11" s="79">
        <v>1869</v>
      </c>
      <c r="V11" s="79">
        <v>1982</v>
      </c>
      <c r="W11" s="79">
        <v>2151</v>
      </c>
      <c r="X11" s="79">
        <v>2211</v>
      </c>
      <c r="Y11" s="79">
        <v>2224</v>
      </c>
      <c r="Z11" s="79">
        <v>2114</v>
      </c>
      <c r="AA11" s="79">
        <v>1946</v>
      </c>
      <c r="AB11" s="79">
        <v>1600</v>
      </c>
      <c r="AC11" s="79">
        <v>1336</v>
      </c>
      <c r="AD11" s="79">
        <v>1022</v>
      </c>
      <c r="AE11" s="79">
        <v>709</v>
      </c>
      <c r="AF11" s="79">
        <v>497</v>
      </c>
      <c r="AG11" s="79">
        <v>277</v>
      </c>
      <c r="AH11" s="79">
        <v>133</v>
      </c>
      <c r="AI11" s="79">
        <v>60</v>
      </c>
      <c r="AJ11" s="79">
        <v>16</v>
      </c>
      <c r="AK11" s="79">
        <v>7</v>
      </c>
      <c r="AL11" s="79">
        <v>0</v>
      </c>
      <c r="AM11" s="79">
        <v>1</v>
      </c>
      <c r="AN11" s="79">
        <v>1</v>
      </c>
      <c r="AO11" s="79">
        <v>0</v>
      </c>
      <c r="AP11" s="79">
        <v>1</v>
      </c>
      <c r="AQ11" s="79">
        <v>0</v>
      </c>
      <c r="AR11" s="79">
        <v>0</v>
      </c>
      <c r="AS11" s="79">
        <v>0</v>
      </c>
      <c r="AT11" s="79">
        <v>0</v>
      </c>
    </row>
    <row r="12" spans="1:46">
      <c r="B12" t="s">
        <v>701</v>
      </c>
      <c r="C12" s="79">
        <v>5899</v>
      </c>
      <c r="D12" s="79">
        <v>0</v>
      </c>
      <c r="E12" s="79">
        <v>0</v>
      </c>
      <c r="F12" s="79">
        <v>0</v>
      </c>
      <c r="G12" s="79">
        <v>0</v>
      </c>
      <c r="H12" s="79">
        <v>0</v>
      </c>
      <c r="I12" s="79">
        <v>0</v>
      </c>
      <c r="J12" s="79">
        <v>0</v>
      </c>
      <c r="K12" s="79">
        <v>1</v>
      </c>
      <c r="L12" s="79">
        <v>3</v>
      </c>
      <c r="M12" s="79">
        <v>23</v>
      </c>
      <c r="N12" s="79">
        <v>25</v>
      </c>
      <c r="O12" s="79">
        <v>51</v>
      </c>
      <c r="P12" s="79">
        <v>98</v>
      </c>
      <c r="Q12" s="79">
        <v>134</v>
      </c>
      <c r="R12" s="79">
        <v>190</v>
      </c>
      <c r="S12" s="79">
        <v>251</v>
      </c>
      <c r="T12" s="79">
        <v>308</v>
      </c>
      <c r="U12" s="79">
        <v>376</v>
      </c>
      <c r="V12" s="79">
        <v>443</v>
      </c>
      <c r="W12" s="79">
        <v>446</v>
      </c>
      <c r="X12" s="79">
        <v>519</v>
      </c>
      <c r="Y12" s="79">
        <v>453</v>
      </c>
      <c r="Z12" s="79">
        <v>501</v>
      </c>
      <c r="AA12" s="79">
        <v>456</v>
      </c>
      <c r="AB12" s="79">
        <v>400</v>
      </c>
      <c r="AC12" s="79">
        <v>345</v>
      </c>
      <c r="AD12" s="79">
        <v>316</v>
      </c>
      <c r="AE12" s="79">
        <v>233</v>
      </c>
      <c r="AF12" s="79">
        <v>140</v>
      </c>
      <c r="AG12" s="79">
        <v>89</v>
      </c>
      <c r="AH12" s="79">
        <v>58</v>
      </c>
      <c r="AI12" s="79">
        <v>27</v>
      </c>
      <c r="AJ12" s="79">
        <v>9</v>
      </c>
      <c r="AK12" s="79">
        <v>1</v>
      </c>
      <c r="AL12" s="79">
        <v>3</v>
      </c>
      <c r="AM12" s="79">
        <v>0</v>
      </c>
      <c r="AN12" s="79">
        <v>0</v>
      </c>
      <c r="AO12" s="79">
        <v>0</v>
      </c>
      <c r="AP12" s="79">
        <v>0</v>
      </c>
      <c r="AQ12" s="79">
        <v>0</v>
      </c>
      <c r="AR12" s="79">
        <v>0</v>
      </c>
      <c r="AS12" s="79">
        <v>0</v>
      </c>
      <c r="AT12" s="79">
        <v>0</v>
      </c>
    </row>
    <row r="13" spans="1:46">
      <c r="B13" t="s">
        <v>702</v>
      </c>
      <c r="C13" s="79">
        <v>1625</v>
      </c>
      <c r="D13" s="79">
        <v>0</v>
      </c>
      <c r="E13" s="79">
        <v>0</v>
      </c>
      <c r="F13" s="79">
        <v>0</v>
      </c>
      <c r="G13" s="79">
        <v>0</v>
      </c>
      <c r="H13" s="79">
        <v>0</v>
      </c>
      <c r="I13" s="79">
        <v>0</v>
      </c>
      <c r="J13" s="79">
        <v>0</v>
      </c>
      <c r="K13" s="79">
        <v>0</v>
      </c>
      <c r="L13" s="79">
        <v>1</v>
      </c>
      <c r="M13" s="79">
        <v>2</v>
      </c>
      <c r="N13" s="79">
        <v>2</v>
      </c>
      <c r="O13" s="79">
        <v>9</v>
      </c>
      <c r="P13" s="79">
        <v>17</v>
      </c>
      <c r="Q13" s="79">
        <v>23</v>
      </c>
      <c r="R13" s="79">
        <v>40</v>
      </c>
      <c r="S13" s="79">
        <v>55</v>
      </c>
      <c r="T13" s="79">
        <v>76</v>
      </c>
      <c r="U13" s="79">
        <v>109</v>
      </c>
      <c r="V13" s="79">
        <v>105</v>
      </c>
      <c r="W13" s="79">
        <v>130</v>
      </c>
      <c r="X13" s="79">
        <v>121</v>
      </c>
      <c r="Y13" s="79">
        <v>128</v>
      </c>
      <c r="Z13" s="79">
        <v>132</v>
      </c>
      <c r="AA13" s="79">
        <v>120</v>
      </c>
      <c r="AB13" s="79">
        <v>124</v>
      </c>
      <c r="AC13" s="79">
        <v>117</v>
      </c>
      <c r="AD13" s="79">
        <v>107</v>
      </c>
      <c r="AE13" s="79">
        <v>83</v>
      </c>
      <c r="AF13" s="79">
        <v>55</v>
      </c>
      <c r="AG13" s="79">
        <v>36</v>
      </c>
      <c r="AH13" s="79">
        <v>19</v>
      </c>
      <c r="AI13" s="79">
        <v>7</v>
      </c>
      <c r="AJ13" s="79">
        <v>4</v>
      </c>
      <c r="AK13" s="79">
        <v>1</v>
      </c>
      <c r="AL13" s="79">
        <v>0</v>
      </c>
      <c r="AM13" s="79">
        <v>0</v>
      </c>
      <c r="AN13" s="79">
        <v>0</v>
      </c>
      <c r="AO13" s="79">
        <v>1</v>
      </c>
      <c r="AP13" s="79">
        <v>0</v>
      </c>
      <c r="AQ13" s="79">
        <v>0</v>
      </c>
      <c r="AR13" s="79">
        <v>0</v>
      </c>
      <c r="AS13" s="79">
        <v>1</v>
      </c>
      <c r="AT13" s="79">
        <v>0</v>
      </c>
    </row>
    <row r="14" spans="1:46">
      <c r="B14" t="s">
        <v>703</v>
      </c>
      <c r="C14" s="79">
        <v>516</v>
      </c>
      <c r="D14" s="79">
        <v>0</v>
      </c>
      <c r="E14" s="79">
        <v>0</v>
      </c>
      <c r="F14" s="79">
        <v>0</v>
      </c>
      <c r="G14" s="79">
        <v>0</v>
      </c>
      <c r="H14" s="79">
        <v>0</v>
      </c>
      <c r="I14" s="79">
        <v>0</v>
      </c>
      <c r="J14" s="79">
        <v>0</v>
      </c>
      <c r="K14" s="79">
        <v>1</v>
      </c>
      <c r="L14" s="79">
        <v>0</v>
      </c>
      <c r="M14" s="79">
        <v>0</v>
      </c>
      <c r="N14" s="79">
        <v>0</v>
      </c>
      <c r="O14" s="79">
        <v>1</v>
      </c>
      <c r="P14" s="79">
        <v>2</v>
      </c>
      <c r="Q14" s="79">
        <v>0</v>
      </c>
      <c r="R14" s="79">
        <v>8</v>
      </c>
      <c r="S14" s="79">
        <v>16</v>
      </c>
      <c r="T14" s="79">
        <v>27</v>
      </c>
      <c r="U14" s="79">
        <v>35</v>
      </c>
      <c r="V14" s="79">
        <v>29</v>
      </c>
      <c r="W14" s="79">
        <v>37</v>
      </c>
      <c r="X14" s="79">
        <v>33</v>
      </c>
      <c r="Y14" s="79">
        <v>49</v>
      </c>
      <c r="Z14" s="79">
        <v>40</v>
      </c>
      <c r="AA14" s="79">
        <v>46</v>
      </c>
      <c r="AB14" s="79">
        <v>46</v>
      </c>
      <c r="AC14" s="79">
        <v>31</v>
      </c>
      <c r="AD14" s="79">
        <v>31</v>
      </c>
      <c r="AE14" s="79">
        <v>38</v>
      </c>
      <c r="AF14" s="79">
        <v>18</v>
      </c>
      <c r="AG14" s="79">
        <v>14</v>
      </c>
      <c r="AH14" s="79">
        <v>8</v>
      </c>
      <c r="AI14" s="79">
        <v>4</v>
      </c>
      <c r="AJ14" s="79">
        <v>1</v>
      </c>
      <c r="AK14" s="79">
        <v>1</v>
      </c>
      <c r="AL14" s="79">
        <v>0</v>
      </c>
      <c r="AM14" s="79">
        <v>0</v>
      </c>
      <c r="AN14" s="79">
        <v>0</v>
      </c>
      <c r="AO14" s="79">
        <v>0</v>
      </c>
      <c r="AP14" s="79">
        <v>0</v>
      </c>
      <c r="AQ14" s="79">
        <v>0</v>
      </c>
      <c r="AR14" s="79">
        <v>0</v>
      </c>
      <c r="AS14" s="79">
        <v>0</v>
      </c>
      <c r="AT14" s="79">
        <v>0</v>
      </c>
    </row>
    <row r="15" spans="1:46">
      <c r="B15" t="s">
        <v>704</v>
      </c>
      <c r="C15" s="79">
        <v>213</v>
      </c>
      <c r="D15" s="79">
        <v>0</v>
      </c>
      <c r="E15" s="79">
        <v>0</v>
      </c>
      <c r="F15" s="79">
        <v>0</v>
      </c>
      <c r="G15" s="79">
        <v>0</v>
      </c>
      <c r="H15" s="79">
        <v>0</v>
      </c>
      <c r="I15" s="79">
        <v>0</v>
      </c>
      <c r="J15" s="79">
        <v>0</v>
      </c>
      <c r="K15" s="79">
        <v>0</v>
      </c>
      <c r="L15" s="79">
        <v>0</v>
      </c>
      <c r="M15" s="79">
        <v>0</v>
      </c>
      <c r="N15" s="79">
        <v>0</v>
      </c>
      <c r="O15" s="79">
        <v>0</v>
      </c>
      <c r="P15" s="79">
        <v>0</v>
      </c>
      <c r="Q15" s="79">
        <v>1</v>
      </c>
      <c r="R15" s="79">
        <v>0</v>
      </c>
      <c r="S15" s="79">
        <v>4</v>
      </c>
      <c r="T15" s="79">
        <v>6</v>
      </c>
      <c r="U15" s="79">
        <v>5</v>
      </c>
      <c r="V15" s="79">
        <v>11</v>
      </c>
      <c r="W15" s="79">
        <v>8</v>
      </c>
      <c r="X15" s="79">
        <v>13</v>
      </c>
      <c r="Y15" s="79">
        <v>16</v>
      </c>
      <c r="Z15" s="79">
        <v>23</v>
      </c>
      <c r="AA15" s="79">
        <v>22</v>
      </c>
      <c r="AB15" s="79">
        <v>26</v>
      </c>
      <c r="AC15" s="79">
        <v>20</v>
      </c>
      <c r="AD15" s="79">
        <v>18</v>
      </c>
      <c r="AE15" s="79">
        <v>13</v>
      </c>
      <c r="AF15" s="79">
        <v>9</v>
      </c>
      <c r="AG15" s="79">
        <v>11</v>
      </c>
      <c r="AH15" s="79">
        <v>4</v>
      </c>
      <c r="AI15" s="79">
        <v>1</v>
      </c>
      <c r="AJ15" s="79">
        <v>1</v>
      </c>
      <c r="AK15" s="79">
        <v>0</v>
      </c>
      <c r="AL15" s="79">
        <v>1</v>
      </c>
      <c r="AM15" s="79">
        <v>0</v>
      </c>
      <c r="AN15" s="79">
        <v>0</v>
      </c>
      <c r="AO15" s="79">
        <v>0</v>
      </c>
      <c r="AP15" s="79">
        <v>0</v>
      </c>
      <c r="AQ15" s="79">
        <v>0</v>
      </c>
      <c r="AR15" s="79">
        <v>0</v>
      </c>
      <c r="AS15" s="79">
        <v>0</v>
      </c>
      <c r="AT15" s="79">
        <v>0</v>
      </c>
    </row>
    <row r="16" spans="1:46">
      <c r="B16" t="s">
        <v>705</v>
      </c>
      <c r="C16" s="79">
        <v>89</v>
      </c>
      <c r="D16" s="79">
        <v>0</v>
      </c>
      <c r="E16" s="79">
        <v>0</v>
      </c>
      <c r="F16" s="79">
        <v>0</v>
      </c>
      <c r="G16" s="79">
        <v>0</v>
      </c>
      <c r="H16" s="79">
        <v>0</v>
      </c>
      <c r="I16" s="79">
        <v>0</v>
      </c>
      <c r="J16" s="79">
        <v>0</v>
      </c>
      <c r="K16" s="79">
        <v>0</v>
      </c>
      <c r="L16" s="79">
        <v>0</v>
      </c>
      <c r="M16" s="79">
        <v>0</v>
      </c>
      <c r="N16" s="79">
        <v>0</v>
      </c>
      <c r="O16" s="79">
        <v>0</v>
      </c>
      <c r="P16" s="79">
        <v>1</v>
      </c>
      <c r="Q16" s="79">
        <v>0</v>
      </c>
      <c r="R16" s="79">
        <v>0</v>
      </c>
      <c r="S16" s="79">
        <v>3</v>
      </c>
      <c r="T16" s="79">
        <v>3</v>
      </c>
      <c r="U16" s="79">
        <v>2</v>
      </c>
      <c r="V16" s="79">
        <v>3</v>
      </c>
      <c r="W16" s="79">
        <v>4</v>
      </c>
      <c r="X16" s="79">
        <v>7</v>
      </c>
      <c r="Y16" s="79">
        <v>13</v>
      </c>
      <c r="Z16" s="79">
        <v>10</v>
      </c>
      <c r="AA16" s="79">
        <v>7</v>
      </c>
      <c r="AB16" s="79">
        <v>8</v>
      </c>
      <c r="AC16" s="79">
        <v>3</v>
      </c>
      <c r="AD16" s="79">
        <v>4</v>
      </c>
      <c r="AE16" s="79">
        <v>11</v>
      </c>
      <c r="AF16" s="79">
        <v>4</v>
      </c>
      <c r="AG16" s="79">
        <v>1</v>
      </c>
      <c r="AH16" s="79">
        <v>2</v>
      </c>
      <c r="AI16" s="79">
        <v>2</v>
      </c>
      <c r="AJ16" s="79">
        <v>1</v>
      </c>
      <c r="AK16" s="79">
        <v>0</v>
      </c>
      <c r="AL16" s="79">
        <v>0</v>
      </c>
      <c r="AM16" s="79">
        <v>0</v>
      </c>
      <c r="AN16" s="79">
        <v>0</v>
      </c>
      <c r="AO16" s="79">
        <v>0</v>
      </c>
      <c r="AP16" s="79">
        <v>0</v>
      </c>
      <c r="AQ16" s="79">
        <v>0</v>
      </c>
      <c r="AR16" s="79">
        <v>0</v>
      </c>
      <c r="AS16" s="79">
        <v>0</v>
      </c>
      <c r="AT16" s="79">
        <v>0</v>
      </c>
    </row>
    <row r="17" spans="1:46">
      <c r="B17" t="s">
        <v>706</v>
      </c>
      <c r="C17" s="79">
        <v>53</v>
      </c>
      <c r="D17" s="79">
        <v>0</v>
      </c>
      <c r="E17" s="79">
        <v>0</v>
      </c>
      <c r="F17" s="79">
        <v>0</v>
      </c>
      <c r="G17" s="79">
        <v>0</v>
      </c>
      <c r="H17" s="79">
        <v>0</v>
      </c>
      <c r="I17" s="79">
        <v>0</v>
      </c>
      <c r="J17" s="79">
        <v>0</v>
      </c>
      <c r="K17" s="79">
        <v>0</v>
      </c>
      <c r="L17" s="79">
        <v>0</v>
      </c>
      <c r="M17" s="79">
        <v>0</v>
      </c>
      <c r="N17" s="79">
        <v>0</v>
      </c>
      <c r="O17" s="79">
        <v>0</v>
      </c>
      <c r="P17" s="79">
        <v>0</v>
      </c>
      <c r="Q17" s="79">
        <v>0</v>
      </c>
      <c r="R17" s="79">
        <v>0</v>
      </c>
      <c r="S17" s="79">
        <v>0</v>
      </c>
      <c r="T17" s="79">
        <v>0</v>
      </c>
      <c r="U17" s="79">
        <v>1</v>
      </c>
      <c r="V17" s="79">
        <v>1</v>
      </c>
      <c r="W17" s="79">
        <v>2</v>
      </c>
      <c r="X17" s="79">
        <v>2</v>
      </c>
      <c r="Y17" s="79">
        <v>1</v>
      </c>
      <c r="Z17" s="79">
        <v>3</v>
      </c>
      <c r="AA17" s="79">
        <v>3</v>
      </c>
      <c r="AB17" s="79">
        <v>6</v>
      </c>
      <c r="AC17" s="79">
        <v>8</v>
      </c>
      <c r="AD17" s="79">
        <v>5</v>
      </c>
      <c r="AE17" s="79">
        <v>9</v>
      </c>
      <c r="AF17" s="79">
        <v>2</v>
      </c>
      <c r="AG17" s="79">
        <v>6</v>
      </c>
      <c r="AH17" s="79">
        <v>1</v>
      </c>
      <c r="AI17" s="79">
        <v>2</v>
      </c>
      <c r="AJ17" s="79">
        <v>1</v>
      </c>
      <c r="AK17" s="79">
        <v>0</v>
      </c>
      <c r="AL17" s="79">
        <v>0</v>
      </c>
      <c r="AM17" s="79">
        <v>0</v>
      </c>
      <c r="AN17" s="79">
        <v>0</v>
      </c>
      <c r="AO17" s="79">
        <v>0</v>
      </c>
      <c r="AP17" s="79">
        <v>0</v>
      </c>
      <c r="AQ17" s="79">
        <v>0</v>
      </c>
      <c r="AR17" s="79">
        <v>0</v>
      </c>
      <c r="AS17" s="79">
        <v>0</v>
      </c>
      <c r="AT17" s="79">
        <v>0</v>
      </c>
    </row>
    <row r="18" spans="1:46">
      <c r="A18" t="s">
        <v>1</v>
      </c>
      <c r="B18" t="s">
        <v>365</v>
      </c>
      <c r="C18" s="79">
        <v>515452</v>
      </c>
      <c r="D18" s="79">
        <v>14</v>
      </c>
      <c r="E18" s="79">
        <v>70</v>
      </c>
      <c r="F18" s="79">
        <v>313</v>
      </c>
      <c r="G18" s="79">
        <v>919</v>
      </c>
      <c r="H18" s="79">
        <v>1642</v>
      </c>
      <c r="I18" s="79">
        <v>3105</v>
      </c>
      <c r="J18" s="79">
        <v>5006</v>
      </c>
      <c r="K18" s="79">
        <v>6650</v>
      </c>
      <c r="L18" s="79">
        <v>8139</v>
      </c>
      <c r="M18" s="79">
        <v>10513</v>
      </c>
      <c r="N18" s="79">
        <v>13174</v>
      </c>
      <c r="O18" s="79">
        <v>17113</v>
      </c>
      <c r="P18" s="79">
        <v>21638</v>
      </c>
      <c r="Q18" s="79">
        <v>26767</v>
      </c>
      <c r="R18" s="79">
        <v>32223</v>
      </c>
      <c r="S18" s="79">
        <v>36745</v>
      </c>
      <c r="T18" s="79">
        <v>38893</v>
      </c>
      <c r="U18" s="79">
        <v>39806</v>
      </c>
      <c r="V18" s="79">
        <v>38484</v>
      </c>
      <c r="W18" s="79">
        <v>36092</v>
      </c>
      <c r="X18" s="79">
        <v>33835</v>
      </c>
      <c r="Y18" s="79">
        <v>31741</v>
      </c>
      <c r="Z18" s="79">
        <v>27813</v>
      </c>
      <c r="AA18" s="79">
        <v>23360</v>
      </c>
      <c r="AB18" s="79">
        <v>19145</v>
      </c>
      <c r="AC18" s="79">
        <v>14874</v>
      </c>
      <c r="AD18" s="79">
        <v>11426</v>
      </c>
      <c r="AE18" s="79">
        <v>7446</v>
      </c>
      <c r="AF18" s="79">
        <v>4490</v>
      </c>
      <c r="AG18" s="79">
        <v>2327</v>
      </c>
      <c r="AH18" s="79">
        <v>1028</v>
      </c>
      <c r="AI18" s="79">
        <v>402</v>
      </c>
      <c r="AJ18" s="79">
        <v>131</v>
      </c>
      <c r="AK18" s="79">
        <v>60</v>
      </c>
      <c r="AL18" s="79">
        <v>26</v>
      </c>
      <c r="AM18" s="79">
        <v>17</v>
      </c>
      <c r="AN18" s="79">
        <v>7</v>
      </c>
      <c r="AO18" s="79">
        <v>6</v>
      </c>
      <c r="AP18" s="79">
        <v>1</v>
      </c>
      <c r="AQ18" s="79">
        <v>4</v>
      </c>
      <c r="AR18" s="79">
        <v>3</v>
      </c>
      <c r="AS18" s="79">
        <v>3</v>
      </c>
      <c r="AT18" s="79">
        <v>1</v>
      </c>
    </row>
    <row r="19" spans="1:46">
      <c r="B19" t="s">
        <v>697</v>
      </c>
      <c r="C19" s="79">
        <v>245546</v>
      </c>
      <c r="D19" s="79">
        <v>14</v>
      </c>
      <c r="E19" s="79">
        <v>69</v>
      </c>
      <c r="F19" s="79">
        <v>303</v>
      </c>
      <c r="G19" s="79">
        <v>871</v>
      </c>
      <c r="H19" s="79">
        <v>1463</v>
      </c>
      <c r="I19" s="79">
        <v>2645</v>
      </c>
      <c r="J19" s="79">
        <v>4015</v>
      </c>
      <c r="K19" s="79">
        <v>4859</v>
      </c>
      <c r="L19" s="79">
        <v>5527</v>
      </c>
      <c r="M19" s="79">
        <v>6784</v>
      </c>
      <c r="N19" s="79">
        <v>8231</v>
      </c>
      <c r="O19" s="79">
        <v>10721</v>
      </c>
      <c r="P19" s="79">
        <v>13379</v>
      </c>
      <c r="Q19" s="79">
        <v>16133</v>
      </c>
      <c r="R19" s="79">
        <v>18668</v>
      </c>
      <c r="S19" s="79">
        <v>19750</v>
      </c>
      <c r="T19" s="79">
        <v>19307</v>
      </c>
      <c r="U19" s="79">
        <v>17858</v>
      </c>
      <c r="V19" s="79">
        <v>15909</v>
      </c>
      <c r="W19" s="79">
        <v>13983</v>
      </c>
      <c r="X19" s="79">
        <v>12572</v>
      </c>
      <c r="Y19" s="79">
        <v>11680</v>
      </c>
      <c r="Z19" s="79">
        <v>9888</v>
      </c>
      <c r="AA19" s="79">
        <v>8420</v>
      </c>
      <c r="AB19" s="79">
        <v>6590</v>
      </c>
      <c r="AC19" s="79">
        <v>5183</v>
      </c>
      <c r="AD19" s="79">
        <v>4341</v>
      </c>
      <c r="AE19" s="79">
        <v>2909</v>
      </c>
      <c r="AF19" s="79">
        <v>1741</v>
      </c>
      <c r="AG19" s="79">
        <v>970</v>
      </c>
      <c r="AH19" s="79">
        <v>447</v>
      </c>
      <c r="AI19" s="79">
        <v>193</v>
      </c>
      <c r="AJ19" s="79">
        <v>55</v>
      </c>
      <c r="AK19" s="79">
        <v>30</v>
      </c>
      <c r="AL19" s="79">
        <v>15</v>
      </c>
      <c r="AM19" s="79">
        <v>9</v>
      </c>
      <c r="AN19" s="79">
        <v>4</v>
      </c>
      <c r="AO19" s="79">
        <v>3</v>
      </c>
      <c r="AP19" s="79">
        <v>0</v>
      </c>
      <c r="AQ19" s="79">
        <v>2</v>
      </c>
      <c r="AR19" s="79">
        <v>3</v>
      </c>
      <c r="AS19" s="79">
        <v>2</v>
      </c>
      <c r="AT19" s="79">
        <v>0</v>
      </c>
    </row>
    <row r="20" spans="1:46">
      <c r="B20" t="s">
        <v>698</v>
      </c>
      <c r="C20" s="79">
        <v>185785</v>
      </c>
      <c r="D20" s="79">
        <v>0</v>
      </c>
      <c r="E20" s="79">
        <v>1</v>
      </c>
      <c r="F20" s="79">
        <v>10</v>
      </c>
      <c r="G20" s="79">
        <v>47</v>
      </c>
      <c r="H20" s="79">
        <v>172</v>
      </c>
      <c r="I20" s="79">
        <v>434</v>
      </c>
      <c r="J20" s="79">
        <v>914</v>
      </c>
      <c r="K20" s="79">
        <v>1591</v>
      </c>
      <c r="L20" s="79">
        <v>2232</v>
      </c>
      <c r="M20" s="79">
        <v>3040</v>
      </c>
      <c r="N20" s="79">
        <v>3848</v>
      </c>
      <c r="O20" s="79">
        <v>4885</v>
      </c>
      <c r="P20" s="79">
        <v>6239</v>
      </c>
      <c r="Q20" s="79">
        <v>7970</v>
      </c>
      <c r="R20" s="79">
        <v>10113</v>
      </c>
      <c r="S20" s="79">
        <v>12328</v>
      </c>
      <c r="T20" s="79">
        <v>14105</v>
      </c>
      <c r="U20" s="79">
        <v>15452</v>
      </c>
      <c r="V20" s="79">
        <v>15688</v>
      </c>
      <c r="W20" s="79">
        <v>14792</v>
      </c>
      <c r="X20" s="79">
        <v>13973</v>
      </c>
      <c r="Y20" s="79">
        <v>12890</v>
      </c>
      <c r="Z20" s="79">
        <v>11369</v>
      </c>
      <c r="AA20" s="79">
        <v>9410</v>
      </c>
      <c r="AB20" s="79">
        <v>7897</v>
      </c>
      <c r="AC20" s="79">
        <v>6146</v>
      </c>
      <c r="AD20" s="79">
        <v>4437</v>
      </c>
      <c r="AE20" s="79">
        <v>2787</v>
      </c>
      <c r="AF20" s="79">
        <v>1674</v>
      </c>
      <c r="AG20" s="79">
        <v>823</v>
      </c>
      <c r="AH20" s="79">
        <v>334</v>
      </c>
      <c r="AI20" s="79">
        <v>110</v>
      </c>
      <c r="AJ20" s="79">
        <v>36</v>
      </c>
      <c r="AK20" s="79">
        <v>17</v>
      </c>
      <c r="AL20" s="79">
        <v>7</v>
      </c>
      <c r="AM20" s="79">
        <v>6</v>
      </c>
      <c r="AN20" s="79">
        <v>2</v>
      </c>
      <c r="AO20" s="79">
        <v>2</v>
      </c>
      <c r="AP20" s="79">
        <v>0</v>
      </c>
      <c r="AQ20" s="79">
        <v>2</v>
      </c>
      <c r="AR20" s="79">
        <v>0</v>
      </c>
      <c r="AS20" s="79">
        <v>1</v>
      </c>
      <c r="AT20" s="79">
        <v>1</v>
      </c>
    </row>
    <row r="21" spans="1:46">
      <c r="B21" t="s">
        <v>699</v>
      </c>
      <c r="C21" s="79">
        <v>66355</v>
      </c>
      <c r="D21" s="79">
        <v>0</v>
      </c>
      <c r="E21" s="79">
        <v>0</v>
      </c>
      <c r="F21" s="79">
        <v>0</v>
      </c>
      <c r="G21" s="79">
        <v>1</v>
      </c>
      <c r="H21" s="79">
        <v>7</v>
      </c>
      <c r="I21" s="79">
        <v>23</v>
      </c>
      <c r="J21" s="79">
        <v>75</v>
      </c>
      <c r="K21" s="79">
        <v>186</v>
      </c>
      <c r="L21" s="79">
        <v>346</v>
      </c>
      <c r="M21" s="79">
        <v>615</v>
      </c>
      <c r="N21" s="79">
        <v>954</v>
      </c>
      <c r="O21" s="79">
        <v>1283</v>
      </c>
      <c r="P21" s="79">
        <v>1678</v>
      </c>
      <c r="Q21" s="79">
        <v>2169</v>
      </c>
      <c r="R21" s="79">
        <v>2807</v>
      </c>
      <c r="S21" s="79">
        <v>3832</v>
      </c>
      <c r="T21" s="79">
        <v>4452</v>
      </c>
      <c r="U21" s="79">
        <v>5253</v>
      </c>
      <c r="V21" s="79">
        <v>5549</v>
      </c>
      <c r="W21" s="79">
        <v>5885</v>
      </c>
      <c r="X21" s="79">
        <v>5787</v>
      </c>
      <c r="Y21" s="79">
        <v>5644</v>
      </c>
      <c r="Z21" s="79">
        <v>5097</v>
      </c>
      <c r="AA21" s="79">
        <v>4219</v>
      </c>
      <c r="AB21" s="79">
        <v>3540</v>
      </c>
      <c r="AC21" s="79">
        <v>2600</v>
      </c>
      <c r="AD21" s="79">
        <v>1877</v>
      </c>
      <c r="AE21" s="79">
        <v>1227</v>
      </c>
      <c r="AF21" s="79">
        <v>706</v>
      </c>
      <c r="AG21" s="79">
        <v>313</v>
      </c>
      <c r="AH21" s="79">
        <v>141</v>
      </c>
      <c r="AI21" s="79">
        <v>55</v>
      </c>
      <c r="AJ21" s="79">
        <v>21</v>
      </c>
      <c r="AK21" s="79">
        <v>10</v>
      </c>
      <c r="AL21" s="79">
        <v>1</v>
      </c>
      <c r="AM21" s="79">
        <v>1</v>
      </c>
      <c r="AN21" s="79">
        <v>0</v>
      </c>
      <c r="AO21" s="79">
        <v>1</v>
      </c>
      <c r="AP21" s="79">
        <v>0</v>
      </c>
      <c r="AQ21" s="79">
        <v>0</v>
      </c>
      <c r="AR21" s="79">
        <v>0</v>
      </c>
      <c r="AS21" s="79">
        <v>0</v>
      </c>
      <c r="AT21" s="79">
        <v>0</v>
      </c>
    </row>
    <row r="22" spans="1:46">
      <c r="B22" t="s">
        <v>700</v>
      </c>
      <c r="C22" s="79">
        <v>13407</v>
      </c>
      <c r="D22" s="79">
        <v>0</v>
      </c>
      <c r="E22" s="79">
        <v>0</v>
      </c>
      <c r="F22" s="79">
        <v>0</v>
      </c>
      <c r="G22" s="79">
        <v>0</v>
      </c>
      <c r="H22" s="79">
        <v>0</v>
      </c>
      <c r="I22" s="79">
        <v>3</v>
      </c>
      <c r="J22" s="79">
        <v>2</v>
      </c>
      <c r="K22" s="79">
        <v>14</v>
      </c>
      <c r="L22" s="79">
        <v>33</v>
      </c>
      <c r="M22" s="79">
        <v>62</v>
      </c>
      <c r="N22" s="79">
        <v>130</v>
      </c>
      <c r="O22" s="79">
        <v>189</v>
      </c>
      <c r="P22" s="79">
        <v>282</v>
      </c>
      <c r="Q22" s="79">
        <v>415</v>
      </c>
      <c r="R22" s="79">
        <v>510</v>
      </c>
      <c r="S22" s="79">
        <v>671</v>
      </c>
      <c r="T22" s="79">
        <v>816</v>
      </c>
      <c r="U22" s="79">
        <v>971</v>
      </c>
      <c r="V22" s="79">
        <v>1004</v>
      </c>
      <c r="W22" s="79">
        <v>1126</v>
      </c>
      <c r="X22" s="79">
        <v>1143</v>
      </c>
      <c r="Y22" s="79">
        <v>1157</v>
      </c>
      <c r="Z22" s="79">
        <v>1083</v>
      </c>
      <c r="AA22" s="79">
        <v>964</v>
      </c>
      <c r="AB22" s="79">
        <v>805</v>
      </c>
      <c r="AC22" s="79">
        <v>674</v>
      </c>
      <c r="AD22" s="79">
        <v>521</v>
      </c>
      <c r="AE22" s="79">
        <v>328</v>
      </c>
      <c r="AF22" s="79">
        <v>259</v>
      </c>
      <c r="AG22" s="79">
        <v>142</v>
      </c>
      <c r="AH22" s="79">
        <v>62</v>
      </c>
      <c r="AI22" s="79">
        <v>26</v>
      </c>
      <c r="AJ22" s="79">
        <v>9</v>
      </c>
      <c r="AK22" s="79">
        <v>3</v>
      </c>
      <c r="AL22" s="79">
        <v>0</v>
      </c>
      <c r="AM22" s="79">
        <v>1</v>
      </c>
      <c r="AN22" s="79">
        <v>1</v>
      </c>
      <c r="AO22" s="79">
        <v>0</v>
      </c>
      <c r="AP22" s="79">
        <v>1</v>
      </c>
      <c r="AQ22" s="79">
        <v>0</v>
      </c>
      <c r="AR22" s="79">
        <v>0</v>
      </c>
      <c r="AS22" s="79">
        <v>0</v>
      </c>
      <c r="AT22" s="79">
        <v>0</v>
      </c>
    </row>
    <row r="23" spans="1:46">
      <c r="B23" t="s">
        <v>701</v>
      </c>
      <c r="C23" s="79">
        <v>3072</v>
      </c>
      <c r="D23" s="79">
        <v>0</v>
      </c>
      <c r="E23" s="79">
        <v>0</v>
      </c>
      <c r="F23" s="79">
        <v>0</v>
      </c>
      <c r="G23" s="79">
        <v>0</v>
      </c>
      <c r="H23" s="79">
        <v>0</v>
      </c>
      <c r="I23" s="79">
        <v>0</v>
      </c>
      <c r="J23" s="79">
        <v>0</v>
      </c>
      <c r="K23" s="79">
        <v>0</v>
      </c>
      <c r="L23" s="79">
        <v>1</v>
      </c>
      <c r="M23" s="79">
        <v>12</v>
      </c>
      <c r="N23" s="79">
        <v>10</v>
      </c>
      <c r="O23" s="79">
        <v>32</v>
      </c>
      <c r="P23" s="79">
        <v>52</v>
      </c>
      <c r="Q23" s="79">
        <v>65</v>
      </c>
      <c r="R23" s="79">
        <v>97</v>
      </c>
      <c r="S23" s="79">
        <v>127</v>
      </c>
      <c r="T23" s="79">
        <v>160</v>
      </c>
      <c r="U23" s="79">
        <v>188</v>
      </c>
      <c r="V23" s="79">
        <v>254</v>
      </c>
      <c r="W23" s="79">
        <v>212</v>
      </c>
      <c r="X23" s="79">
        <v>269</v>
      </c>
      <c r="Y23" s="79">
        <v>258</v>
      </c>
      <c r="Z23" s="79">
        <v>264</v>
      </c>
      <c r="AA23" s="79">
        <v>247</v>
      </c>
      <c r="AB23" s="79">
        <v>209</v>
      </c>
      <c r="AC23" s="79">
        <v>177</v>
      </c>
      <c r="AD23" s="79">
        <v>161</v>
      </c>
      <c r="AE23" s="79">
        <v>117</v>
      </c>
      <c r="AF23" s="79">
        <v>67</v>
      </c>
      <c r="AG23" s="79">
        <v>44</v>
      </c>
      <c r="AH23" s="79">
        <v>32</v>
      </c>
      <c r="AI23" s="79">
        <v>11</v>
      </c>
      <c r="AJ23" s="79">
        <v>4</v>
      </c>
      <c r="AK23" s="79">
        <v>0</v>
      </c>
      <c r="AL23" s="79">
        <v>2</v>
      </c>
      <c r="AM23" s="79">
        <v>0</v>
      </c>
      <c r="AN23" s="79">
        <v>0</v>
      </c>
      <c r="AO23" s="79">
        <v>0</v>
      </c>
      <c r="AP23" s="79">
        <v>0</v>
      </c>
      <c r="AQ23" s="79">
        <v>0</v>
      </c>
      <c r="AR23" s="79">
        <v>0</v>
      </c>
      <c r="AS23" s="79">
        <v>0</v>
      </c>
      <c r="AT23" s="79">
        <v>0</v>
      </c>
    </row>
    <row r="24" spans="1:46">
      <c r="B24" t="s">
        <v>702</v>
      </c>
      <c r="C24" s="79">
        <v>822</v>
      </c>
      <c r="D24" s="79">
        <v>0</v>
      </c>
      <c r="E24" s="79">
        <v>0</v>
      </c>
      <c r="F24" s="79">
        <v>0</v>
      </c>
      <c r="G24" s="79">
        <v>0</v>
      </c>
      <c r="H24" s="79">
        <v>0</v>
      </c>
      <c r="I24" s="79">
        <v>0</v>
      </c>
      <c r="J24" s="79">
        <v>0</v>
      </c>
      <c r="K24" s="79">
        <v>0</v>
      </c>
      <c r="L24" s="79">
        <v>0</v>
      </c>
      <c r="M24" s="79">
        <v>0</v>
      </c>
      <c r="N24" s="79">
        <v>1</v>
      </c>
      <c r="O24" s="79">
        <v>3</v>
      </c>
      <c r="P24" s="79">
        <v>7</v>
      </c>
      <c r="Q24" s="79">
        <v>15</v>
      </c>
      <c r="R24" s="79">
        <v>23</v>
      </c>
      <c r="S24" s="79">
        <v>26</v>
      </c>
      <c r="T24" s="79">
        <v>30</v>
      </c>
      <c r="U24" s="79">
        <v>58</v>
      </c>
      <c r="V24" s="79">
        <v>52</v>
      </c>
      <c r="W24" s="79">
        <v>68</v>
      </c>
      <c r="X24" s="79">
        <v>62</v>
      </c>
      <c r="Y24" s="79">
        <v>71</v>
      </c>
      <c r="Z24" s="79">
        <v>67</v>
      </c>
      <c r="AA24" s="79">
        <v>65</v>
      </c>
      <c r="AB24" s="79">
        <v>59</v>
      </c>
      <c r="AC24" s="79">
        <v>64</v>
      </c>
      <c r="AD24" s="79">
        <v>59</v>
      </c>
      <c r="AE24" s="79">
        <v>41</v>
      </c>
      <c r="AF24" s="79">
        <v>23</v>
      </c>
      <c r="AG24" s="79">
        <v>17</v>
      </c>
      <c r="AH24" s="79">
        <v>6</v>
      </c>
      <c r="AI24" s="79">
        <v>3</v>
      </c>
      <c r="AJ24" s="79">
        <v>2</v>
      </c>
      <c r="AK24" s="79">
        <v>0</v>
      </c>
      <c r="AL24" s="79">
        <v>0</v>
      </c>
      <c r="AM24" s="79">
        <v>0</v>
      </c>
      <c r="AN24" s="79">
        <v>0</v>
      </c>
      <c r="AO24" s="79">
        <v>0</v>
      </c>
      <c r="AP24" s="79">
        <v>0</v>
      </c>
      <c r="AQ24" s="79">
        <v>0</v>
      </c>
      <c r="AR24" s="79">
        <v>0</v>
      </c>
      <c r="AS24" s="79">
        <v>0</v>
      </c>
      <c r="AT24" s="79">
        <v>0</v>
      </c>
    </row>
    <row r="25" spans="1:46">
      <c r="B25" t="s">
        <v>703</v>
      </c>
      <c r="C25" s="79">
        <v>278</v>
      </c>
      <c r="D25" s="79">
        <v>0</v>
      </c>
      <c r="E25" s="79">
        <v>0</v>
      </c>
      <c r="F25" s="79">
        <v>0</v>
      </c>
      <c r="G25" s="79">
        <v>0</v>
      </c>
      <c r="H25" s="79">
        <v>0</v>
      </c>
      <c r="I25" s="79">
        <v>0</v>
      </c>
      <c r="J25" s="79">
        <v>0</v>
      </c>
      <c r="K25" s="79">
        <v>0</v>
      </c>
      <c r="L25" s="79">
        <v>0</v>
      </c>
      <c r="M25" s="79">
        <v>0</v>
      </c>
      <c r="N25" s="79">
        <v>0</v>
      </c>
      <c r="O25" s="79">
        <v>0</v>
      </c>
      <c r="P25" s="79">
        <v>0</v>
      </c>
      <c r="Q25" s="79">
        <v>0</v>
      </c>
      <c r="R25" s="79">
        <v>5</v>
      </c>
      <c r="S25" s="79">
        <v>7</v>
      </c>
      <c r="T25" s="79">
        <v>17</v>
      </c>
      <c r="U25" s="79">
        <v>22</v>
      </c>
      <c r="V25" s="79">
        <v>19</v>
      </c>
      <c r="W25" s="79">
        <v>19</v>
      </c>
      <c r="X25" s="79">
        <v>18</v>
      </c>
      <c r="Y25" s="79">
        <v>27</v>
      </c>
      <c r="Z25" s="79">
        <v>21</v>
      </c>
      <c r="AA25" s="79">
        <v>18</v>
      </c>
      <c r="AB25" s="79">
        <v>22</v>
      </c>
      <c r="AC25" s="79">
        <v>16</v>
      </c>
      <c r="AD25" s="79">
        <v>15</v>
      </c>
      <c r="AE25" s="79">
        <v>21</v>
      </c>
      <c r="AF25" s="79">
        <v>14</v>
      </c>
      <c r="AG25" s="79">
        <v>9</v>
      </c>
      <c r="AH25" s="79">
        <v>5</v>
      </c>
      <c r="AI25" s="79">
        <v>2</v>
      </c>
      <c r="AJ25" s="79">
        <v>1</v>
      </c>
      <c r="AK25" s="79">
        <v>0</v>
      </c>
      <c r="AL25" s="79">
        <v>0</v>
      </c>
      <c r="AM25" s="79">
        <v>0</v>
      </c>
      <c r="AN25" s="79">
        <v>0</v>
      </c>
      <c r="AO25" s="79">
        <v>0</v>
      </c>
      <c r="AP25" s="79">
        <v>0</v>
      </c>
      <c r="AQ25" s="79">
        <v>0</v>
      </c>
      <c r="AR25" s="79">
        <v>0</v>
      </c>
      <c r="AS25" s="79">
        <v>0</v>
      </c>
      <c r="AT25" s="79">
        <v>0</v>
      </c>
    </row>
    <row r="26" spans="1:46">
      <c r="B26" t="s">
        <v>704</v>
      </c>
      <c r="C26" s="79">
        <v>108</v>
      </c>
      <c r="D26" s="79">
        <v>0</v>
      </c>
      <c r="E26" s="79">
        <v>0</v>
      </c>
      <c r="F26" s="79">
        <v>0</v>
      </c>
      <c r="G26" s="79">
        <v>0</v>
      </c>
      <c r="H26" s="79">
        <v>0</v>
      </c>
      <c r="I26" s="79">
        <v>0</v>
      </c>
      <c r="J26" s="79">
        <v>0</v>
      </c>
      <c r="K26" s="79">
        <v>0</v>
      </c>
      <c r="L26" s="79">
        <v>0</v>
      </c>
      <c r="M26" s="79">
        <v>0</v>
      </c>
      <c r="N26" s="79">
        <v>0</v>
      </c>
      <c r="O26" s="79">
        <v>0</v>
      </c>
      <c r="P26" s="79">
        <v>0</v>
      </c>
      <c r="Q26" s="79">
        <v>0</v>
      </c>
      <c r="R26" s="79">
        <v>0</v>
      </c>
      <c r="S26" s="79">
        <v>3</v>
      </c>
      <c r="T26" s="79">
        <v>4</v>
      </c>
      <c r="U26" s="79">
        <v>3</v>
      </c>
      <c r="V26" s="79">
        <v>7</v>
      </c>
      <c r="W26" s="79">
        <v>3</v>
      </c>
      <c r="X26" s="79">
        <v>6</v>
      </c>
      <c r="Y26" s="79">
        <v>7</v>
      </c>
      <c r="Z26" s="79">
        <v>16</v>
      </c>
      <c r="AA26" s="79">
        <v>12</v>
      </c>
      <c r="AB26" s="79">
        <v>17</v>
      </c>
      <c r="AC26" s="79">
        <v>7</v>
      </c>
      <c r="AD26" s="79">
        <v>11</v>
      </c>
      <c r="AE26" s="79">
        <v>2</v>
      </c>
      <c r="AF26" s="79">
        <v>2</v>
      </c>
      <c r="AG26" s="79">
        <v>4</v>
      </c>
      <c r="AH26" s="79">
        <v>1</v>
      </c>
      <c r="AI26" s="79">
        <v>1</v>
      </c>
      <c r="AJ26" s="79">
        <v>1</v>
      </c>
      <c r="AK26" s="79">
        <v>0</v>
      </c>
      <c r="AL26" s="79">
        <v>1</v>
      </c>
      <c r="AM26" s="79">
        <v>0</v>
      </c>
      <c r="AN26" s="79">
        <v>0</v>
      </c>
      <c r="AO26" s="79">
        <v>0</v>
      </c>
      <c r="AP26" s="79">
        <v>0</v>
      </c>
      <c r="AQ26" s="79">
        <v>0</v>
      </c>
      <c r="AR26" s="79">
        <v>0</v>
      </c>
      <c r="AS26" s="79">
        <v>0</v>
      </c>
      <c r="AT26" s="79">
        <v>0</v>
      </c>
    </row>
    <row r="27" spans="1:46">
      <c r="B27" t="s">
        <v>705</v>
      </c>
      <c r="C27" s="79">
        <v>53</v>
      </c>
      <c r="D27" s="79">
        <v>0</v>
      </c>
      <c r="E27" s="79">
        <v>0</v>
      </c>
      <c r="F27" s="79">
        <v>0</v>
      </c>
      <c r="G27" s="79">
        <v>0</v>
      </c>
      <c r="H27" s="79">
        <v>0</v>
      </c>
      <c r="I27" s="79">
        <v>0</v>
      </c>
      <c r="J27" s="79">
        <v>0</v>
      </c>
      <c r="K27" s="79">
        <v>0</v>
      </c>
      <c r="L27" s="79">
        <v>0</v>
      </c>
      <c r="M27" s="79">
        <v>0</v>
      </c>
      <c r="N27" s="79">
        <v>0</v>
      </c>
      <c r="O27" s="79">
        <v>0</v>
      </c>
      <c r="P27" s="79">
        <v>1</v>
      </c>
      <c r="Q27" s="79">
        <v>0</v>
      </c>
      <c r="R27" s="79">
        <v>0</v>
      </c>
      <c r="S27" s="79">
        <v>1</v>
      </c>
      <c r="T27" s="79">
        <v>2</v>
      </c>
      <c r="U27" s="79">
        <v>0</v>
      </c>
      <c r="V27" s="79">
        <v>1</v>
      </c>
      <c r="W27" s="79">
        <v>3</v>
      </c>
      <c r="X27" s="79">
        <v>4</v>
      </c>
      <c r="Y27" s="79">
        <v>6</v>
      </c>
      <c r="Z27" s="79">
        <v>7</v>
      </c>
      <c r="AA27" s="79">
        <v>4</v>
      </c>
      <c r="AB27" s="79">
        <v>4</v>
      </c>
      <c r="AC27" s="79">
        <v>3</v>
      </c>
      <c r="AD27" s="79">
        <v>2</v>
      </c>
      <c r="AE27" s="79">
        <v>9</v>
      </c>
      <c r="AF27" s="79">
        <v>3</v>
      </c>
      <c r="AG27" s="79">
        <v>1</v>
      </c>
      <c r="AH27" s="79">
        <v>0</v>
      </c>
      <c r="AI27" s="79">
        <v>1</v>
      </c>
      <c r="AJ27" s="79">
        <v>1</v>
      </c>
      <c r="AK27" s="79">
        <v>0</v>
      </c>
      <c r="AL27" s="79">
        <v>0</v>
      </c>
      <c r="AM27" s="79">
        <v>0</v>
      </c>
      <c r="AN27" s="79">
        <v>0</v>
      </c>
      <c r="AO27" s="79">
        <v>0</v>
      </c>
      <c r="AP27" s="79">
        <v>0</v>
      </c>
      <c r="AQ27" s="79">
        <v>0</v>
      </c>
      <c r="AR27" s="79">
        <v>0</v>
      </c>
      <c r="AS27" s="79">
        <v>0</v>
      </c>
      <c r="AT27" s="79">
        <v>0</v>
      </c>
    </row>
    <row r="28" spans="1:46">
      <c r="B28" t="s">
        <v>706</v>
      </c>
      <c r="C28" s="79">
        <v>26</v>
      </c>
      <c r="D28" s="79">
        <v>0</v>
      </c>
      <c r="E28" s="79">
        <v>0</v>
      </c>
      <c r="F28" s="79">
        <v>0</v>
      </c>
      <c r="G28" s="79">
        <v>0</v>
      </c>
      <c r="H28" s="79">
        <v>0</v>
      </c>
      <c r="I28" s="79">
        <v>0</v>
      </c>
      <c r="J28" s="79">
        <v>0</v>
      </c>
      <c r="K28" s="79">
        <v>0</v>
      </c>
      <c r="L28" s="79">
        <v>0</v>
      </c>
      <c r="M28" s="79">
        <v>0</v>
      </c>
      <c r="N28" s="79">
        <v>0</v>
      </c>
      <c r="O28" s="79">
        <v>0</v>
      </c>
      <c r="P28" s="79">
        <v>0</v>
      </c>
      <c r="Q28" s="79">
        <v>0</v>
      </c>
      <c r="R28" s="79">
        <v>0</v>
      </c>
      <c r="S28" s="79">
        <v>0</v>
      </c>
      <c r="T28" s="79">
        <v>0</v>
      </c>
      <c r="U28" s="79">
        <v>1</v>
      </c>
      <c r="V28" s="79">
        <v>1</v>
      </c>
      <c r="W28" s="79">
        <v>1</v>
      </c>
      <c r="X28" s="79">
        <v>1</v>
      </c>
      <c r="Y28" s="79">
        <v>1</v>
      </c>
      <c r="Z28" s="79">
        <v>1</v>
      </c>
      <c r="AA28" s="79">
        <v>1</v>
      </c>
      <c r="AB28" s="79">
        <v>2</v>
      </c>
      <c r="AC28" s="79">
        <v>4</v>
      </c>
      <c r="AD28" s="79">
        <v>2</v>
      </c>
      <c r="AE28" s="79">
        <v>5</v>
      </c>
      <c r="AF28" s="79">
        <v>1</v>
      </c>
      <c r="AG28" s="79">
        <v>4</v>
      </c>
      <c r="AH28" s="79">
        <v>0</v>
      </c>
      <c r="AI28" s="79">
        <v>0</v>
      </c>
      <c r="AJ28" s="79">
        <v>1</v>
      </c>
      <c r="AK28" s="79">
        <v>0</v>
      </c>
      <c r="AL28" s="79">
        <v>0</v>
      </c>
      <c r="AM28" s="79">
        <v>0</v>
      </c>
      <c r="AN28" s="79">
        <v>0</v>
      </c>
      <c r="AO28" s="79">
        <v>0</v>
      </c>
      <c r="AP28" s="79">
        <v>0</v>
      </c>
      <c r="AQ28" s="79">
        <v>0</v>
      </c>
      <c r="AR28" s="79">
        <v>0</v>
      </c>
      <c r="AS28" s="79">
        <v>0</v>
      </c>
      <c r="AT28" s="79">
        <v>0</v>
      </c>
    </row>
    <row r="29" spans="1:46">
      <c r="A29" t="s">
        <v>2</v>
      </c>
      <c r="B29" t="s">
        <v>365</v>
      </c>
      <c r="C29" s="79">
        <v>490225</v>
      </c>
      <c r="D29" s="79">
        <v>25</v>
      </c>
      <c r="E29" s="79">
        <v>86</v>
      </c>
      <c r="F29" s="79">
        <v>289</v>
      </c>
      <c r="G29" s="79">
        <v>861</v>
      </c>
      <c r="H29" s="79">
        <v>1602</v>
      </c>
      <c r="I29" s="79">
        <v>3003</v>
      </c>
      <c r="J29" s="79">
        <v>4640</v>
      </c>
      <c r="K29" s="79">
        <v>6303</v>
      </c>
      <c r="L29" s="79">
        <v>7661</v>
      </c>
      <c r="M29" s="79">
        <v>9811</v>
      </c>
      <c r="N29" s="79">
        <v>12564</v>
      </c>
      <c r="O29" s="79">
        <v>16079</v>
      </c>
      <c r="P29" s="79">
        <v>20353</v>
      </c>
      <c r="Q29" s="79">
        <v>25888</v>
      </c>
      <c r="R29" s="79">
        <v>30537</v>
      </c>
      <c r="S29" s="79">
        <v>34913</v>
      </c>
      <c r="T29" s="79">
        <v>37055</v>
      </c>
      <c r="U29" s="79">
        <v>37783</v>
      </c>
      <c r="V29" s="79">
        <v>36527</v>
      </c>
      <c r="W29" s="79">
        <v>34201</v>
      </c>
      <c r="X29" s="79">
        <v>32194</v>
      </c>
      <c r="Y29" s="79">
        <v>30034</v>
      </c>
      <c r="Z29" s="79">
        <v>26546</v>
      </c>
      <c r="AA29" s="79">
        <v>22170</v>
      </c>
      <c r="AB29" s="79">
        <v>18172</v>
      </c>
      <c r="AC29" s="79">
        <v>14438</v>
      </c>
      <c r="AD29" s="79">
        <v>10786</v>
      </c>
      <c r="AE29" s="79">
        <v>7331</v>
      </c>
      <c r="AF29" s="79">
        <v>4425</v>
      </c>
      <c r="AG29" s="79">
        <v>2274</v>
      </c>
      <c r="AH29" s="79">
        <v>1025</v>
      </c>
      <c r="AI29" s="79">
        <v>416</v>
      </c>
      <c r="AJ29" s="79">
        <v>117</v>
      </c>
      <c r="AK29" s="79">
        <v>63</v>
      </c>
      <c r="AL29" s="79">
        <v>14</v>
      </c>
      <c r="AM29" s="79">
        <v>10</v>
      </c>
      <c r="AN29" s="79">
        <v>8</v>
      </c>
      <c r="AO29" s="79">
        <v>13</v>
      </c>
      <c r="AP29" s="79">
        <v>1</v>
      </c>
      <c r="AQ29" s="79">
        <v>2</v>
      </c>
      <c r="AR29" s="79">
        <v>0</v>
      </c>
      <c r="AS29" s="79">
        <v>4</v>
      </c>
      <c r="AT29" s="79">
        <v>1</v>
      </c>
    </row>
    <row r="30" spans="1:46">
      <c r="B30" t="s">
        <v>697</v>
      </c>
      <c r="C30" s="79">
        <v>232536</v>
      </c>
      <c r="D30" s="79">
        <v>25</v>
      </c>
      <c r="E30" s="79">
        <v>86</v>
      </c>
      <c r="F30" s="79">
        <v>281</v>
      </c>
      <c r="G30" s="79">
        <v>814</v>
      </c>
      <c r="H30" s="79">
        <v>1409</v>
      </c>
      <c r="I30" s="79">
        <v>2568</v>
      </c>
      <c r="J30" s="79">
        <v>3699</v>
      </c>
      <c r="K30" s="79">
        <v>4569</v>
      </c>
      <c r="L30" s="79">
        <v>5157</v>
      </c>
      <c r="M30" s="79">
        <v>6242</v>
      </c>
      <c r="N30" s="79">
        <v>7917</v>
      </c>
      <c r="O30" s="79">
        <v>10002</v>
      </c>
      <c r="P30" s="79">
        <v>12555</v>
      </c>
      <c r="Q30" s="79">
        <v>15610</v>
      </c>
      <c r="R30" s="79">
        <v>17589</v>
      </c>
      <c r="S30" s="79">
        <v>18598</v>
      </c>
      <c r="T30" s="79">
        <v>18316</v>
      </c>
      <c r="U30" s="79">
        <v>17157</v>
      </c>
      <c r="V30" s="79">
        <v>14900</v>
      </c>
      <c r="W30" s="79">
        <v>13268</v>
      </c>
      <c r="X30" s="79">
        <v>11931</v>
      </c>
      <c r="Y30" s="79">
        <v>10850</v>
      </c>
      <c r="Z30" s="79">
        <v>9477</v>
      </c>
      <c r="AA30" s="79">
        <v>7802</v>
      </c>
      <c r="AB30" s="79">
        <v>6252</v>
      </c>
      <c r="AC30" s="79">
        <v>5114</v>
      </c>
      <c r="AD30" s="79">
        <v>4072</v>
      </c>
      <c r="AE30" s="79">
        <v>2871</v>
      </c>
      <c r="AF30" s="79">
        <v>1745</v>
      </c>
      <c r="AG30" s="79">
        <v>927</v>
      </c>
      <c r="AH30" s="79">
        <v>426</v>
      </c>
      <c r="AI30" s="79">
        <v>188</v>
      </c>
      <c r="AJ30" s="79">
        <v>54</v>
      </c>
      <c r="AK30" s="79">
        <v>36</v>
      </c>
      <c r="AL30" s="79">
        <v>5</v>
      </c>
      <c r="AM30" s="79">
        <v>6</v>
      </c>
      <c r="AN30" s="79">
        <v>7</v>
      </c>
      <c r="AO30" s="79">
        <v>6</v>
      </c>
      <c r="AP30" s="79">
        <v>1</v>
      </c>
      <c r="AQ30" s="79">
        <v>1</v>
      </c>
      <c r="AR30" s="79">
        <v>0</v>
      </c>
      <c r="AS30" s="79">
        <v>2</v>
      </c>
      <c r="AT30" s="79">
        <v>1</v>
      </c>
    </row>
    <row r="31" spans="1:46">
      <c r="B31" t="s">
        <v>698</v>
      </c>
      <c r="C31" s="79">
        <v>177440</v>
      </c>
      <c r="D31" s="79">
        <v>0</v>
      </c>
      <c r="E31" s="79">
        <v>0</v>
      </c>
      <c r="F31" s="79">
        <v>8</v>
      </c>
      <c r="G31" s="79">
        <v>45</v>
      </c>
      <c r="H31" s="79">
        <v>189</v>
      </c>
      <c r="I31" s="79">
        <v>409</v>
      </c>
      <c r="J31" s="79">
        <v>853</v>
      </c>
      <c r="K31" s="79">
        <v>1567</v>
      </c>
      <c r="L31" s="79">
        <v>2154</v>
      </c>
      <c r="M31" s="79">
        <v>2933</v>
      </c>
      <c r="N31" s="79">
        <v>3683</v>
      </c>
      <c r="O31" s="79">
        <v>4671</v>
      </c>
      <c r="P31" s="79">
        <v>5840</v>
      </c>
      <c r="Q31" s="79">
        <v>7641</v>
      </c>
      <c r="R31" s="79">
        <v>9616</v>
      </c>
      <c r="S31" s="79">
        <v>11930</v>
      </c>
      <c r="T31" s="79">
        <v>13346</v>
      </c>
      <c r="U31" s="79">
        <v>14671</v>
      </c>
      <c r="V31" s="79">
        <v>15099</v>
      </c>
      <c r="W31" s="79">
        <v>14098</v>
      </c>
      <c r="X31" s="79">
        <v>13374</v>
      </c>
      <c r="Y31" s="79">
        <v>12283</v>
      </c>
      <c r="Z31" s="79">
        <v>10926</v>
      </c>
      <c r="AA31" s="79">
        <v>8979</v>
      </c>
      <c r="AB31" s="79">
        <v>7494</v>
      </c>
      <c r="AC31" s="79">
        <v>5855</v>
      </c>
      <c r="AD31" s="79">
        <v>4154</v>
      </c>
      <c r="AE31" s="79">
        <v>2739</v>
      </c>
      <c r="AF31" s="79">
        <v>1577</v>
      </c>
      <c r="AG31" s="79">
        <v>804</v>
      </c>
      <c r="AH31" s="79">
        <v>331</v>
      </c>
      <c r="AI31" s="79">
        <v>107</v>
      </c>
      <c r="AJ31" s="79">
        <v>35</v>
      </c>
      <c r="AK31" s="79">
        <v>14</v>
      </c>
      <c r="AL31" s="79">
        <v>5</v>
      </c>
      <c r="AM31" s="79">
        <v>2</v>
      </c>
      <c r="AN31" s="79">
        <v>1</v>
      </c>
      <c r="AO31" s="79">
        <v>5</v>
      </c>
      <c r="AP31" s="79">
        <v>0</v>
      </c>
      <c r="AQ31" s="79">
        <v>1</v>
      </c>
      <c r="AR31" s="79">
        <v>0</v>
      </c>
      <c r="AS31" s="79">
        <v>1</v>
      </c>
      <c r="AT31" s="79">
        <v>0</v>
      </c>
    </row>
    <row r="32" spans="1:46">
      <c r="B32" t="s">
        <v>699</v>
      </c>
      <c r="C32" s="79">
        <v>63349</v>
      </c>
      <c r="D32" s="79">
        <v>0</v>
      </c>
      <c r="E32" s="79">
        <v>0</v>
      </c>
      <c r="F32" s="79">
        <v>0</v>
      </c>
      <c r="G32" s="79">
        <v>2</v>
      </c>
      <c r="H32" s="79">
        <v>4</v>
      </c>
      <c r="I32" s="79">
        <v>25</v>
      </c>
      <c r="J32" s="79">
        <v>81</v>
      </c>
      <c r="K32" s="79">
        <v>155</v>
      </c>
      <c r="L32" s="79">
        <v>323</v>
      </c>
      <c r="M32" s="79">
        <v>556</v>
      </c>
      <c r="N32" s="79">
        <v>840</v>
      </c>
      <c r="O32" s="79">
        <v>1201</v>
      </c>
      <c r="P32" s="79">
        <v>1605</v>
      </c>
      <c r="Q32" s="79">
        <v>2191</v>
      </c>
      <c r="R32" s="79">
        <v>2761</v>
      </c>
      <c r="S32" s="79">
        <v>3584</v>
      </c>
      <c r="T32" s="79">
        <v>4352</v>
      </c>
      <c r="U32" s="79">
        <v>4801</v>
      </c>
      <c r="V32" s="79">
        <v>5292</v>
      </c>
      <c r="W32" s="79">
        <v>5489</v>
      </c>
      <c r="X32" s="79">
        <v>5486</v>
      </c>
      <c r="Y32" s="79">
        <v>5544</v>
      </c>
      <c r="Z32" s="79">
        <v>4779</v>
      </c>
      <c r="AA32" s="79">
        <v>4100</v>
      </c>
      <c r="AB32" s="79">
        <v>3334</v>
      </c>
      <c r="AC32" s="79">
        <v>2554</v>
      </c>
      <c r="AD32" s="79">
        <v>1828</v>
      </c>
      <c r="AE32" s="79">
        <v>1148</v>
      </c>
      <c r="AF32" s="79">
        <v>747</v>
      </c>
      <c r="AG32" s="79">
        <v>330</v>
      </c>
      <c r="AH32" s="79">
        <v>149</v>
      </c>
      <c r="AI32" s="79">
        <v>62</v>
      </c>
      <c r="AJ32" s="79">
        <v>14</v>
      </c>
      <c r="AK32" s="79">
        <v>6</v>
      </c>
      <c r="AL32" s="79">
        <v>3</v>
      </c>
      <c r="AM32" s="79">
        <v>2</v>
      </c>
      <c r="AN32" s="79">
        <v>0</v>
      </c>
      <c r="AO32" s="79">
        <v>1</v>
      </c>
      <c r="AP32" s="79">
        <v>0</v>
      </c>
      <c r="AQ32" s="79">
        <v>0</v>
      </c>
      <c r="AR32" s="79">
        <v>0</v>
      </c>
      <c r="AS32" s="79">
        <v>0</v>
      </c>
      <c r="AT32" s="79">
        <v>0</v>
      </c>
    </row>
    <row r="33" spans="1:46">
      <c r="B33" t="s">
        <v>700</v>
      </c>
      <c r="C33" s="79">
        <v>12864</v>
      </c>
      <c r="D33" s="79">
        <v>0</v>
      </c>
      <c r="E33" s="79">
        <v>0</v>
      </c>
      <c r="F33" s="79">
        <v>0</v>
      </c>
      <c r="G33" s="79">
        <v>0</v>
      </c>
      <c r="H33" s="79">
        <v>0</v>
      </c>
      <c r="I33" s="79">
        <v>1</v>
      </c>
      <c r="J33" s="79">
        <v>7</v>
      </c>
      <c r="K33" s="79">
        <v>10</v>
      </c>
      <c r="L33" s="79">
        <v>24</v>
      </c>
      <c r="M33" s="79">
        <v>67</v>
      </c>
      <c r="N33" s="79">
        <v>108</v>
      </c>
      <c r="O33" s="79">
        <v>179</v>
      </c>
      <c r="P33" s="79">
        <v>295</v>
      </c>
      <c r="Q33" s="79">
        <v>368</v>
      </c>
      <c r="R33" s="79">
        <v>458</v>
      </c>
      <c r="S33" s="79">
        <v>636</v>
      </c>
      <c r="T33" s="79">
        <v>834</v>
      </c>
      <c r="U33" s="79">
        <v>898</v>
      </c>
      <c r="V33" s="79">
        <v>978</v>
      </c>
      <c r="W33" s="79">
        <v>1025</v>
      </c>
      <c r="X33" s="79">
        <v>1068</v>
      </c>
      <c r="Y33" s="79">
        <v>1067</v>
      </c>
      <c r="Z33" s="79">
        <v>1031</v>
      </c>
      <c r="AA33" s="79">
        <v>982</v>
      </c>
      <c r="AB33" s="79">
        <v>795</v>
      </c>
      <c r="AC33" s="79">
        <v>662</v>
      </c>
      <c r="AD33" s="79">
        <v>501</v>
      </c>
      <c r="AE33" s="79">
        <v>381</v>
      </c>
      <c r="AF33" s="79">
        <v>238</v>
      </c>
      <c r="AG33" s="79">
        <v>135</v>
      </c>
      <c r="AH33" s="79">
        <v>71</v>
      </c>
      <c r="AI33" s="79">
        <v>34</v>
      </c>
      <c r="AJ33" s="79">
        <v>7</v>
      </c>
      <c r="AK33" s="79">
        <v>4</v>
      </c>
      <c r="AL33" s="79">
        <v>0</v>
      </c>
      <c r="AM33" s="79">
        <v>0</v>
      </c>
      <c r="AN33" s="79">
        <v>0</v>
      </c>
      <c r="AO33" s="79">
        <v>0</v>
      </c>
      <c r="AP33" s="79">
        <v>0</v>
      </c>
      <c r="AQ33" s="79">
        <v>0</v>
      </c>
      <c r="AR33" s="79">
        <v>0</v>
      </c>
      <c r="AS33" s="79">
        <v>0</v>
      </c>
      <c r="AT33" s="79">
        <v>0</v>
      </c>
    </row>
    <row r="34" spans="1:46">
      <c r="B34" t="s">
        <v>701</v>
      </c>
      <c r="C34" s="79">
        <v>2827</v>
      </c>
      <c r="D34" s="79">
        <v>0</v>
      </c>
      <c r="E34" s="79">
        <v>0</v>
      </c>
      <c r="F34" s="79">
        <v>0</v>
      </c>
      <c r="G34" s="79">
        <v>0</v>
      </c>
      <c r="H34" s="79">
        <v>0</v>
      </c>
      <c r="I34" s="79">
        <v>0</v>
      </c>
      <c r="J34" s="79">
        <v>0</v>
      </c>
      <c r="K34" s="79">
        <v>1</v>
      </c>
      <c r="L34" s="79">
        <v>2</v>
      </c>
      <c r="M34" s="79">
        <v>11</v>
      </c>
      <c r="N34" s="79">
        <v>15</v>
      </c>
      <c r="O34" s="79">
        <v>19</v>
      </c>
      <c r="P34" s="79">
        <v>46</v>
      </c>
      <c r="Q34" s="79">
        <v>69</v>
      </c>
      <c r="R34" s="79">
        <v>93</v>
      </c>
      <c r="S34" s="79">
        <v>124</v>
      </c>
      <c r="T34" s="79">
        <v>148</v>
      </c>
      <c r="U34" s="79">
        <v>188</v>
      </c>
      <c r="V34" s="79">
        <v>189</v>
      </c>
      <c r="W34" s="79">
        <v>234</v>
      </c>
      <c r="X34" s="79">
        <v>250</v>
      </c>
      <c r="Y34" s="79">
        <v>195</v>
      </c>
      <c r="Z34" s="79">
        <v>237</v>
      </c>
      <c r="AA34" s="79">
        <v>209</v>
      </c>
      <c r="AB34" s="79">
        <v>191</v>
      </c>
      <c r="AC34" s="79">
        <v>168</v>
      </c>
      <c r="AD34" s="79">
        <v>155</v>
      </c>
      <c r="AE34" s="79">
        <v>116</v>
      </c>
      <c r="AF34" s="79">
        <v>73</v>
      </c>
      <c r="AG34" s="79">
        <v>45</v>
      </c>
      <c r="AH34" s="79">
        <v>26</v>
      </c>
      <c r="AI34" s="79">
        <v>16</v>
      </c>
      <c r="AJ34" s="79">
        <v>5</v>
      </c>
      <c r="AK34" s="79">
        <v>1</v>
      </c>
      <c r="AL34" s="79">
        <v>1</v>
      </c>
      <c r="AM34" s="79">
        <v>0</v>
      </c>
      <c r="AN34" s="79">
        <v>0</v>
      </c>
      <c r="AO34" s="79">
        <v>0</v>
      </c>
      <c r="AP34" s="79">
        <v>0</v>
      </c>
      <c r="AQ34" s="79">
        <v>0</v>
      </c>
      <c r="AR34" s="79">
        <v>0</v>
      </c>
      <c r="AS34" s="79">
        <v>0</v>
      </c>
      <c r="AT34" s="79">
        <v>0</v>
      </c>
    </row>
    <row r="35" spans="1:46">
      <c r="B35" t="s">
        <v>702</v>
      </c>
      <c r="C35" s="79">
        <v>803</v>
      </c>
      <c r="D35" s="79">
        <v>0</v>
      </c>
      <c r="E35" s="79">
        <v>0</v>
      </c>
      <c r="F35" s="79">
        <v>0</v>
      </c>
      <c r="G35" s="79">
        <v>0</v>
      </c>
      <c r="H35" s="79">
        <v>0</v>
      </c>
      <c r="I35" s="79">
        <v>0</v>
      </c>
      <c r="J35" s="79">
        <v>0</v>
      </c>
      <c r="K35" s="79">
        <v>0</v>
      </c>
      <c r="L35" s="79">
        <v>1</v>
      </c>
      <c r="M35" s="79">
        <v>2</v>
      </c>
      <c r="N35" s="79">
        <v>1</v>
      </c>
      <c r="O35" s="79">
        <v>6</v>
      </c>
      <c r="P35" s="79">
        <v>10</v>
      </c>
      <c r="Q35" s="79">
        <v>8</v>
      </c>
      <c r="R35" s="79">
        <v>17</v>
      </c>
      <c r="S35" s="79">
        <v>29</v>
      </c>
      <c r="T35" s="79">
        <v>46</v>
      </c>
      <c r="U35" s="79">
        <v>51</v>
      </c>
      <c r="V35" s="79">
        <v>53</v>
      </c>
      <c r="W35" s="79">
        <v>62</v>
      </c>
      <c r="X35" s="79">
        <v>59</v>
      </c>
      <c r="Y35" s="79">
        <v>57</v>
      </c>
      <c r="Z35" s="79">
        <v>65</v>
      </c>
      <c r="AA35" s="79">
        <v>55</v>
      </c>
      <c r="AB35" s="79">
        <v>65</v>
      </c>
      <c r="AC35" s="79">
        <v>53</v>
      </c>
      <c r="AD35" s="79">
        <v>48</v>
      </c>
      <c r="AE35" s="79">
        <v>42</v>
      </c>
      <c r="AF35" s="79">
        <v>32</v>
      </c>
      <c r="AG35" s="79">
        <v>19</v>
      </c>
      <c r="AH35" s="79">
        <v>13</v>
      </c>
      <c r="AI35" s="79">
        <v>4</v>
      </c>
      <c r="AJ35" s="79">
        <v>2</v>
      </c>
      <c r="AK35" s="79">
        <v>1</v>
      </c>
      <c r="AL35" s="79">
        <v>0</v>
      </c>
      <c r="AM35" s="79">
        <v>0</v>
      </c>
      <c r="AN35" s="79">
        <v>0</v>
      </c>
      <c r="AO35" s="79">
        <v>1</v>
      </c>
      <c r="AP35" s="79">
        <v>0</v>
      </c>
      <c r="AQ35" s="79">
        <v>0</v>
      </c>
      <c r="AR35" s="79">
        <v>0</v>
      </c>
      <c r="AS35" s="79">
        <v>1</v>
      </c>
      <c r="AT35" s="79">
        <v>0</v>
      </c>
    </row>
    <row r="36" spans="1:46">
      <c r="B36" t="s">
        <v>703</v>
      </c>
      <c r="C36" s="79">
        <v>238</v>
      </c>
      <c r="D36" s="79">
        <v>0</v>
      </c>
      <c r="E36" s="79">
        <v>0</v>
      </c>
      <c r="F36" s="79">
        <v>0</v>
      </c>
      <c r="G36" s="79">
        <v>0</v>
      </c>
      <c r="H36" s="79">
        <v>0</v>
      </c>
      <c r="I36" s="79">
        <v>0</v>
      </c>
      <c r="J36" s="79">
        <v>0</v>
      </c>
      <c r="K36" s="79">
        <v>1</v>
      </c>
      <c r="L36" s="79">
        <v>0</v>
      </c>
      <c r="M36" s="79">
        <v>0</v>
      </c>
      <c r="N36" s="79">
        <v>0</v>
      </c>
      <c r="O36" s="79">
        <v>1</v>
      </c>
      <c r="P36" s="79">
        <v>2</v>
      </c>
      <c r="Q36" s="79">
        <v>0</v>
      </c>
      <c r="R36" s="79">
        <v>3</v>
      </c>
      <c r="S36" s="79">
        <v>9</v>
      </c>
      <c r="T36" s="79">
        <v>10</v>
      </c>
      <c r="U36" s="79">
        <v>13</v>
      </c>
      <c r="V36" s="79">
        <v>10</v>
      </c>
      <c r="W36" s="79">
        <v>18</v>
      </c>
      <c r="X36" s="79">
        <v>15</v>
      </c>
      <c r="Y36" s="79">
        <v>22</v>
      </c>
      <c r="Z36" s="79">
        <v>19</v>
      </c>
      <c r="AA36" s="79">
        <v>28</v>
      </c>
      <c r="AB36" s="79">
        <v>24</v>
      </c>
      <c r="AC36" s="79">
        <v>15</v>
      </c>
      <c r="AD36" s="79">
        <v>16</v>
      </c>
      <c r="AE36" s="79">
        <v>17</v>
      </c>
      <c r="AF36" s="79">
        <v>4</v>
      </c>
      <c r="AG36" s="79">
        <v>5</v>
      </c>
      <c r="AH36" s="79">
        <v>3</v>
      </c>
      <c r="AI36" s="79">
        <v>2</v>
      </c>
      <c r="AJ36" s="79">
        <v>0</v>
      </c>
      <c r="AK36" s="79">
        <v>1</v>
      </c>
      <c r="AL36" s="79">
        <v>0</v>
      </c>
      <c r="AM36" s="79">
        <v>0</v>
      </c>
      <c r="AN36" s="79">
        <v>0</v>
      </c>
      <c r="AO36" s="79">
        <v>0</v>
      </c>
      <c r="AP36" s="79">
        <v>0</v>
      </c>
      <c r="AQ36" s="79">
        <v>0</v>
      </c>
      <c r="AR36" s="79">
        <v>0</v>
      </c>
      <c r="AS36" s="79">
        <v>0</v>
      </c>
      <c r="AT36" s="79">
        <v>0</v>
      </c>
    </row>
    <row r="37" spans="1:46">
      <c r="B37" t="s">
        <v>704</v>
      </c>
      <c r="C37" s="79">
        <v>105</v>
      </c>
      <c r="D37" s="79">
        <v>0</v>
      </c>
      <c r="E37" s="79">
        <v>0</v>
      </c>
      <c r="F37" s="79">
        <v>0</v>
      </c>
      <c r="G37" s="79">
        <v>0</v>
      </c>
      <c r="H37" s="79">
        <v>0</v>
      </c>
      <c r="I37" s="79">
        <v>0</v>
      </c>
      <c r="J37" s="79">
        <v>0</v>
      </c>
      <c r="K37" s="79">
        <v>0</v>
      </c>
      <c r="L37" s="79">
        <v>0</v>
      </c>
      <c r="M37" s="79">
        <v>0</v>
      </c>
      <c r="N37" s="79">
        <v>0</v>
      </c>
      <c r="O37" s="79">
        <v>0</v>
      </c>
      <c r="P37" s="79">
        <v>0</v>
      </c>
      <c r="Q37" s="79">
        <v>1</v>
      </c>
      <c r="R37" s="79">
        <v>0</v>
      </c>
      <c r="S37" s="79">
        <v>1</v>
      </c>
      <c r="T37" s="79">
        <v>2</v>
      </c>
      <c r="U37" s="79">
        <v>2</v>
      </c>
      <c r="V37" s="79">
        <v>4</v>
      </c>
      <c r="W37" s="79">
        <v>5</v>
      </c>
      <c r="X37" s="79">
        <v>7</v>
      </c>
      <c r="Y37" s="79">
        <v>9</v>
      </c>
      <c r="Z37" s="79">
        <v>7</v>
      </c>
      <c r="AA37" s="79">
        <v>10</v>
      </c>
      <c r="AB37" s="79">
        <v>9</v>
      </c>
      <c r="AC37" s="79">
        <v>13</v>
      </c>
      <c r="AD37" s="79">
        <v>7</v>
      </c>
      <c r="AE37" s="79">
        <v>11</v>
      </c>
      <c r="AF37" s="79">
        <v>7</v>
      </c>
      <c r="AG37" s="79">
        <v>7</v>
      </c>
      <c r="AH37" s="79">
        <v>3</v>
      </c>
      <c r="AI37" s="79">
        <v>0</v>
      </c>
      <c r="AJ37" s="79">
        <v>0</v>
      </c>
      <c r="AK37" s="79">
        <v>0</v>
      </c>
      <c r="AL37" s="79">
        <v>0</v>
      </c>
      <c r="AM37" s="79">
        <v>0</v>
      </c>
      <c r="AN37" s="79">
        <v>0</v>
      </c>
      <c r="AO37" s="79">
        <v>0</v>
      </c>
      <c r="AP37" s="79">
        <v>0</v>
      </c>
      <c r="AQ37" s="79">
        <v>0</v>
      </c>
      <c r="AR37" s="79">
        <v>0</v>
      </c>
      <c r="AS37" s="79">
        <v>0</v>
      </c>
      <c r="AT37" s="79">
        <v>0</v>
      </c>
    </row>
    <row r="38" spans="1:46">
      <c r="B38" t="s">
        <v>705</v>
      </c>
      <c r="C38" s="79">
        <v>36</v>
      </c>
      <c r="D38" s="79">
        <v>0</v>
      </c>
      <c r="E38" s="79">
        <v>0</v>
      </c>
      <c r="F38" s="79">
        <v>0</v>
      </c>
      <c r="G38" s="79">
        <v>0</v>
      </c>
      <c r="H38" s="79">
        <v>0</v>
      </c>
      <c r="I38" s="79">
        <v>0</v>
      </c>
      <c r="J38" s="79">
        <v>0</v>
      </c>
      <c r="K38" s="79">
        <v>0</v>
      </c>
      <c r="L38" s="79">
        <v>0</v>
      </c>
      <c r="M38" s="79">
        <v>0</v>
      </c>
      <c r="N38" s="79">
        <v>0</v>
      </c>
      <c r="O38" s="79">
        <v>0</v>
      </c>
      <c r="P38" s="79">
        <v>0</v>
      </c>
      <c r="Q38" s="79">
        <v>0</v>
      </c>
      <c r="R38" s="79">
        <v>0</v>
      </c>
      <c r="S38" s="79">
        <v>2</v>
      </c>
      <c r="T38" s="79">
        <v>1</v>
      </c>
      <c r="U38" s="79">
        <v>2</v>
      </c>
      <c r="V38" s="79">
        <v>2</v>
      </c>
      <c r="W38" s="79">
        <v>1</v>
      </c>
      <c r="X38" s="79">
        <v>3</v>
      </c>
      <c r="Y38" s="79">
        <v>7</v>
      </c>
      <c r="Z38" s="79">
        <v>3</v>
      </c>
      <c r="AA38" s="79">
        <v>3</v>
      </c>
      <c r="AB38" s="79">
        <v>4</v>
      </c>
      <c r="AC38" s="79">
        <v>0</v>
      </c>
      <c r="AD38" s="79">
        <v>2</v>
      </c>
      <c r="AE38" s="79">
        <v>2</v>
      </c>
      <c r="AF38" s="79">
        <v>1</v>
      </c>
      <c r="AG38" s="79">
        <v>0</v>
      </c>
      <c r="AH38" s="79">
        <v>2</v>
      </c>
      <c r="AI38" s="79">
        <v>1</v>
      </c>
      <c r="AJ38" s="79">
        <v>0</v>
      </c>
      <c r="AK38" s="79">
        <v>0</v>
      </c>
      <c r="AL38" s="79">
        <v>0</v>
      </c>
      <c r="AM38" s="79">
        <v>0</v>
      </c>
      <c r="AN38" s="79">
        <v>0</v>
      </c>
      <c r="AO38" s="79">
        <v>0</v>
      </c>
      <c r="AP38" s="79">
        <v>0</v>
      </c>
      <c r="AQ38" s="79">
        <v>0</v>
      </c>
      <c r="AR38" s="79">
        <v>0</v>
      </c>
      <c r="AS38" s="79">
        <v>0</v>
      </c>
      <c r="AT38" s="79">
        <v>0</v>
      </c>
    </row>
    <row r="39" spans="1:46">
      <c r="B39" t="s">
        <v>706</v>
      </c>
      <c r="C39" s="79">
        <v>27</v>
      </c>
      <c r="D39" s="79">
        <v>0</v>
      </c>
      <c r="E39" s="79">
        <v>0</v>
      </c>
      <c r="F39" s="79">
        <v>0</v>
      </c>
      <c r="G39" s="79">
        <v>0</v>
      </c>
      <c r="H39" s="79">
        <v>0</v>
      </c>
      <c r="I39" s="79">
        <v>0</v>
      </c>
      <c r="J39" s="79">
        <v>0</v>
      </c>
      <c r="K39" s="79">
        <v>0</v>
      </c>
      <c r="L39" s="79">
        <v>0</v>
      </c>
      <c r="M39" s="79">
        <v>0</v>
      </c>
      <c r="N39" s="79">
        <v>0</v>
      </c>
      <c r="O39" s="79">
        <v>0</v>
      </c>
      <c r="P39" s="79">
        <v>0</v>
      </c>
      <c r="Q39" s="79">
        <v>0</v>
      </c>
      <c r="R39" s="79">
        <v>0</v>
      </c>
      <c r="S39" s="79">
        <v>0</v>
      </c>
      <c r="T39" s="79">
        <v>0</v>
      </c>
      <c r="U39" s="79">
        <v>0</v>
      </c>
      <c r="V39" s="79">
        <v>0</v>
      </c>
      <c r="W39" s="79">
        <v>1</v>
      </c>
      <c r="X39" s="79">
        <v>1</v>
      </c>
      <c r="Y39" s="79">
        <v>0</v>
      </c>
      <c r="Z39" s="79">
        <v>2</v>
      </c>
      <c r="AA39" s="79">
        <v>2</v>
      </c>
      <c r="AB39" s="79">
        <v>4</v>
      </c>
      <c r="AC39" s="79">
        <v>4</v>
      </c>
      <c r="AD39" s="79">
        <v>3</v>
      </c>
      <c r="AE39" s="79">
        <v>4</v>
      </c>
      <c r="AF39" s="79">
        <v>1</v>
      </c>
      <c r="AG39" s="79">
        <v>2</v>
      </c>
      <c r="AH39" s="79">
        <v>1</v>
      </c>
      <c r="AI39" s="79">
        <v>2</v>
      </c>
      <c r="AJ39" s="79">
        <v>0</v>
      </c>
      <c r="AK39" s="79">
        <v>0</v>
      </c>
      <c r="AL39" s="79">
        <v>0</v>
      </c>
      <c r="AM39" s="79">
        <v>0</v>
      </c>
      <c r="AN39" s="79">
        <v>0</v>
      </c>
      <c r="AO39" s="79">
        <v>0</v>
      </c>
      <c r="AP39" s="79">
        <v>0</v>
      </c>
      <c r="AQ39" s="79">
        <v>0</v>
      </c>
      <c r="AR39" s="79">
        <v>0</v>
      </c>
      <c r="AS39" s="79">
        <v>0</v>
      </c>
      <c r="AT39" s="79">
        <v>0</v>
      </c>
    </row>
    <row r="40" spans="1:46">
      <c r="A40" t="s">
        <v>707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row>
    <row r="41" spans="1:46">
      <c r="A41" t="s">
        <v>365</v>
      </c>
      <c r="B41" t="s">
        <v>365</v>
      </c>
      <c r="C41" s="79">
        <v>982645</v>
      </c>
      <c r="D41" s="79" t="s">
        <v>708</v>
      </c>
      <c r="E41" s="79">
        <v>3</v>
      </c>
      <c r="F41" s="79">
        <v>167</v>
      </c>
      <c r="G41" s="79">
        <v>795</v>
      </c>
      <c r="H41" s="79">
        <v>2247</v>
      </c>
      <c r="I41" s="79">
        <v>5003</v>
      </c>
      <c r="J41" s="79">
        <v>8456</v>
      </c>
      <c r="K41" s="79">
        <v>11848</v>
      </c>
      <c r="L41" s="79">
        <v>14737</v>
      </c>
      <c r="M41" s="79">
        <v>19308</v>
      </c>
      <c r="N41" s="79">
        <v>24782</v>
      </c>
      <c r="O41" s="79">
        <v>32304</v>
      </c>
      <c r="P41" s="79">
        <v>41068</v>
      </c>
      <c r="Q41" s="79">
        <v>51776</v>
      </c>
      <c r="R41" s="79">
        <v>61924</v>
      </c>
      <c r="S41" s="79">
        <v>70750</v>
      </c>
      <c r="T41" s="79">
        <v>75032</v>
      </c>
      <c r="U41" s="79">
        <v>76679</v>
      </c>
      <c r="V41" s="79">
        <v>74117</v>
      </c>
      <c r="W41" s="79">
        <v>69483</v>
      </c>
      <c r="X41" s="79">
        <v>65203</v>
      </c>
      <c r="Y41" s="79">
        <v>60958</v>
      </c>
      <c r="Z41" s="79">
        <v>53568</v>
      </c>
      <c r="AA41" s="79">
        <v>44784</v>
      </c>
      <c r="AB41" s="79">
        <v>36690</v>
      </c>
      <c r="AC41" s="79">
        <v>28706</v>
      </c>
      <c r="AD41" s="79">
        <v>21706</v>
      </c>
      <c r="AE41" s="79">
        <v>14366</v>
      </c>
      <c r="AF41" s="79">
        <v>8583</v>
      </c>
      <c r="AG41" s="79">
        <v>4426</v>
      </c>
      <c r="AH41" s="79">
        <v>1952</v>
      </c>
      <c r="AI41" s="79">
        <v>766</v>
      </c>
      <c r="AJ41" s="79">
        <v>231</v>
      </c>
      <c r="AK41" s="79">
        <v>117</v>
      </c>
      <c r="AL41" s="79">
        <v>37</v>
      </c>
      <c r="AM41" s="79">
        <v>26</v>
      </c>
      <c r="AN41" s="79">
        <v>14</v>
      </c>
      <c r="AO41" s="79">
        <v>17</v>
      </c>
      <c r="AP41" s="79">
        <v>2</v>
      </c>
      <c r="AQ41" s="79">
        <v>4</v>
      </c>
      <c r="AR41" s="79">
        <v>3</v>
      </c>
      <c r="AS41" s="79">
        <v>7</v>
      </c>
      <c r="AT41" s="79">
        <v>0</v>
      </c>
    </row>
    <row r="42" spans="1:46">
      <c r="B42" t="s">
        <v>697</v>
      </c>
      <c r="C42" s="79">
        <v>464379</v>
      </c>
      <c r="D42" s="79" t="s">
        <v>708</v>
      </c>
      <c r="E42" s="79">
        <v>3</v>
      </c>
      <c r="F42" s="79">
        <v>160</v>
      </c>
      <c r="G42" s="79">
        <v>731</v>
      </c>
      <c r="H42" s="79">
        <v>1954</v>
      </c>
      <c r="I42" s="79">
        <v>4223</v>
      </c>
      <c r="J42" s="79">
        <v>6721</v>
      </c>
      <c r="K42" s="79">
        <v>8554</v>
      </c>
      <c r="L42" s="79">
        <v>9908</v>
      </c>
      <c r="M42" s="79">
        <v>12366</v>
      </c>
      <c r="N42" s="79">
        <v>15550</v>
      </c>
      <c r="O42" s="79">
        <v>20209</v>
      </c>
      <c r="P42" s="79">
        <v>25430</v>
      </c>
      <c r="Q42" s="79">
        <v>31284</v>
      </c>
      <c r="R42" s="79">
        <v>35847</v>
      </c>
      <c r="S42" s="79">
        <v>37968</v>
      </c>
      <c r="T42" s="79">
        <v>37213</v>
      </c>
      <c r="U42" s="79">
        <v>34615</v>
      </c>
      <c r="V42" s="79">
        <v>30425</v>
      </c>
      <c r="W42" s="79">
        <v>26933</v>
      </c>
      <c r="X42" s="79">
        <v>24153</v>
      </c>
      <c r="Y42" s="79">
        <v>22164</v>
      </c>
      <c r="Z42" s="79">
        <v>19012</v>
      </c>
      <c r="AA42" s="79">
        <v>15907</v>
      </c>
      <c r="AB42" s="79">
        <v>12592</v>
      </c>
      <c r="AC42" s="79">
        <v>10052</v>
      </c>
      <c r="AD42" s="79">
        <v>8190</v>
      </c>
      <c r="AE42" s="79">
        <v>5603</v>
      </c>
      <c r="AF42" s="79">
        <v>3354</v>
      </c>
      <c r="AG42" s="79">
        <v>1834</v>
      </c>
      <c r="AH42" s="79">
        <v>837</v>
      </c>
      <c r="AI42" s="79">
        <v>359</v>
      </c>
      <c r="AJ42" s="79">
        <v>103</v>
      </c>
      <c r="AK42" s="79">
        <v>64</v>
      </c>
      <c r="AL42" s="79">
        <v>18</v>
      </c>
      <c r="AM42" s="79">
        <v>15</v>
      </c>
      <c r="AN42" s="79">
        <v>10</v>
      </c>
      <c r="AO42" s="79">
        <v>8</v>
      </c>
      <c r="AP42" s="79">
        <v>1</v>
      </c>
      <c r="AQ42" s="79">
        <v>2</v>
      </c>
      <c r="AR42" s="79">
        <v>3</v>
      </c>
      <c r="AS42" s="79">
        <v>4</v>
      </c>
      <c r="AT42" s="79">
        <v>0</v>
      </c>
    </row>
    <row r="43" spans="1:46">
      <c r="B43" t="s">
        <v>698</v>
      </c>
      <c r="C43" s="79">
        <v>358710</v>
      </c>
      <c r="D43" s="79" t="s">
        <v>708</v>
      </c>
      <c r="E43" s="79">
        <v>0</v>
      </c>
      <c r="F43" s="79">
        <v>7</v>
      </c>
      <c r="G43" s="79">
        <v>62</v>
      </c>
      <c r="H43" s="79">
        <v>284</v>
      </c>
      <c r="I43" s="79">
        <v>737</v>
      </c>
      <c r="J43" s="79">
        <v>1593</v>
      </c>
      <c r="K43" s="79">
        <v>2960</v>
      </c>
      <c r="L43" s="79">
        <v>4168</v>
      </c>
      <c r="M43" s="79">
        <v>5715</v>
      </c>
      <c r="N43" s="79">
        <v>7294</v>
      </c>
      <c r="O43" s="79">
        <v>9336</v>
      </c>
      <c r="P43" s="79">
        <v>11860</v>
      </c>
      <c r="Q43" s="79">
        <v>15395</v>
      </c>
      <c r="R43" s="79">
        <v>19517</v>
      </c>
      <c r="S43" s="79">
        <v>24030</v>
      </c>
      <c r="T43" s="79">
        <v>27236</v>
      </c>
      <c r="U43" s="79">
        <v>29906</v>
      </c>
      <c r="V43" s="79">
        <v>30572</v>
      </c>
      <c r="W43" s="79">
        <v>28700</v>
      </c>
      <c r="X43" s="79">
        <v>27136</v>
      </c>
      <c r="Y43" s="79">
        <v>25015</v>
      </c>
      <c r="Z43" s="79">
        <v>22128</v>
      </c>
      <c r="AA43" s="79">
        <v>18230</v>
      </c>
      <c r="AB43" s="79">
        <v>15250</v>
      </c>
      <c r="AC43" s="79">
        <v>11864</v>
      </c>
      <c r="AD43" s="79">
        <v>8497</v>
      </c>
      <c r="AE43" s="79">
        <v>5446</v>
      </c>
      <c r="AF43" s="79">
        <v>3191</v>
      </c>
      <c r="AG43" s="79">
        <v>1593</v>
      </c>
      <c r="AH43" s="79">
        <v>646</v>
      </c>
      <c r="AI43" s="79">
        <v>210</v>
      </c>
      <c r="AJ43" s="79">
        <v>68</v>
      </c>
      <c r="AK43" s="79">
        <v>31</v>
      </c>
      <c r="AL43" s="79">
        <v>12</v>
      </c>
      <c r="AM43" s="79">
        <v>8</v>
      </c>
      <c r="AN43" s="79">
        <v>3</v>
      </c>
      <c r="AO43" s="79">
        <v>6</v>
      </c>
      <c r="AP43" s="79">
        <v>0</v>
      </c>
      <c r="AQ43" s="79">
        <v>2</v>
      </c>
      <c r="AR43" s="79">
        <v>0</v>
      </c>
      <c r="AS43" s="79">
        <v>2</v>
      </c>
      <c r="AT43" s="79">
        <v>0</v>
      </c>
    </row>
    <row r="44" spans="1:46">
      <c r="B44" t="s">
        <v>699</v>
      </c>
      <c r="C44" s="79">
        <v>126926</v>
      </c>
      <c r="D44" s="79" t="s">
        <v>708</v>
      </c>
      <c r="E44" s="79">
        <v>0</v>
      </c>
      <c r="F44" s="79">
        <v>0</v>
      </c>
      <c r="G44" s="79">
        <v>2</v>
      </c>
      <c r="H44" s="79">
        <v>9</v>
      </c>
      <c r="I44" s="79">
        <v>40</v>
      </c>
      <c r="J44" s="79">
        <v>135</v>
      </c>
      <c r="K44" s="79">
        <v>312</v>
      </c>
      <c r="L44" s="79">
        <v>608</v>
      </c>
      <c r="M44" s="79">
        <v>1090</v>
      </c>
      <c r="N44" s="79">
        <v>1697</v>
      </c>
      <c r="O44" s="79">
        <v>2373</v>
      </c>
      <c r="P44" s="79">
        <v>3145</v>
      </c>
      <c r="Q44" s="79">
        <v>4234</v>
      </c>
      <c r="R44" s="79">
        <v>5440</v>
      </c>
      <c r="S44" s="79">
        <v>7234</v>
      </c>
      <c r="T44" s="79">
        <v>8622</v>
      </c>
      <c r="U44" s="79">
        <v>9886</v>
      </c>
      <c r="V44" s="79">
        <v>10662</v>
      </c>
      <c r="W44" s="79">
        <v>11206</v>
      </c>
      <c r="X44" s="79">
        <v>11142</v>
      </c>
      <c r="Y44" s="79">
        <v>11028</v>
      </c>
      <c r="Z44" s="79">
        <v>9727</v>
      </c>
      <c r="AA44" s="79">
        <v>8186</v>
      </c>
      <c r="AB44" s="79">
        <v>6750</v>
      </c>
      <c r="AC44" s="79">
        <v>5047</v>
      </c>
      <c r="AD44" s="79">
        <v>3616</v>
      </c>
      <c r="AE44" s="79">
        <v>2295</v>
      </c>
      <c r="AF44" s="79">
        <v>1395</v>
      </c>
      <c r="AG44" s="79">
        <v>614</v>
      </c>
      <c r="AH44" s="79">
        <v>272</v>
      </c>
      <c r="AI44" s="79">
        <v>106</v>
      </c>
      <c r="AJ44" s="79">
        <v>31</v>
      </c>
      <c r="AK44" s="79">
        <v>14</v>
      </c>
      <c r="AL44" s="79">
        <v>4</v>
      </c>
      <c r="AM44" s="79">
        <v>2</v>
      </c>
      <c r="AN44" s="79">
        <v>0</v>
      </c>
      <c r="AO44" s="79">
        <v>2</v>
      </c>
      <c r="AP44" s="79">
        <v>0</v>
      </c>
      <c r="AQ44" s="79">
        <v>0</v>
      </c>
      <c r="AR44" s="79">
        <v>0</v>
      </c>
      <c r="AS44" s="79">
        <v>0</v>
      </c>
      <c r="AT44" s="79">
        <v>0</v>
      </c>
    </row>
    <row r="45" spans="1:46">
      <c r="B45" t="s">
        <v>700</v>
      </c>
      <c r="C45" s="79">
        <v>25004</v>
      </c>
      <c r="D45" s="79" t="s">
        <v>708</v>
      </c>
      <c r="E45" s="79">
        <v>0</v>
      </c>
      <c r="F45" s="79">
        <v>0</v>
      </c>
      <c r="G45" s="79">
        <v>0</v>
      </c>
      <c r="H45" s="79">
        <v>0</v>
      </c>
      <c r="I45" s="79">
        <v>3</v>
      </c>
      <c r="J45" s="79">
        <v>7</v>
      </c>
      <c r="K45" s="79">
        <v>20</v>
      </c>
      <c r="L45" s="79">
        <v>50</v>
      </c>
      <c r="M45" s="79">
        <v>116</v>
      </c>
      <c r="N45" s="79">
        <v>218</v>
      </c>
      <c r="O45" s="79">
        <v>337</v>
      </c>
      <c r="P45" s="79">
        <v>528</v>
      </c>
      <c r="Q45" s="79">
        <v>724</v>
      </c>
      <c r="R45" s="79">
        <v>903</v>
      </c>
      <c r="S45" s="79">
        <v>1228</v>
      </c>
      <c r="T45" s="79">
        <v>1582</v>
      </c>
      <c r="U45" s="79">
        <v>1787</v>
      </c>
      <c r="V45" s="79">
        <v>1906</v>
      </c>
      <c r="W45" s="79">
        <v>2065</v>
      </c>
      <c r="X45" s="79">
        <v>2129</v>
      </c>
      <c r="Y45" s="79">
        <v>2144</v>
      </c>
      <c r="Z45" s="79">
        <v>2052</v>
      </c>
      <c r="AA45" s="79">
        <v>1871</v>
      </c>
      <c r="AB45" s="79">
        <v>1540</v>
      </c>
      <c r="AC45" s="79">
        <v>1269</v>
      </c>
      <c r="AD45" s="79">
        <v>965</v>
      </c>
      <c r="AE45" s="79">
        <v>667</v>
      </c>
      <c r="AF45" s="79">
        <v>449</v>
      </c>
      <c r="AG45" s="79">
        <v>254</v>
      </c>
      <c r="AH45" s="79">
        <v>115</v>
      </c>
      <c r="AI45" s="79">
        <v>53</v>
      </c>
      <c r="AJ45" s="79">
        <v>14</v>
      </c>
      <c r="AK45" s="79">
        <v>5</v>
      </c>
      <c r="AL45" s="79">
        <v>0</v>
      </c>
      <c r="AM45" s="79">
        <v>1</v>
      </c>
      <c r="AN45" s="79">
        <v>1</v>
      </c>
      <c r="AO45" s="79">
        <v>0</v>
      </c>
      <c r="AP45" s="79">
        <v>1</v>
      </c>
      <c r="AQ45" s="79">
        <v>0</v>
      </c>
      <c r="AR45" s="79">
        <v>0</v>
      </c>
      <c r="AS45" s="79">
        <v>0</v>
      </c>
      <c r="AT45" s="79">
        <v>0</v>
      </c>
    </row>
    <row r="46" spans="1:46">
      <c r="B46" t="s">
        <v>701</v>
      </c>
      <c r="C46" s="79">
        <v>5421</v>
      </c>
      <c r="D46" s="79" t="s">
        <v>708</v>
      </c>
      <c r="E46" s="79">
        <v>0</v>
      </c>
      <c r="F46" s="79">
        <v>0</v>
      </c>
      <c r="G46" s="79">
        <v>0</v>
      </c>
      <c r="H46" s="79">
        <v>0</v>
      </c>
      <c r="I46" s="79">
        <v>0</v>
      </c>
      <c r="J46" s="79">
        <v>0</v>
      </c>
      <c r="K46" s="79">
        <v>1</v>
      </c>
      <c r="L46" s="79">
        <v>2</v>
      </c>
      <c r="M46" s="79">
        <v>19</v>
      </c>
      <c r="N46" s="79">
        <v>21</v>
      </c>
      <c r="O46" s="79">
        <v>42</v>
      </c>
      <c r="P46" s="79">
        <v>88</v>
      </c>
      <c r="Q46" s="79">
        <v>118</v>
      </c>
      <c r="R46" s="79">
        <v>174</v>
      </c>
      <c r="S46" s="79">
        <v>228</v>
      </c>
      <c r="T46" s="79">
        <v>278</v>
      </c>
      <c r="U46" s="79">
        <v>348</v>
      </c>
      <c r="V46" s="79">
        <v>417</v>
      </c>
      <c r="W46" s="79">
        <v>414</v>
      </c>
      <c r="X46" s="79">
        <v>479</v>
      </c>
      <c r="Y46" s="79">
        <v>422</v>
      </c>
      <c r="Z46" s="79">
        <v>460</v>
      </c>
      <c r="AA46" s="79">
        <v>417</v>
      </c>
      <c r="AB46" s="79">
        <v>378</v>
      </c>
      <c r="AC46" s="79">
        <v>318</v>
      </c>
      <c r="AD46" s="79">
        <v>300</v>
      </c>
      <c r="AE46" s="79">
        <v>217</v>
      </c>
      <c r="AF46" s="79">
        <v>117</v>
      </c>
      <c r="AG46" s="79">
        <v>76</v>
      </c>
      <c r="AH46" s="79">
        <v>52</v>
      </c>
      <c r="AI46" s="79">
        <v>23</v>
      </c>
      <c r="AJ46" s="79">
        <v>8</v>
      </c>
      <c r="AK46" s="79">
        <v>1</v>
      </c>
      <c r="AL46" s="79">
        <v>3</v>
      </c>
      <c r="AM46" s="79">
        <v>0</v>
      </c>
      <c r="AN46" s="79">
        <v>0</v>
      </c>
      <c r="AO46" s="79">
        <v>0</v>
      </c>
      <c r="AP46" s="79">
        <v>0</v>
      </c>
      <c r="AQ46" s="79">
        <v>0</v>
      </c>
      <c r="AR46" s="79">
        <v>0</v>
      </c>
      <c r="AS46" s="79">
        <v>0</v>
      </c>
      <c r="AT46" s="79">
        <v>0</v>
      </c>
    </row>
    <row r="47" spans="1:46">
      <c r="B47" t="s">
        <v>702</v>
      </c>
      <c r="C47" s="79">
        <v>1437</v>
      </c>
      <c r="D47" s="79" t="s">
        <v>708</v>
      </c>
      <c r="E47" s="79">
        <v>0</v>
      </c>
      <c r="F47" s="79">
        <v>0</v>
      </c>
      <c r="G47" s="79">
        <v>0</v>
      </c>
      <c r="H47" s="79">
        <v>0</v>
      </c>
      <c r="I47" s="79">
        <v>0</v>
      </c>
      <c r="J47" s="79">
        <v>0</v>
      </c>
      <c r="K47" s="79">
        <v>0</v>
      </c>
      <c r="L47" s="79">
        <v>1</v>
      </c>
      <c r="M47" s="79">
        <v>2</v>
      </c>
      <c r="N47" s="79">
        <v>2</v>
      </c>
      <c r="O47" s="79">
        <v>6</v>
      </c>
      <c r="P47" s="79">
        <v>14</v>
      </c>
      <c r="Q47" s="79">
        <v>20</v>
      </c>
      <c r="R47" s="79">
        <v>36</v>
      </c>
      <c r="S47" s="79">
        <v>44</v>
      </c>
      <c r="T47" s="79">
        <v>71</v>
      </c>
      <c r="U47" s="79">
        <v>98</v>
      </c>
      <c r="V47" s="79">
        <v>95</v>
      </c>
      <c r="W47" s="79">
        <v>119</v>
      </c>
      <c r="X47" s="79">
        <v>111</v>
      </c>
      <c r="Y47" s="79">
        <v>119</v>
      </c>
      <c r="Z47" s="79">
        <v>122</v>
      </c>
      <c r="AA47" s="79">
        <v>105</v>
      </c>
      <c r="AB47" s="79">
        <v>101</v>
      </c>
      <c r="AC47" s="79">
        <v>102</v>
      </c>
      <c r="AD47" s="79">
        <v>90</v>
      </c>
      <c r="AE47" s="79">
        <v>73</v>
      </c>
      <c r="AF47" s="79">
        <v>46</v>
      </c>
      <c r="AG47" s="79">
        <v>30</v>
      </c>
      <c r="AH47" s="79">
        <v>17</v>
      </c>
      <c r="AI47" s="79">
        <v>7</v>
      </c>
      <c r="AJ47" s="79">
        <v>3</v>
      </c>
      <c r="AK47" s="79">
        <v>1</v>
      </c>
      <c r="AL47" s="79">
        <v>0</v>
      </c>
      <c r="AM47" s="79">
        <v>0</v>
      </c>
      <c r="AN47" s="79">
        <v>0</v>
      </c>
      <c r="AO47" s="79">
        <v>1</v>
      </c>
      <c r="AP47" s="79">
        <v>0</v>
      </c>
      <c r="AQ47" s="79">
        <v>0</v>
      </c>
      <c r="AR47" s="79">
        <v>0</v>
      </c>
      <c r="AS47" s="79">
        <v>1</v>
      </c>
      <c r="AT47" s="79">
        <v>0</v>
      </c>
    </row>
    <row r="48" spans="1:46">
      <c r="B48" t="s">
        <v>703</v>
      </c>
      <c r="C48" s="79">
        <v>462</v>
      </c>
      <c r="D48" s="79" t="s">
        <v>708</v>
      </c>
      <c r="E48" s="79">
        <v>0</v>
      </c>
      <c r="F48" s="79">
        <v>0</v>
      </c>
      <c r="G48" s="79">
        <v>0</v>
      </c>
      <c r="H48" s="79">
        <v>0</v>
      </c>
      <c r="I48" s="79">
        <v>0</v>
      </c>
      <c r="J48" s="79">
        <v>0</v>
      </c>
      <c r="K48" s="79">
        <v>1</v>
      </c>
      <c r="L48" s="79">
        <v>0</v>
      </c>
      <c r="M48" s="79">
        <v>0</v>
      </c>
      <c r="N48" s="79">
        <v>0</v>
      </c>
      <c r="O48" s="79">
        <v>1</v>
      </c>
      <c r="P48" s="79">
        <v>2</v>
      </c>
      <c r="Q48" s="79">
        <v>0</v>
      </c>
      <c r="R48" s="79">
        <v>7</v>
      </c>
      <c r="S48" s="79">
        <v>13</v>
      </c>
      <c r="T48" s="79">
        <v>24</v>
      </c>
      <c r="U48" s="79">
        <v>33</v>
      </c>
      <c r="V48" s="79">
        <v>26</v>
      </c>
      <c r="W48" s="79">
        <v>33</v>
      </c>
      <c r="X48" s="79">
        <v>32</v>
      </c>
      <c r="Y48" s="79">
        <v>42</v>
      </c>
      <c r="Z48" s="79">
        <v>34</v>
      </c>
      <c r="AA48" s="79">
        <v>41</v>
      </c>
      <c r="AB48" s="79">
        <v>43</v>
      </c>
      <c r="AC48" s="79">
        <v>26</v>
      </c>
      <c r="AD48" s="79">
        <v>29</v>
      </c>
      <c r="AE48" s="79">
        <v>35</v>
      </c>
      <c r="AF48" s="79">
        <v>17</v>
      </c>
      <c r="AG48" s="79">
        <v>10</v>
      </c>
      <c r="AH48" s="79">
        <v>7</v>
      </c>
      <c r="AI48" s="79">
        <v>4</v>
      </c>
      <c r="AJ48" s="79">
        <v>1</v>
      </c>
      <c r="AK48" s="79">
        <v>1</v>
      </c>
      <c r="AL48" s="79">
        <v>0</v>
      </c>
      <c r="AM48" s="79">
        <v>0</v>
      </c>
      <c r="AN48" s="79">
        <v>0</v>
      </c>
      <c r="AO48" s="79">
        <v>0</v>
      </c>
      <c r="AP48" s="79">
        <v>0</v>
      </c>
      <c r="AQ48" s="79">
        <v>0</v>
      </c>
      <c r="AR48" s="79">
        <v>0</v>
      </c>
      <c r="AS48" s="79">
        <v>0</v>
      </c>
      <c r="AT48" s="79">
        <v>0</v>
      </c>
    </row>
    <row r="49" spans="1:46">
      <c r="B49" t="s">
        <v>704</v>
      </c>
      <c r="C49" s="79">
        <v>182</v>
      </c>
      <c r="D49" s="79" t="s">
        <v>708</v>
      </c>
      <c r="E49" s="79">
        <v>0</v>
      </c>
      <c r="F49" s="79">
        <v>0</v>
      </c>
      <c r="G49" s="79">
        <v>0</v>
      </c>
      <c r="H49" s="79">
        <v>0</v>
      </c>
      <c r="I49" s="79">
        <v>0</v>
      </c>
      <c r="J49" s="79">
        <v>0</v>
      </c>
      <c r="K49" s="79">
        <v>0</v>
      </c>
      <c r="L49" s="79">
        <v>0</v>
      </c>
      <c r="M49" s="79">
        <v>0</v>
      </c>
      <c r="N49" s="79">
        <v>0</v>
      </c>
      <c r="O49" s="79">
        <v>0</v>
      </c>
      <c r="P49" s="79">
        <v>0</v>
      </c>
      <c r="Q49" s="79">
        <v>1</v>
      </c>
      <c r="R49" s="79">
        <v>0</v>
      </c>
      <c r="S49" s="79">
        <v>4</v>
      </c>
      <c r="T49" s="79">
        <v>5</v>
      </c>
      <c r="U49" s="79">
        <v>3</v>
      </c>
      <c r="V49" s="79">
        <v>10</v>
      </c>
      <c r="W49" s="79">
        <v>7</v>
      </c>
      <c r="X49" s="79">
        <v>13</v>
      </c>
      <c r="Y49" s="79">
        <v>12</v>
      </c>
      <c r="Z49" s="79">
        <v>21</v>
      </c>
      <c r="AA49" s="79">
        <v>18</v>
      </c>
      <c r="AB49" s="79">
        <v>24</v>
      </c>
      <c r="AC49" s="79">
        <v>18</v>
      </c>
      <c r="AD49" s="79">
        <v>11</v>
      </c>
      <c r="AE49" s="79">
        <v>13</v>
      </c>
      <c r="AF49" s="79">
        <v>8</v>
      </c>
      <c r="AG49" s="79">
        <v>9</v>
      </c>
      <c r="AH49" s="79">
        <v>3</v>
      </c>
      <c r="AI49" s="79">
        <v>1</v>
      </c>
      <c r="AJ49" s="79">
        <v>1</v>
      </c>
      <c r="AK49" s="79">
        <v>0</v>
      </c>
      <c r="AL49" s="79">
        <v>0</v>
      </c>
      <c r="AM49" s="79">
        <v>0</v>
      </c>
      <c r="AN49" s="79">
        <v>0</v>
      </c>
      <c r="AO49" s="79">
        <v>0</v>
      </c>
      <c r="AP49" s="79">
        <v>0</v>
      </c>
      <c r="AQ49" s="79">
        <v>0</v>
      </c>
      <c r="AR49" s="79">
        <v>0</v>
      </c>
      <c r="AS49" s="79">
        <v>0</v>
      </c>
      <c r="AT49" s="79">
        <v>0</v>
      </c>
    </row>
    <row r="50" spans="1:46">
      <c r="B50" t="s">
        <v>705</v>
      </c>
      <c r="C50" s="79">
        <v>75</v>
      </c>
      <c r="D50" s="79" t="s">
        <v>708</v>
      </c>
      <c r="E50" s="79">
        <v>0</v>
      </c>
      <c r="F50" s="79">
        <v>0</v>
      </c>
      <c r="G50" s="79">
        <v>0</v>
      </c>
      <c r="H50" s="79">
        <v>0</v>
      </c>
      <c r="I50" s="79">
        <v>0</v>
      </c>
      <c r="J50" s="79">
        <v>0</v>
      </c>
      <c r="K50" s="79">
        <v>0</v>
      </c>
      <c r="L50" s="79">
        <v>0</v>
      </c>
      <c r="M50" s="79">
        <v>0</v>
      </c>
      <c r="N50" s="79">
        <v>0</v>
      </c>
      <c r="O50" s="79">
        <v>0</v>
      </c>
      <c r="P50" s="79">
        <v>1</v>
      </c>
      <c r="Q50" s="79">
        <v>0</v>
      </c>
      <c r="R50" s="79">
        <v>0</v>
      </c>
      <c r="S50" s="79">
        <v>1</v>
      </c>
      <c r="T50" s="79">
        <v>1</v>
      </c>
      <c r="U50" s="79">
        <v>2</v>
      </c>
      <c r="V50" s="79">
        <v>3</v>
      </c>
      <c r="W50" s="79">
        <v>4</v>
      </c>
      <c r="X50" s="79">
        <v>6</v>
      </c>
      <c r="Y50" s="79">
        <v>11</v>
      </c>
      <c r="Z50" s="79">
        <v>9</v>
      </c>
      <c r="AA50" s="79">
        <v>6</v>
      </c>
      <c r="AB50" s="79">
        <v>6</v>
      </c>
      <c r="AC50" s="79">
        <v>3</v>
      </c>
      <c r="AD50" s="79">
        <v>3</v>
      </c>
      <c r="AE50" s="79">
        <v>9</v>
      </c>
      <c r="AF50" s="79">
        <v>4</v>
      </c>
      <c r="AG50" s="79">
        <v>1</v>
      </c>
      <c r="AH50" s="79">
        <v>2</v>
      </c>
      <c r="AI50" s="79">
        <v>2</v>
      </c>
      <c r="AJ50" s="79">
        <v>1</v>
      </c>
      <c r="AK50" s="79">
        <v>0</v>
      </c>
      <c r="AL50" s="79">
        <v>0</v>
      </c>
      <c r="AM50" s="79">
        <v>0</v>
      </c>
      <c r="AN50" s="79">
        <v>0</v>
      </c>
      <c r="AO50" s="79">
        <v>0</v>
      </c>
      <c r="AP50" s="79">
        <v>0</v>
      </c>
      <c r="AQ50" s="79">
        <v>0</v>
      </c>
      <c r="AR50" s="79">
        <v>0</v>
      </c>
      <c r="AS50" s="79">
        <v>0</v>
      </c>
      <c r="AT50" s="79">
        <v>0</v>
      </c>
    </row>
    <row r="51" spans="1:46">
      <c r="B51" t="s">
        <v>706</v>
      </c>
      <c r="C51" s="79">
        <v>49</v>
      </c>
      <c r="D51" s="79" t="s">
        <v>708</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1</v>
      </c>
      <c r="V51" s="79">
        <v>1</v>
      </c>
      <c r="W51" s="79">
        <v>2</v>
      </c>
      <c r="X51" s="79">
        <v>2</v>
      </c>
      <c r="Y51" s="79">
        <v>1</v>
      </c>
      <c r="Z51" s="79">
        <v>3</v>
      </c>
      <c r="AA51" s="79">
        <v>3</v>
      </c>
      <c r="AB51" s="79">
        <v>6</v>
      </c>
      <c r="AC51" s="79">
        <v>7</v>
      </c>
      <c r="AD51" s="79">
        <v>5</v>
      </c>
      <c r="AE51" s="79">
        <v>8</v>
      </c>
      <c r="AF51" s="79">
        <v>2</v>
      </c>
      <c r="AG51" s="79">
        <v>5</v>
      </c>
      <c r="AH51" s="79">
        <v>1</v>
      </c>
      <c r="AI51" s="79">
        <v>1</v>
      </c>
      <c r="AJ51" s="79">
        <v>1</v>
      </c>
      <c r="AK51" s="79">
        <v>0</v>
      </c>
      <c r="AL51" s="79">
        <v>0</v>
      </c>
      <c r="AM51" s="79">
        <v>0</v>
      </c>
      <c r="AN51" s="79">
        <v>0</v>
      </c>
      <c r="AO51" s="79">
        <v>0</v>
      </c>
      <c r="AP51" s="79">
        <v>0</v>
      </c>
      <c r="AQ51" s="79">
        <v>0</v>
      </c>
      <c r="AR51" s="79">
        <v>0</v>
      </c>
      <c r="AS51" s="79">
        <v>0</v>
      </c>
      <c r="AT51" s="79">
        <v>0</v>
      </c>
    </row>
    <row r="52" spans="1:46">
      <c r="A52" t="s">
        <v>1</v>
      </c>
      <c r="B52" t="s">
        <v>365</v>
      </c>
      <c r="C52" s="79">
        <v>503711</v>
      </c>
      <c r="D52" s="79" t="s">
        <v>708</v>
      </c>
      <c r="E52" s="79">
        <v>1</v>
      </c>
      <c r="F52" s="79">
        <v>87</v>
      </c>
      <c r="G52" s="79">
        <v>398</v>
      </c>
      <c r="H52" s="79">
        <v>1140</v>
      </c>
      <c r="I52" s="79">
        <v>2539</v>
      </c>
      <c r="J52" s="79">
        <v>4416</v>
      </c>
      <c r="K52" s="79">
        <v>6079</v>
      </c>
      <c r="L52" s="79">
        <v>7609</v>
      </c>
      <c r="M52" s="79">
        <v>9993</v>
      </c>
      <c r="N52" s="79">
        <v>12673</v>
      </c>
      <c r="O52" s="79">
        <v>16662</v>
      </c>
      <c r="P52" s="79">
        <v>21171</v>
      </c>
      <c r="Q52" s="79">
        <v>26315</v>
      </c>
      <c r="R52" s="79">
        <v>31815</v>
      </c>
      <c r="S52" s="79">
        <v>36297</v>
      </c>
      <c r="T52" s="79">
        <v>38397</v>
      </c>
      <c r="U52" s="79">
        <v>39348</v>
      </c>
      <c r="V52" s="79">
        <v>38029</v>
      </c>
      <c r="W52" s="79">
        <v>35693</v>
      </c>
      <c r="X52" s="79">
        <v>33417</v>
      </c>
      <c r="Y52" s="79">
        <v>31298</v>
      </c>
      <c r="Z52" s="79">
        <v>27417</v>
      </c>
      <c r="AA52" s="79">
        <v>22997</v>
      </c>
      <c r="AB52" s="79">
        <v>18850</v>
      </c>
      <c r="AC52" s="79">
        <v>14546</v>
      </c>
      <c r="AD52" s="79">
        <v>11149</v>
      </c>
      <c r="AE52" s="79">
        <v>7239</v>
      </c>
      <c r="AF52" s="79">
        <v>4309</v>
      </c>
      <c r="AG52" s="79">
        <v>2235</v>
      </c>
      <c r="AH52" s="79">
        <v>971</v>
      </c>
      <c r="AI52" s="79">
        <v>379</v>
      </c>
      <c r="AJ52" s="79">
        <v>122</v>
      </c>
      <c r="AK52" s="79">
        <v>58</v>
      </c>
      <c r="AL52" s="79">
        <v>23</v>
      </c>
      <c r="AM52" s="79">
        <v>17</v>
      </c>
      <c r="AN52" s="79">
        <v>6</v>
      </c>
      <c r="AO52" s="79">
        <v>6</v>
      </c>
      <c r="AP52" s="79">
        <v>1</v>
      </c>
      <c r="AQ52" s="79">
        <v>3</v>
      </c>
      <c r="AR52" s="79">
        <v>3</v>
      </c>
      <c r="AS52" s="79">
        <v>3</v>
      </c>
      <c r="AT52" s="79">
        <v>0</v>
      </c>
    </row>
    <row r="53" spans="1:46">
      <c r="B53" t="s">
        <v>697</v>
      </c>
      <c r="C53" s="79">
        <v>238617</v>
      </c>
      <c r="D53" s="79" t="s">
        <v>708</v>
      </c>
      <c r="E53" s="79">
        <v>1</v>
      </c>
      <c r="F53" s="79">
        <v>84</v>
      </c>
      <c r="G53" s="79">
        <v>366</v>
      </c>
      <c r="H53" s="79">
        <v>1000</v>
      </c>
      <c r="I53" s="79">
        <v>2146</v>
      </c>
      <c r="J53" s="79">
        <v>3519</v>
      </c>
      <c r="K53" s="79">
        <v>4405</v>
      </c>
      <c r="L53" s="79">
        <v>5145</v>
      </c>
      <c r="M53" s="79">
        <v>6455</v>
      </c>
      <c r="N53" s="79">
        <v>7923</v>
      </c>
      <c r="O53" s="79">
        <v>10460</v>
      </c>
      <c r="P53" s="79">
        <v>13124</v>
      </c>
      <c r="Q53" s="79">
        <v>15905</v>
      </c>
      <c r="R53" s="79">
        <v>18472</v>
      </c>
      <c r="S53" s="79">
        <v>19555</v>
      </c>
      <c r="T53" s="79">
        <v>19093</v>
      </c>
      <c r="U53" s="79">
        <v>17659</v>
      </c>
      <c r="V53" s="79">
        <v>15708</v>
      </c>
      <c r="W53" s="79">
        <v>13837</v>
      </c>
      <c r="X53" s="79">
        <v>12397</v>
      </c>
      <c r="Y53" s="79">
        <v>11490</v>
      </c>
      <c r="Z53" s="79">
        <v>9723</v>
      </c>
      <c r="AA53" s="79">
        <v>8264</v>
      </c>
      <c r="AB53" s="79">
        <v>6478</v>
      </c>
      <c r="AC53" s="79">
        <v>5044</v>
      </c>
      <c r="AD53" s="79">
        <v>4213</v>
      </c>
      <c r="AE53" s="79">
        <v>2821</v>
      </c>
      <c r="AF53" s="79">
        <v>1673</v>
      </c>
      <c r="AG53" s="79">
        <v>939</v>
      </c>
      <c r="AH53" s="79">
        <v>423</v>
      </c>
      <c r="AI53" s="79">
        <v>180</v>
      </c>
      <c r="AJ53" s="79">
        <v>52</v>
      </c>
      <c r="AK53" s="79">
        <v>29</v>
      </c>
      <c r="AL53" s="79">
        <v>13</v>
      </c>
      <c r="AM53" s="79">
        <v>9</v>
      </c>
      <c r="AN53" s="79">
        <v>3</v>
      </c>
      <c r="AO53" s="79">
        <v>3</v>
      </c>
      <c r="AP53" s="79">
        <v>0</v>
      </c>
      <c r="AQ53" s="79">
        <v>1</v>
      </c>
      <c r="AR53" s="79">
        <v>3</v>
      </c>
      <c r="AS53" s="79">
        <v>2</v>
      </c>
      <c r="AT53" s="79">
        <v>0</v>
      </c>
    </row>
    <row r="54" spans="1:46">
      <c r="B54" t="s">
        <v>698</v>
      </c>
      <c r="C54" s="79">
        <v>183456</v>
      </c>
      <c r="D54" s="79" t="s">
        <v>708</v>
      </c>
      <c r="E54" s="79">
        <v>0</v>
      </c>
      <c r="F54" s="79">
        <v>3</v>
      </c>
      <c r="G54" s="79">
        <v>32</v>
      </c>
      <c r="H54" s="79">
        <v>135</v>
      </c>
      <c r="I54" s="79">
        <v>373</v>
      </c>
      <c r="J54" s="79">
        <v>828</v>
      </c>
      <c r="K54" s="79">
        <v>1494</v>
      </c>
      <c r="L54" s="79">
        <v>2119</v>
      </c>
      <c r="M54" s="79">
        <v>2902</v>
      </c>
      <c r="N54" s="79">
        <v>3722</v>
      </c>
      <c r="O54" s="79">
        <v>4767</v>
      </c>
      <c r="P54" s="79">
        <v>6124</v>
      </c>
      <c r="Q54" s="79">
        <v>7846</v>
      </c>
      <c r="R54" s="79">
        <v>10006</v>
      </c>
      <c r="S54" s="79">
        <v>12220</v>
      </c>
      <c r="T54" s="79">
        <v>13988</v>
      </c>
      <c r="U54" s="79">
        <v>15337</v>
      </c>
      <c r="V54" s="79">
        <v>15581</v>
      </c>
      <c r="W54" s="79">
        <v>14698</v>
      </c>
      <c r="X54" s="79">
        <v>13869</v>
      </c>
      <c r="Y54" s="79">
        <v>12811</v>
      </c>
      <c r="Z54" s="79">
        <v>11282</v>
      </c>
      <c r="AA54" s="79">
        <v>9333</v>
      </c>
      <c r="AB54" s="79">
        <v>7821</v>
      </c>
      <c r="AC54" s="79">
        <v>6075</v>
      </c>
      <c r="AD54" s="79">
        <v>4388</v>
      </c>
      <c r="AE54" s="79">
        <v>2746</v>
      </c>
      <c r="AF54" s="79">
        <v>1641</v>
      </c>
      <c r="AG54" s="79">
        <v>811</v>
      </c>
      <c r="AH54" s="79">
        <v>324</v>
      </c>
      <c r="AI54" s="79">
        <v>108</v>
      </c>
      <c r="AJ54" s="79">
        <v>35</v>
      </c>
      <c r="AK54" s="79">
        <v>17</v>
      </c>
      <c r="AL54" s="79">
        <v>7</v>
      </c>
      <c r="AM54" s="79">
        <v>6</v>
      </c>
      <c r="AN54" s="79">
        <v>2</v>
      </c>
      <c r="AO54" s="79">
        <v>2</v>
      </c>
      <c r="AP54" s="79">
        <v>0</v>
      </c>
      <c r="AQ54" s="79">
        <v>2</v>
      </c>
      <c r="AR54" s="79">
        <v>0</v>
      </c>
      <c r="AS54" s="79">
        <v>1</v>
      </c>
      <c r="AT54" s="79">
        <v>0</v>
      </c>
    </row>
    <row r="55" spans="1:46">
      <c r="B55" t="s">
        <v>699</v>
      </c>
      <c r="C55" s="79">
        <v>64928</v>
      </c>
      <c r="D55" s="79" t="s">
        <v>708</v>
      </c>
      <c r="E55" s="79">
        <v>0</v>
      </c>
      <c r="F55" s="79">
        <v>0</v>
      </c>
      <c r="G55" s="79">
        <v>0</v>
      </c>
      <c r="H55" s="79">
        <v>5</v>
      </c>
      <c r="I55" s="79">
        <v>18</v>
      </c>
      <c r="J55" s="79">
        <v>68</v>
      </c>
      <c r="K55" s="79">
        <v>168</v>
      </c>
      <c r="L55" s="79">
        <v>314</v>
      </c>
      <c r="M55" s="79">
        <v>573</v>
      </c>
      <c r="N55" s="79">
        <v>897</v>
      </c>
      <c r="O55" s="79">
        <v>1232</v>
      </c>
      <c r="P55" s="79">
        <v>1611</v>
      </c>
      <c r="Q55" s="79">
        <v>2108</v>
      </c>
      <c r="R55" s="79">
        <v>2748</v>
      </c>
      <c r="S55" s="79">
        <v>3743</v>
      </c>
      <c r="T55" s="79">
        <v>4357</v>
      </c>
      <c r="U55" s="79">
        <v>5171</v>
      </c>
      <c r="V55" s="79">
        <v>5469</v>
      </c>
      <c r="W55" s="79">
        <v>5797</v>
      </c>
      <c r="X55" s="79">
        <v>5720</v>
      </c>
      <c r="Y55" s="79">
        <v>5549</v>
      </c>
      <c r="Z55" s="79">
        <v>5010</v>
      </c>
      <c r="AA55" s="79">
        <v>4155</v>
      </c>
      <c r="AB55" s="79">
        <v>3479</v>
      </c>
      <c r="AC55" s="79">
        <v>2541</v>
      </c>
      <c r="AD55" s="79">
        <v>1831</v>
      </c>
      <c r="AE55" s="79">
        <v>1183</v>
      </c>
      <c r="AF55" s="79">
        <v>670</v>
      </c>
      <c r="AG55" s="79">
        <v>294</v>
      </c>
      <c r="AH55" s="79">
        <v>133</v>
      </c>
      <c r="AI55" s="79">
        <v>52</v>
      </c>
      <c r="AJ55" s="79">
        <v>19</v>
      </c>
      <c r="AK55" s="79">
        <v>10</v>
      </c>
      <c r="AL55" s="79">
        <v>1</v>
      </c>
      <c r="AM55" s="79">
        <v>1</v>
      </c>
      <c r="AN55" s="79">
        <v>0</v>
      </c>
      <c r="AO55" s="79">
        <v>1</v>
      </c>
      <c r="AP55" s="79">
        <v>0</v>
      </c>
      <c r="AQ55" s="79">
        <v>0</v>
      </c>
      <c r="AR55" s="79">
        <v>0</v>
      </c>
      <c r="AS55" s="79">
        <v>0</v>
      </c>
      <c r="AT55" s="79">
        <v>0</v>
      </c>
    </row>
    <row r="56" spans="1:46">
      <c r="B56" t="s">
        <v>700</v>
      </c>
      <c r="C56" s="79">
        <v>12737</v>
      </c>
      <c r="D56" s="79" t="s">
        <v>708</v>
      </c>
      <c r="E56" s="79">
        <v>0</v>
      </c>
      <c r="F56" s="79">
        <v>0</v>
      </c>
      <c r="G56" s="79">
        <v>0</v>
      </c>
      <c r="H56" s="79">
        <v>0</v>
      </c>
      <c r="I56" s="79">
        <v>2</v>
      </c>
      <c r="J56" s="79">
        <v>1</v>
      </c>
      <c r="K56" s="79">
        <v>12</v>
      </c>
      <c r="L56" s="79">
        <v>30</v>
      </c>
      <c r="M56" s="79">
        <v>52</v>
      </c>
      <c r="N56" s="79">
        <v>121</v>
      </c>
      <c r="O56" s="79">
        <v>175</v>
      </c>
      <c r="P56" s="79">
        <v>257</v>
      </c>
      <c r="Q56" s="79">
        <v>386</v>
      </c>
      <c r="R56" s="79">
        <v>475</v>
      </c>
      <c r="S56" s="79">
        <v>634</v>
      </c>
      <c r="T56" s="79">
        <v>770</v>
      </c>
      <c r="U56" s="79">
        <v>931</v>
      </c>
      <c r="V56" s="79">
        <v>960</v>
      </c>
      <c r="W56" s="79">
        <v>1078</v>
      </c>
      <c r="X56" s="79">
        <v>1095</v>
      </c>
      <c r="Y56" s="79">
        <v>1107</v>
      </c>
      <c r="Z56" s="79">
        <v>1052</v>
      </c>
      <c r="AA56" s="79">
        <v>928</v>
      </c>
      <c r="AB56" s="79">
        <v>780</v>
      </c>
      <c r="AC56" s="79">
        <v>642</v>
      </c>
      <c r="AD56" s="79">
        <v>488</v>
      </c>
      <c r="AE56" s="79">
        <v>309</v>
      </c>
      <c r="AF56" s="79">
        <v>237</v>
      </c>
      <c r="AG56" s="79">
        <v>127</v>
      </c>
      <c r="AH56" s="79">
        <v>52</v>
      </c>
      <c r="AI56" s="79">
        <v>23</v>
      </c>
      <c r="AJ56" s="79">
        <v>8</v>
      </c>
      <c r="AK56" s="79">
        <v>2</v>
      </c>
      <c r="AL56" s="79">
        <v>0</v>
      </c>
      <c r="AM56" s="79">
        <v>1</v>
      </c>
      <c r="AN56" s="79">
        <v>1</v>
      </c>
      <c r="AO56" s="79">
        <v>0</v>
      </c>
      <c r="AP56" s="79">
        <v>1</v>
      </c>
      <c r="AQ56" s="79">
        <v>0</v>
      </c>
      <c r="AR56" s="79">
        <v>0</v>
      </c>
      <c r="AS56" s="79">
        <v>0</v>
      </c>
      <c r="AT56" s="79">
        <v>0</v>
      </c>
    </row>
    <row r="57" spans="1:46">
      <c r="B57" t="s">
        <v>701</v>
      </c>
      <c r="C57" s="79">
        <v>2829</v>
      </c>
      <c r="D57" s="79" t="s">
        <v>708</v>
      </c>
      <c r="E57" s="79">
        <v>0</v>
      </c>
      <c r="F57" s="79">
        <v>0</v>
      </c>
      <c r="G57" s="79">
        <v>0</v>
      </c>
      <c r="H57" s="79">
        <v>0</v>
      </c>
      <c r="I57" s="79">
        <v>0</v>
      </c>
      <c r="J57" s="79">
        <v>0</v>
      </c>
      <c r="K57" s="79">
        <v>0</v>
      </c>
      <c r="L57" s="79">
        <v>1</v>
      </c>
      <c r="M57" s="79">
        <v>11</v>
      </c>
      <c r="N57" s="79">
        <v>9</v>
      </c>
      <c r="O57" s="79">
        <v>26</v>
      </c>
      <c r="P57" s="79">
        <v>48</v>
      </c>
      <c r="Q57" s="79">
        <v>57</v>
      </c>
      <c r="R57" s="79">
        <v>89</v>
      </c>
      <c r="S57" s="79">
        <v>112</v>
      </c>
      <c r="T57" s="79">
        <v>141</v>
      </c>
      <c r="U57" s="79">
        <v>173</v>
      </c>
      <c r="V57" s="79">
        <v>236</v>
      </c>
      <c r="W57" s="79">
        <v>197</v>
      </c>
      <c r="X57" s="79">
        <v>251</v>
      </c>
      <c r="Y57" s="79">
        <v>241</v>
      </c>
      <c r="Z57" s="79">
        <v>248</v>
      </c>
      <c r="AA57" s="79">
        <v>229</v>
      </c>
      <c r="AB57" s="79">
        <v>200</v>
      </c>
      <c r="AC57" s="79">
        <v>164</v>
      </c>
      <c r="AD57" s="79">
        <v>155</v>
      </c>
      <c r="AE57" s="79">
        <v>109</v>
      </c>
      <c r="AF57" s="79">
        <v>50</v>
      </c>
      <c r="AG57" s="79">
        <v>38</v>
      </c>
      <c r="AH57" s="79">
        <v>30</v>
      </c>
      <c r="AI57" s="79">
        <v>9</v>
      </c>
      <c r="AJ57" s="79">
        <v>3</v>
      </c>
      <c r="AK57" s="79">
        <v>0</v>
      </c>
      <c r="AL57" s="79">
        <v>2</v>
      </c>
      <c r="AM57" s="79">
        <v>0</v>
      </c>
      <c r="AN57" s="79">
        <v>0</v>
      </c>
      <c r="AO57" s="79">
        <v>0</v>
      </c>
      <c r="AP57" s="79">
        <v>0</v>
      </c>
      <c r="AQ57" s="79">
        <v>0</v>
      </c>
      <c r="AR57" s="79">
        <v>0</v>
      </c>
      <c r="AS57" s="79">
        <v>0</v>
      </c>
      <c r="AT57" s="79">
        <v>0</v>
      </c>
    </row>
    <row r="58" spans="1:46">
      <c r="B58" t="s">
        <v>702</v>
      </c>
      <c r="C58" s="79">
        <v>729</v>
      </c>
      <c r="D58" s="79" t="s">
        <v>708</v>
      </c>
      <c r="E58" s="79">
        <v>0</v>
      </c>
      <c r="F58" s="79">
        <v>0</v>
      </c>
      <c r="G58" s="79">
        <v>0</v>
      </c>
      <c r="H58" s="79">
        <v>0</v>
      </c>
      <c r="I58" s="79">
        <v>0</v>
      </c>
      <c r="J58" s="79">
        <v>0</v>
      </c>
      <c r="K58" s="79">
        <v>0</v>
      </c>
      <c r="L58" s="79">
        <v>0</v>
      </c>
      <c r="M58" s="79">
        <v>0</v>
      </c>
      <c r="N58" s="79">
        <v>1</v>
      </c>
      <c r="O58" s="79">
        <v>2</v>
      </c>
      <c r="P58" s="79">
        <v>6</v>
      </c>
      <c r="Q58" s="79">
        <v>13</v>
      </c>
      <c r="R58" s="79">
        <v>21</v>
      </c>
      <c r="S58" s="79">
        <v>23</v>
      </c>
      <c r="T58" s="79">
        <v>29</v>
      </c>
      <c r="U58" s="79">
        <v>54</v>
      </c>
      <c r="V58" s="79">
        <v>48</v>
      </c>
      <c r="W58" s="79">
        <v>61</v>
      </c>
      <c r="X58" s="79">
        <v>57</v>
      </c>
      <c r="Y58" s="79">
        <v>64</v>
      </c>
      <c r="Z58" s="79">
        <v>62</v>
      </c>
      <c r="AA58" s="79">
        <v>58</v>
      </c>
      <c r="AB58" s="79">
        <v>48</v>
      </c>
      <c r="AC58" s="79">
        <v>54</v>
      </c>
      <c r="AD58" s="79">
        <v>49</v>
      </c>
      <c r="AE58" s="79">
        <v>38</v>
      </c>
      <c r="AF58" s="79">
        <v>19</v>
      </c>
      <c r="AG58" s="79">
        <v>13</v>
      </c>
      <c r="AH58" s="79">
        <v>5</v>
      </c>
      <c r="AI58" s="79">
        <v>3</v>
      </c>
      <c r="AJ58" s="79">
        <v>1</v>
      </c>
      <c r="AK58" s="79">
        <v>0</v>
      </c>
      <c r="AL58" s="79">
        <v>0</v>
      </c>
      <c r="AM58" s="79">
        <v>0</v>
      </c>
      <c r="AN58" s="79">
        <v>0</v>
      </c>
      <c r="AO58" s="79">
        <v>0</v>
      </c>
      <c r="AP58" s="79">
        <v>0</v>
      </c>
      <c r="AQ58" s="79">
        <v>0</v>
      </c>
      <c r="AR58" s="79">
        <v>0</v>
      </c>
      <c r="AS58" s="79">
        <v>0</v>
      </c>
      <c r="AT58" s="79">
        <v>0</v>
      </c>
    </row>
    <row r="59" spans="1:46">
      <c r="B59" t="s">
        <v>703</v>
      </c>
      <c r="C59" s="79">
        <v>250</v>
      </c>
      <c r="D59" s="79" t="s">
        <v>708</v>
      </c>
      <c r="E59" s="79">
        <v>0</v>
      </c>
      <c r="F59" s="79">
        <v>0</v>
      </c>
      <c r="G59" s="79">
        <v>0</v>
      </c>
      <c r="H59" s="79">
        <v>0</v>
      </c>
      <c r="I59" s="79">
        <v>0</v>
      </c>
      <c r="J59" s="79">
        <v>0</v>
      </c>
      <c r="K59" s="79">
        <v>0</v>
      </c>
      <c r="L59" s="79">
        <v>0</v>
      </c>
      <c r="M59" s="79">
        <v>0</v>
      </c>
      <c r="N59" s="79">
        <v>0</v>
      </c>
      <c r="O59" s="79">
        <v>0</v>
      </c>
      <c r="P59" s="79">
        <v>0</v>
      </c>
      <c r="Q59" s="79">
        <v>0</v>
      </c>
      <c r="R59" s="79">
        <v>4</v>
      </c>
      <c r="S59" s="79">
        <v>6</v>
      </c>
      <c r="T59" s="79">
        <v>14</v>
      </c>
      <c r="U59" s="79">
        <v>20</v>
      </c>
      <c r="V59" s="79">
        <v>18</v>
      </c>
      <c r="W59" s="79">
        <v>18</v>
      </c>
      <c r="X59" s="79">
        <v>18</v>
      </c>
      <c r="Y59" s="79">
        <v>24</v>
      </c>
      <c r="Z59" s="79">
        <v>19</v>
      </c>
      <c r="AA59" s="79">
        <v>16</v>
      </c>
      <c r="AB59" s="79">
        <v>21</v>
      </c>
      <c r="AC59" s="79">
        <v>14</v>
      </c>
      <c r="AD59" s="79">
        <v>14</v>
      </c>
      <c r="AE59" s="79">
        <v>19</v>
      </c>
      <c r="AF59" s="79">
        <v>13</v>
      </c>
      <c r="AG59" s="79">
        <v>5</v>
      </c>
      <c r="AH59" s="79">
        <v>4</v>
      </c>
      <c r="AI59" s="79">
        <v>2</v>
      </c>
      <c r="AJ59" s="79">
        <v>1</v>
      </c>
      <c r="AK59" s="79">
        <v>0</v>
      </c>
      <c r="AL59" s="79">
        <v>0</v>
      </c>
      <c r="AM59" s="79">
        <v>0</v>
      </c>
      <c r="AN59" s="79">
        <v>0</v>
      </c>
      <c r="AO59" s="79">
        <v>0</v>
      </c>
      <c r="AP59" s="79">
        <v>0</v>
      </c>
      <c r="AQ59" s="79">
        <v>0</v>
      </c>
      <c r="AR59" s="79">
        <v>0</v>
      </c>
      <c r="AS59" s="79">
        <v>0</v>
      </c>
      <c r="AT59" s="79">
        <v>0</v>
      </c>
    </row>
    <row r="60" spans="1:46">
      <c r="B60" t="s">
        <v>704</v>
      </c>
      <c r="C60" s="79">
        <v>93</v>
      </c>
      <c r="D60" s="79" t="s">
        <v>708</v>
      </c>
      <c r="E60" s="79">
        <v>0</v>
      </c>
      <c r="F60" s="79">
        <v>0</v>
      </c>
      <c r="G60" s="79">
        <v>0</v>
      </c>
      <c r="H60" s="79">
        <v>0</v>
      </c>
      <c r="I60" s="79">
        <v>0</v>
      </c>
      <c r="J60" s="79">
        <v>0</v>
      </c>
      <c r="K60" s="79">
        <v>0</v>
      </c>
      <c r="L60" s="79">
        <v>0</v>
      </c>
      <c r="M60" s="79">
        <v>0</v>
      </c>
      <c r="N60" s="79">
        <v>0</v>
      </c>
      <c r="O60" s="79">
        <v>0</v>
      </c>
      <c r="P60" s="79">
        <v>0</v>
      </c>
      <c r="Q60" s="79">
        <v>0</v>
      </c>
      <c r="R60" s="79">
        <v>0</v>
      </c>
      <c r="S60" s="79">
        <v>3</v>
      </c>
      <c r="T60" s="79">
        <v>4</v>
      </c>
      <c r="U60" s="79">
        <v>2</v>
      </c>
      <c r="V60" s="79">
        <v>7</v>
      </c>
      <c r="W60" s="79">
        <v>3</v>
      </c>
      <c r="X60" s="79">
        <v>6</v>
      </c>
      <c r="Y60" s="79">
        <v>5</v>
      </c>
      <c r="Z60" s="79">
        <v>14</v>
      </c>
      <c r="AA60" s="79">
        <v>10</v>
      </c>
      <c r="AB60" s="79">
        <v>17</v>
      </c>
      <c r="AC60" s="79">
        <v>6</v>
      </c>
      <c r="AD60" s="79">
        <v>7</v>
      </c>
      <c r="AE60" s="79">
        <v>2</v>
      </c>
      <c r="AF60" s="79">
        <v>2</v>
      </c>
      <c r="AG60" s="79">
        <v>3</v>
      </c>
      <c r="AH60" s="79">
        <v>0</v>
      </c>
      <c r="AI60" s="79">
        <v>1</v>
      </c>
      <c r="AJ60" s="79">
        <v>1</v>
      </c>
      <c r="AK60" s="79">
        <v>0</v>
      </c>
      <c r="AL60" s="79">
        <v>0</v>
      </c>
      <c r="AM60" s="79">
        <v>0</v>
      </c>
      <c r="AN60" s="79">
        <v>0</v>
      </c>
      <c r="AO60" s="79">
        <v>0</v>
      </c>
      <c r="AP60" s="79">
        <v>0</v>
      </c>
      <c r="AQ60" s="79">
        <v>0</v>
      </c>
      <c r="AR60" s="79">
        <v>0</v>
      </c>
      <c r="AS60" s="79">
        <v>0</v>
      </c>
      <c r="AT60" s="79">
        <v>0</v>
      </c>
    </row>
    <row r="61" spans="1:46">
      <c r="B61" t="s">
        <v>705</v>
      </c>
      <c r="C61" s="79">
        <v>47</v>
      </c>
      <c r="D61" s="79" t="s">
        <v>708</v>
      </c>
      <c r="E61" s="79">
        <v>0</v>
      </c>
      <c r="F61" s="79">
        <v>0</v>
      </c>
      <c r="G61" s="79">
        <v>0</v>
      </c>
      <c r="H61" s="79">
        <v>0</v>
      </c>
      <c r="I61" s="79">
        <v>0</v>
      </c>
      <c r="J61" s="79">
        <v>0</v>
      </c>
      <c r="K61" s="79">
        <v>0</v>
      </c>
      <c r="L61" s="79">
        <v>0</v>
      </c>
      <c r="M61" s="79">
        <v>0</v>
      </c>
      <c r="N61" s="79">
        <v>0</v>
      </c>
      <c r="O61" s="79">
        <v>0</v>
      </c>
      <c r="P61" s="79">
        <v>1</v>
      </c>
      <c r="Q61" s="79">
        <v>0</v>
      </c>
      <c r="R61" s="79">
        <v>0</v>
      </c>
      <c r="S61" s="79">
        <v>1</v>
      </c>
      <c r="T61" s="79">
        <v>1</v>
      </c>
      <c r="U61" s="79">
        <v>0</v>
      </c>
      <c r="V61" s="79">
        <v>1</v>
      </c>
      <c r="W61" s="79">
        <v>3</v>
      </c>
      <c r="X61" s="79">
        <v>3</v>
      </c>
      <c r="Y61" s="79">
        <v>6</v>
      </c>
      <c r="Z61" s="79">
        <v>6</v>
      </c>
      <c r="AA61" s="79">
        <v>3</v>
      </c>
      <c r="AB61" s="79">
        <v>4</v>
      </c>
      <c r="AC61" s="79">
        <v>3</v>
      </c>
      <c r="AD61" s="79">
        <v>2</v>
      </c>
      <c r="AE61" s="79">
        <v>7</v>
      </c>
      <c r="AF61" s="79">
        <v>3</v>
      </c>
      <c r="AG61" s="79">
        <v>1</v>
      </c>
      <c r="AH61" s="79">
        <v>0</v>
      </c>
      <c r="AI61" s="79">
        <v>1</v>
      </c>
      <c r="AJ61" s="79">
        <v>1</v>
      </c>
      <c r="AK61" s="79">
        <v>0</v>
      </c>
      <c r="AL61" s="79">
        <v>0</v>
      </c>
      <c r="AM61" s="79">
        <v>0</v>
      </c>
      <c r="AN61" s="79">
        <v>0</v>
      </c>
      <c r="AO61" s="79">
        <v>0</v>
      </c>
      <c r="AP61" s="79">
        <v>0</v>
      </c>
      <c r="AQ61" s="79">
        <v>0</v>
      </c>
      <c r="AR61" s="79">
        <v>0</v>
      </c>
      <c r="AS61" s="79">
        <v>0</v>
      </c>
      <c r="AT61" s="79">
        <v>0</v>
      </c>
    </row>
    <row r="62" spans="1:46">
      <c r="B62" t="s">
        <v>706</v>
      </c>
      <c r="C62" s="79">
        <v>25</v>
      </c>
      <c r="D62" s="79" t="s">
        <v>708</v>
      </c>
      <c r="E62" s="79">
        <v>0</v>
      </c>
      <c r="F62" s="79">
        <v>0</v>
      </c>
      <c r="G62" s="79">
        <v>0</v>
      </c>
      <c r="H62" s="79">
        <v>0</v>
      </c>
      <c r="I62" s="79">
        <v>0</v>
      </c>
      <c r="J62" s="79">
        <v>0</v>
      </c>
      <c r="K62" s="79">
        <v>0</v>
      </c>
      <c r="L62" s="79">
        <v>0</v>
      </c>
      <c r="M62" s="79">
        <v>0</v>
      </c>
      <c r="N62" s="79">
        <v>0</v>
      </c>
      <c r="O62" s="79">
        <v>0</v>
      </c>
      <c r="P62" s="79">
        <v>0</v>
      </c>
      <c r="Q62" s="79">
        <v>0</v>
      </c>
      <c r="R62" s="79">
        <v>0</v>
      </c>
      <c r="S62" s="79">
        <v>0</v>
      </c>
      <c r="T62" s="79">
        <v>0</v>
      </c>
      <c r="U62" s="79">
        <v>1</v>
      </c>
      <c r="V62" s="79">
        <v>1</v>
      </c>
      <c r="W62" s="79">
        <v>1</v>
      </c>
      <c r="X62" s="79">
        <v>1</v>
      </c>
      <c r="Y62" s="79">
        <v>1</v>
      </c>
      <c r="Z62" s="79">
        <v>1</v>
      </c>
      <c r="AA62" s="79">
        <v>1</v>
      </c>
      <c r="AB62" s="79">
        <v>2</v>
      </c>
      <c r="AC62" s="79">
        <v>3</v>
      </c>
      <c r="AD62" s="79">
        <v>2</v>
      </c>
      <c r="AE62" s="79">
        <v>5</v>
      </c>
      <c r="AF62" s="79">
        <v>1</v>
      </c>
      <c r="AG62" s="79">
        <v>4</v>
      </c>
      <c r="AH62" s="79">
        <v>0</v>
      </c>
      <c r="AI62" s="79">
        <v>0</v>
      </c>
      <c r="AJ62" s="79">
        <v>1</v>
      </c>
      <c r="AK62" s="79">
        <v>0</v>
      </c>
      <c r="AL62" s="79">
        <v>0</v>
      </c>
      <c r="AM62" s="79">
        <v>0</v>
      </c>
      <c r="AN62" s="79">
        <v>0</v>
      </c>
      <c r="AO62" s="79">
        <v>0</v>
      </c>
      <c r="AP62" s="79">
        <v>0</v>
      </c>
      <c r="AQ62" s="79">
        <v>0</v>
      </c>
      <c r="AR62" s="79">
        <v>0</v>
      </c>
      <c r="AS62" s="79">
        <v>0</v>
      </c>
      <c r="AT62" s="79">
        <v>0</v>
      </c>
    </row>
    <row r="63" spans="1:46">
      <c r="A63" t="s">
        <v>2</v>
      </c>
      <c r="B63" t="s">
        <v>365</v>
      </c>
      <c r="C63" s="79">
        <v>478934</v>
      </c>
      <c r="D63" s="79" t="s">
        <v>708</v>
      </c>
      <c r="E63" s="79">
        <v>2</v>
      </c>
      <c r="F63" s="79">
        <v>80</v>
      </c>
      <c r="G63" s="79">
        <v>397</v>
      </c>
      <c r="H63" s="79">
        <v>1107</v>
      </c>
      <c r="I63" s="79">
        <v>2464</v>
      </c>
      <c r="J63" s="79">
        <v>4040</v>
      </c>
      <c r="K63" s="79">
        <v>5769</v>
      </c>
      <c r="L63" s="79">
        <v>7128</v>
      </c>
      <c r="M63" s="79">
        <v>9315</v>
      </c>
      <c r="N63" s="79">
        <v>12109</v>
      </c>
      <c r="O63" s="79">
        <v>15642</v>
      </c>
      <c r="P63" s="79">
        <v>19897</v>
      </c>
      <c r="Q63" s="79">
        <v>25461</v>
      </c>
      <c r="R63" s="79">
        <v>30109</v>
      </c>
      <c r="S63" s="79">
        <v>34453</v>
      </c>
      <c r="T63" s="79">
        <v>36635</v>
      </c>
      <c r="U63" s="79">
        <v>37331</v>
      </c>
      <c r="V63" s="79">
        <v>36088</v>
      </c>
      <c r="W63" s="79">
        <v>33790</v>
      </c>
      <c r="X63" s="79">
        <v>31786</v>
      </c>
      <c r="Y63" s="79">
        <v>29660</v>
      </c>
      <c r="Z63" s="79">
        <v>26151</v>
      </c>
      <c r="AA63" s="79">
        <v>21787</v>
      </c>
      <c r="AB63" s="79">
        <v>17840</v>
      </c>
      <c r="AC63" s="79">
        <v>14160</v>
      </c>
      <c r="AD63" s="79">
        <v>10557</v>
      </c>
      <c r="AE63" s="79">
        <v>7127</v>
      </c>
      <c r="AF63" s="79">
        <v>4274</v>
      </c>
      <c r="AG63" s="79">
        <v>2191</v>
      </c>
      <c r="AH63" s="79">
        <v>981</v>
      </c>
      <c r="AI63" s="79">
        <v>387</v>
      </c>
      <c r="AJ63" s="79">
        <v>109</v>
      </c>
      <c r="AK63" s="79">
        <v>59</v>
      </c>
      <c r="AL63" s="79">
        <v>14</v>
      </c>
      <c r="AM63" s="79">
        <v>9</v>
      </c>
      <c r="AN63" s="79">
        <v>8</v>
      </c>
      <c r="AO63" s="79">
        <v>11</v>
      </c>
      <c r="AP63" s="79">
        <v>1</v>
      </c>
      <c r="AQ63" s="79">
        <v>1</v>
      </c>
      <c r="AR63" s="79">
        <v>0</v>
      </c>
      <c r="AS63" s="79">
        <v>4</v>
      </c>
      <c r="AT63" s="79">
        <v>0</v>
      </c>
    </row>
    <row r="64" spans="1:46">
      <c r="B64" t="s">
        <v>697</v>
      </c>
      <c r="C64" s="79">
        <v>225762</v>
      </c>
      <c r="D64" s="79" t="s">
        <v>708</v>
      </c>
      <c r="E64" s="79">
        <v>2</v>
      </c>
      <c r="F64" s="79">
        <v>76</v>
      </c>
      <c r="G64" s="79">
        <v>365</v>
      </c>
      <c r="H64" s="79">
        <v>954</v>
      </c>
      <c r="I64" s="79">
        <v>2077</v>
      </c>
      <c r="J64" s="79">
        <v>3202</v>
      </c>
      <c r="K64" s="79">
        <v>4149</v>
      </c>
      <c r="L64" s="79">
        <v>4763</v>
      </c>
      <c r="M64" s="79">
        <v>5911</v>
      </c>
      <c r="N64" s="79">
        <v>7627</v>
      </c>
      <c r="O64" s="79">
        <v>9749</v>
      </c>
      <c r="P64" s="79">
        <v>12306</v>
      </c>
      <c r="Q64" s="79">
        <v>15379</v>
      </c>
      <c r="R64" s="79">
        <v>17375</v>
      </c>
      <c r="S64" s="79">
        <v>18413</v>
      </c>
      <c r="T64" s="79">
        <v>18120</v>
      </c>
      <c r="U64" s="79">
        <v>16956</v>
      </c>
      <c r="V64" s="79">
        <v>14717</v>
      </c>
      <c r="W64" s="79">
        <v>13096</v>
      </c>
      <c r="X64" s="79">
        <v>11756</v>
      </c>
      <c r="Y64" s="79">
        <v>10674</v>
      </c>
      <c r="Z64" s="79">
        <v>9289</v>
      </c>
      <c r="AA64" s="79">
        <v>7643</v>
      </c>
      <c r="AB64" s="79">
        <v>6114</v>
      </c>
      <c r="AC64" s="79">
        <v>5008</v>
      </c>
      <c r="AD64" s="79">
        <v>3977</v>
      </c>
      <c r="AE64" s="79">
        <v>2782</v>
      </c>
      <c r="AF64" s="79">
        <v>1681</v>
      </c>
      <c r="AG64" s="79">
        <v>895</v>
      </c>
      <c r="AH64" s="79">
        <v>414</v>
      </c>
      <c r="AI64" s="79">
        <v>179</v>
      </c>
      <c r="AJ64" s="79">
        <v>51</v>
      </c>
      <c r="AK64" s="79">
        <v>35</v>
      </c>
      <c r="AL64" s="79">
        <v>5</v>
      </c>
      <c r="AM64" s="79">
        <v>6</v>
      </c>
      <c r="AN64" s="79">
        <v>7</v>
      </c>
      <c r="AO64" s="79">
        <v>5</v>
      </c>
      <c r="AP64" s="79">
        <v>1</v>
      </c>
      <c r="AQ64" s="79">
        <v>1</v>
      </c>
      <c r="AR64" s="79">
        <v>0</v>
      </c>
      <c r="AS64" s="79">
        <v>2</v>
      </c>
      <c r="AT64" s="79">
        <v>0</v>
      </c>
    </row>
    <row r="65" spans="1:46">
      <c r="B65" t="s">
        <v>698</v>
      </c>
      <c r="C65" s="79">
        <v>175254</v>
      </c>
      <c r="D65" s="79" t="s">
        <v>708</v>
      </c>
      <c r="E65" s="79">
        <v>0</v>
      </c>
      <c r="F65" s="79">
        <v>4</v>
      </c>
      <c r="G65" s="79">
        <v>30</v>
      </c>
      <c r="H65" s="79">
        <v>149</v>
      </c>
      <c r="I65" s="79">
        <v>364</v>
      </c>
      <c r="J65" s="79">
        <v>765</v>
      </c>
      <c r="K65" s="79">
        <v>1466</v>
      </c>
      <c r="L65" s="79">
        <v>2049</v>
      </c>
      <c r="M65" s="79">
        <v>2813</v>
      </c>
      <c r="N65" s="79">
        <v>3572</v>
      </c>
      <c r="O65" s="79">
        <v>4569</v>
      </c>
      <c r="P65" s="79">
        <v>5736</v>
      </c>
      <c r="Q65" s="79">
        <v>7549</v>
      </c>
      <c r="R65" s="79">
        <v>9511</v>
      </c>
      <c r="S65" s="79">
        <v>11810</v>
      </c>
      <c r="T65" s="79">
        <v>13248</v>
      </c>
      <c r="U65" s="79">
        <v>14569</v>
      </c>
      <c r="V65" s="79">
        <v>14991</v>
      </c>
      <c r="W65" s="79">
        <v>14002</v>
      </c>
      <c r="X65" s="79">
        <v>13267</v>
      </c>
      <c r="Y65" s="79">
        <v>12204</v>
      </c>
      <c r="Z65" s="79">
        <v>10846</v>
      </c>
      <c r="AA65" s="79">
        <v>8897</v>
      </c>
      <c r="AB65" s="79">
        <v>7429</v>
      </c>
      <c r="AC65" s="79">
        <v>5789</v>
      </c>
      <c r="AD65" s="79">
        <v>4109</v>
      </c>
      <c r="AE65" s="79">
        <v>2700</v>
      </c>
      <c r="AF65" s="79">
        <v>1550</v>
      </c>
      <c r="AG65" s="79">
        <v>782</v>
      </c>
      <c r="AH65" s="79">
        <v>322</v>
      </c>
      <c r="AI65" s="79">
        <v>102</v>
      </c>
      <c r="AJ65" s="79">
        <v>33</v>
      </c>
      <c r="AK65" s="79">
        <v>14</v>
      </c>
      <c r="AL65" s="79">
        <v>5</v>
      </c>
      <c r="AM65" s="79">
        <v>2</v>
      </c>
      <c r="AN65" s="79">
        <v>1</v>
      </c>
      <c r="AO65" s="79">
        <v>4</v>
      </c>
      <c r="AP65" s="79">
        <v>0</v>
      </c>
      <c r="AQ65" s="79">
        <v>0</v>
      </c>
      <c r="AR65" s="79">
        <v>0</v>
      </c>
      <c r="AS65" s="79">
        <v>1</v>
      </c>
      <c r="AT65" s="79">
        <v>0</v>
      </c>
    </row>
    <row r="66" spans="1:46">
      <c r="B66" t="s">
        <v>699</v>
      </c>
      <c r="C66" s="79">
        <v>61998</v>
      </c>
      <c r="D66" s="79" t="s">
        <v>708</v>
      </c>
      <c r="E66" s="79">
        <v>0</v>
      </c>
      <c r="F66" s="79">
        <v>0</v>
      </c>
      <c r="G66" s="79">
        <v>2</v>
      </c>
      <c r="H66" s="79">
        <v>4</v>
      </c>
      <c r="I66" s="79">
        <v>22</v>
      </c>
      <c r="J66" s="79">
        <v>67</v>
      </c>
      <c r="K66" s="79">
        <v>144</v>
      </c>
      <c r="L66" s="79">
        <v>294</v>
      </c>
      <c r="M66" s="79">
        <v>517</v>
      </c>
      <c r="N66" s="79">
        <v>800</v>
      </c>
      <c r="O66" s="79">
        <v>1141</v>
      </c>
      <c r="P66" s="79">
        <v>1534</v>
      </c>
      <c r="Q66" s="79">
        <v>2126</v>
      </c>
      <c r="R66" s="79">
        <v>2692</v>
      </c>
      <c r="S66" s="79">
        <v>3491</v>
      </c>
      <c r="T66" s="79">
        <v>4265</v>
      </c>
      <c r="U66" s="79">
        <v>4715</v>
      </c>
      <c r="V66" s="79">
        <v>5193</v>
      </c>
      <c r="W66" s="79">
        <v>5409</v>
      </c>
      <c r="X66" s="79">
        <v>5422</v>
      </c>
      <c r="Y66" s="79">
        <v>5479</v>
      </c>
      <c r="Z66" s="79">
        <v>4717</v>
      </c>
      <c r="AA66" s="79">
        <v>4031</v>
      </c>
      <c r="AB66" s="79">
        <v>3271</v>
      </c>
      <c r="AC66" s="79">
        <v>2506</v>
      </c>
      <c r="AD66" s="79">
        <v>1785</v>
      </c>
      <c r="AE66" s="79">
        <v>1112</v>
      </c>
      <c r="AF66" s="79">
        <v>725</v>
      </c>
      <c r="AG66" s="79">
        <v>320</v>
      </c>
      <c r="AH66" s="79">
        <v>139</v>
      </c>
      <c r="AI66" s="79">
        <v>54</v>
      </c>
      <c r="AJ66" s="79">
        <v>12</v>
      </c>
      <c r="AK66" s="79">
        <v>4</v>
      </c>
      <c r="AL66" s="79">
        <v>3</v>
      </c>
      <c r="AM66" s="79">
        <v>1</v>
      </c>
      <c r="AN66" s="79">
        <v>0</v>
      </c>
      <c r="AO66" s="79">
        <v>1</v>
      </c>
      <c r="AP66" s="79">
        <v>0</v>
      </c>
      <c r="AQ66" s="79">
        <v>0</v>
      </c>
      <c r="AR66" s="79">
        <v>0</v>
      </c>
      <c r="AS66" s="79">
        <v>0</v>
      </c>
      <c r="AT66" s="79">
        <v>0</v>
      </c>
    </row>
    <row r="67" spans="1:46">
      <c r="B67" t="s">
        <v>700</v>
      </c>
      <c r="C67" s="79">
        <v>12267</v>
      </c>
      <c r="D67" s="79" t="s">
        <v>708</v>
      </c>
      <c r="E67" s="79">
        <v>0</v>
      </c>
      <c r="F67" s="79">
        <v>0</v>
      </c>
      <c r="G67" s="79">
        <v>0</v>
      </c>
      <c r="H67" s="79">
        <v>0</v>
      </c>
      <c r="I67" s="79">
        <v>1</v>
      </c>
      <c r="J67" s="79">
        <v>6</v>
      </c>
      <c r="K67" s="79">
        <v>8</v>
      </c>
      <c r="L67" s="79">
        <v>20</v>
      </c>
      <c r="M67" s="79">
        <v>64</v>
      </c>
      <c r="N67" s="79">
        <v>97</v>
      </c>
      <c r="O67" s="79">
        <v>162</v>
      </c>
      <c r="P67" s="79">
        <v>271</v>
      </c>
      <c r="Q67" s="79">
        <v>338</v>
      </c>
      <c r="R67" s="79">
        <v>428</v>
      </c>
      <c r="S67" s="79">
        <v>594</v>
      </c>
      <c r="T67" s="79">
        <v>812</v>
      </c>
      <c r="U67" s="79">
        <v>856</v>
      </c>
      <c r="V67" s="79">
        <v>946</v>
      </c>
      <c r="W67" s="79">
        <v>987</v>
      </c>
      <c r="X67" s="79">
        <v>1034</v>
      </c>
      <c r="Y67" s="79">
        <v>1037</v>
      </c>
      <c r="Z67" s="79">
        <v>1000</v>
      </c>
      <c r="AA67" s="79">
        <v>943</v>
      </c>
      <c r="AB67" s="79">
        <v>760</v>
      </c>
      <c r="AC67" s="79">
        <v>627</v>
      </c>
      <c r="AD67" s="79">
        <v>477</v>
      </c>
      <c r="AE67" s="79">
        <v>358</v>
      </c>
      <c r="AF67" s="79">
        <v>212</v>
      </c>
      <c r="AG67" s="79">
        <v>127</v>
      </c>
      <c r="AH67" s="79">
        <v>63</v>
      </c>
      <c r="AI67" s="79">
        <v>30</v>
      </c>
      <c r="AJ67" s="79">
        <v>6</v>
      </c>
      <c r="AK67" s="79">
        <v>3</v>
      </c>
      <c r="AL67" s="79">
        <v>0</v>
      </c>
      <c r="AM67" s="79">
        <v>0</v>
      </c>
      <c r="AN67" s="79">
        <v>0</v>
      </c>
      <c r="AO67" s="79">
        <v>0</v>
      </c>
      <c r="AP67" s="79">
        <v>0</v>
      </c>
      <c r="AQ67" s="79">
        <v>0</v>
      </c>
      <c r="AR67" s="79">
        <v>0</v>
      </c>
      <c r="AS67" s="79">
        <v>0</v>
      </c>
      <c r="AT67" s="79">
        <v>0</v>
      </c>
    </row>
    <row r="68" spans="1:46">
      <c r="B68" t="s">
        <v>701</v>
      </c>
      <c r="C68" s="79">
        <v>2592</v>
      </c>
      <c r="D68" s="79" t="s">
        <v>708</v>
      </c>
      <c r="E68" s="79">
        <v>0</v>
      </c>
      <c r="F68" s="79">
        <v>0</v>
      </c>
      <c r="G68" s="79">
        <v>0</v>
      </c>
      <c r="H68" s="79">
        <v>0</v>
      </c>
      <c r="I68" s="79">
        <v>0</v>
      </c>
      <c r="J68" s="79">
        <v>0</v>
      </c>
      <c r="K68" s="79">
        <v>1</v>
      </c>
      <c r="L68" s="79">
        <v>1</v>
      </c>
      <c r="M68" s="79">
        <v>8</v>
      </c>
      <c r="N68" s="79">
        <v>12</v>
      </c>
      <c r="O68" s="79">
        <v>16</v>
      </c>
      <c r="P68" s="79">
        <v>40</v>
      </c>
      <c r="Q68" s="79">
        <v>61</v>
      </c>
      <c r="R68" s="79">
        <v>85</v>
      </c>
      <c r="S68" s="79">
        <v>116</v>
      </c>
      <c r="T68" s="79">
        <v>137</v>
      </c>
      <c r="U68" s="79">
        <v>175</v>
      </c>
      <c r="V68" s="79">
        <v>181</v>
      </c>
      <c r="W68" s="79">
        <v>217</v>
      </c>
      <c r="X68" s="79">
        <v>228</v>
      </c>
      <c r="Y68" s="79">
        <v>181</v>
      </c>
      <c r="Z68" s="79">
        <v>212</v>
      </c>
      <c r="AA68" s="79">
        <v>188</v>
      </c>
      <c r="AB68" s="79">
        <v>178</v>
      </c>
      <c r="AC68" s="79">
        <v>154</v>
      </c>
      <c r="AD68" s="79">
        <v>145</v>
      </c>
      <c r="AE68" s="79">
        <v>108</v>
      </c>
      <c r="AF68" s="79">
        <v>67</v>
      </c>
      <c r="AG68" s="79">
        <v>38</v>
      </c>
      <c r="AH68" s="79">
        <v>22</v>
      </c>
      <c r="AI68" s="79">
        <v>14</v>
      </c>
      <c r="AJ68" s="79">
        <v>5</v>
      </c>
      <c r="AK68" s="79">
        <v>1</v>
      </c>
      <c r="AL68" s="79">
        <v>1</v>
      </c>
      <c r="AM68" s="79">
        <v>0</v>
      </c>
      <c r="AN68" s="79">
        <v>0</v>
      </c>
      <c r="AO68" s="79">
        <v>0</v>
      </c>
      <c r="AP68" s="79">
        <v>0</v>
      </c>
      <c r="AQ68" s="79">
        <v>0</v>
      </c>
      <c r="AR68" s="79">
        <v>0</v>
      </c>
      <c r="AS68" s="79">
        <v>0</v>
      </c>
      <c r="AT68" s="79">
        <v>0</v>
      </c>
    </row>
    <row r="69" spans="1:46">
      <c r="B69" t="s">
        <v>702</v>
      </c>
      <c r="C69" s="79">
        <v>708</v>
      </c>
      <c r="D69" s="79" t="s">
        <v>708</v>
      </c>
      <c r="E69" s="79">
        <v>0</v>
      </c>
      <c r="F69" s="79">
        <v>0</v>
      </c>
      <c r="G69" s="79">
        <v>0</v>
      </c>
      <c r="H69" s="79">
        <v>0</v>
      </c>
      <c r="I69" s="79">
        <v>0</v>
      </c>
      <c r="J69" s="79">
        <v>0</v>
      </c>
      <c r="K69" s="79">
        <v>0</v>
      </c>
      <c r="L69" s="79">
        <v>1</v>
      </c>
      <c r="M69" s="79">
        <v>2</v>
      </c>
      <c r="N69" s="79">
        <v>1</v>
      </c>
      <c r="O69" s="79">
        <v>4</v>
      </c>
      <c r="P69" s="79">
        <v>8</v>
      </c>
      <c r="Q69" s="79">
        <v>7</v>
      </c>
      <c r="R69" s="79">
        <v>15</v>
      </c>
      <c r="S69" s="79">
        <v>21</v>
      </c>
      <c r="T69" s="79">
        <v>42</v>
      </c>
      <c r="U69" s="79">
        <v>44</v>
      </c>
      <c r="V69" s="79">
        <v>47</v>
      </c>
      <c r="W69" s="79">
        <v>58</v>
      </c>
      <c r="X69" s="79">
        <v>54</v>
      </c>
      <c r="Y69" s="79">
        <v>55</v>
      </c>
      <c r="Z69" s="79">
        <v>60</v>
      </c>
      <c r="AA69" s="79">
        <v>47</v>
      </c>
      <c r="AB69" s="79">
        <v>53</v>
      </c>
      <c r="AC69" s="79">
        <v>48</v>
      </c>
      <c r="AD69" s="79">
        <v>41</v>
      </c>
      <c r="AE69" s="79">
        <v>35</v>
      </c>
      <c r="AF69" s="79">
        <v>27</v>
      </c>
      <c r="AG69" s="79">
        <v>17</v>
      </c>
      <c r="AH69" s="79">
        <v>12</v>
      </c>
      <c r="AI69" s="79">
        <v>4</v>
      </c>
      <c r="AJ69" s="79">
        <v>2</v>
      </c>
      <c r="AK69" s="79">
        <v>1</v>
      </c>
      <c r="AL69" s="79">
        <v>0</v>
      </c>
      <c r="AM69" s="79">
        <v>0</v>
      </c>
      <c r="AN69" s="79">
        <v>0</v>
      </c>
      <c r="AO69" s="79">
        <v>1</v>
      </c>
      <c r="AP69" s="79">
        <v>0</v>
      </c>
      <c r="AQ69" s="79">
        <v>0</v>
      </c>
      <c r="AR69" s="79">
        <v>0</v>
      </c>
      <c r="AS69" s="79">
        <v>1</v>
      </c>
      <c r="AT69" s="79">
        <v>0</v>
      </c>
    </row>
    <row r="70" spans="1:46">
      <c r="B70" t="s">
        <v>703</v>
      </c>
      <c r="C70" s="79">
        <v>212</v>
      </c>
      <c r="D70" s="79" t="s">
        <v>708</v>
      </c>
      <c r="E70" s="79">
        <v>0</v>
      </c>
      <c r="F70" s="79">
        <v>0</v>
      </c>
      <c r="G70" s="79">
        <v>0</v>
      </c>
      <c r="H70" s="79">
        <v>0</v>
      </c>
      <c r="I70" s="79">
        <v>0</v>
      </c>
      <c r="J70" s="79">
        <v>0</v>
      </c>
      <c r="K70" s="79">
        <v>1</v>
      </c>
      <c r="L70" s="79">
        <v>0</v>
      </c>
      <c r="M70" s="79">
        <v>0</v>
      </c>
      <c r="N70" s="79">
        <v>0</v>
      </c>
      <c r="O70" s="79">
        <v>1</v>
      </c>
      <c r="P70" s="79">
        <v>2</v>
      </c>
      <c r="Q70" s="79">
        <v>0</v>
      </c>
      <c r="R70" s="79">
        <v>3</v>
      </c>
      <c r="S70" s="79">
        <v>7</v>
      </c>
      <c r="T70" s="79">
        <v>10</v>
      </c>
      <c r="U70" s="79">
        <v>13</v>
      </c>
      <c r="V70" s="79">
        <v>8</v>
      </c>
      <c r="W70" s="79">
        <v>15</v>
      </c>
      <c r="X70" s="79">
        <v>14</v>
      </c>
      <c r="Y70" s="79">
        <v>18</v>
      </c>
      <c r="Z70" s="79">
        <v>15</v>
      </c>
      <c r="AA70" s="79">
        <v>25</v>
      </c>
      <c r="AB70" s="79">
        <v>22</v>
      </c>
      <c r="AC70" s="79">
        <v>12</v>
      </c>
      <c r="AD70" s="79">
        <v>15</v>
      </c>
      <c r="AE70" s="79">
        <v>16</v>
      </c>
      <c r="AF70" s="79">
        <v>4</v>
      </c>
      <c r="AG70" s="79">
        <v>5</v>
      </c>
      <c r="AH70" s="79">
        <v>3</v>
      </c>
      <c r="AI70" s="79">
        <v>2</v>
      </c>
      <c r="AJ70" s="79">
        <v>0</v>
      </c>
      <c r="AK70" s="79">
        <v>1</v>
      </c>
      <c r="AL70" s="79">
        <v>0</v>
      </c>
      <c r="AM70" s="79">
        <v>0</v>
      </c>
      <c r="AN70" s="79">
        <v>0</v>
      </c>
      <c r="AO70" s="79">
        <v>0</v>
      </c>
      <c r="AP70" s="79">
        <v>0</v>
      </c>
      <c r="AQ70" s="79">
        <v>0</v>
      </c>
      <c r="AR70" s="79">
        <v>0</v>
      </c>
      <c r="AS70" s="79">
        <v>0</v>
      </c>
      <c r="AT70" s="79">
        <v>0</v>
      </c>
    </row>
    <row r="71" spans="1:46">
      <c r="B71" t="s">
        <v>704</v>
      </c>
      <c r="C71" s="79">
        <v>89</v>
      </c>
      <c r="D71" s="79" t="s">
        <v>708</v>
      </c>
      <c r="E71" s="79">
        <v>0</v>
      </c>
      <c r="F71" s="79">
        <v>0</v>
      </c>
      <c r="G71" s="79">
        <v>0</v>
      </c>
      <c r="H71" s="79">
        <v>0</v>
      </c>
      <c r="I71" s="79">
        <v>0</v>
      </c>
      <c r="J71" s="79">
        <v>0</v>
      </c>
      <c r="K71" s="79">
        <v>0</v>
      </c>
      <c r="L71" s="79">
        <v>0</v>
      </c>
      <c r="M71" s="79">
        <v>0</v>
      </c>
      <c r="N71" s="79">
        <v>0</v>
      </c>
      <c r="O71" s="79">
        <v>0</v>
      </c>
      <c r="P71" s="79">
        <v>0</v>
      </c>
      <c r="Q71" s="79">
        <v>1</v>
      </c>
      <c r="R71" s="79">
        <v>0</v>
      </c>
      <c r="S71" s="79">
        <v>1</v>
      </c>
      <c r="T71" s="79">
        <v>1</v>
      </c>
      <c r="U71" s="79">
        <v>1</v>
      </c>
      <c r="V71" s="79">
        <v>3</v>
      </c>
      <c r="W71" s="79">
        <v>4</v>
      </c>
      <c r="X71" s="79">
        <v>7</v>
      </c>
      <c r="Y71" s="79">
        <v>7</v>
      </c>
      <c r="Z71" s="79">
        <v>7</v>
      </c>
      <c r="AA71" s="79">
        <v>8</v>
      </c>
      <c r="AB71" s="79">
        <v>7</v>
      </c>
      <c r="AC71" s="79">
        <v>12</v>
      </c>
      <c r="AD71" s="79">
        <v>4</v>
      </c>
      <c r="AE71" s="79">
        <v>11</v>
      </c>
      <c r="AF71" s="79">
        <v>6</v>
      </c>
      <c r="AG71" s="79">
        <v>6</v>
      </c>
      <c r="AH71" s="79">
        <v>3</v>
      </c>
      <c r="AI71" s="79">
        <v>0</v>
      </c>
      <c r="AJ71" s="79">
        <v>0</v>
      </c>
      <c r="AK71" s="79">
        <v>0</v>
      </c>
      <c r="AL71" s="79">
        <v>0</v>
      </c>
      <c r="AM71" s="79">
        <v>0</v>
      </c>
      <c r="AN71" s="79">
        <v>0</v>
      </c>
      <c r="AO71" s="79">
        <v>0</v>
      </c>
      <c r="AP71" s="79">
        <v>0</v>
      </c>
      <c r="AQ71" s="79">
        <v>0</v>
      </c>
      <c r="AR71" s="79">
        <v>0</v>
      </c>
      <c r="AS71" s="79">
        <v>0</v>
      </c>
      <c r="AT71" s="79">
        <v>0</v>
      </c>
    </row>
    <row r="72" spans="1:46">
      <c r="B72" t="s">
        <v>705</v>
      </c>
      <c r="C72" s="79">
        <v>28</v>
      </c>
      <c r="D72" s="79" t="s">
        <v>708</v>
      </c>
      <c r="E72" s="79">
        <v>0</v>
      </c>
      <c r="F72" s="79">
        <v>0</v>
      </c>
      <c r="G72" s="79">
        <v>0</v>
      </c>
      <c r="H72" s="79">
        <v>0</v>
      </c>
      <c r="I72" s="79">
        <v>0</v>
      </c>
      <c r="J72" s="79">
        <v>0</v>
      </c>
      <c r="K72" s="79">
        <v>0</v>
      </c>
      <c r="L72" s="79">
        <v>0</v>
      </c>
      <c r="M72" s="79">
        <v>0</v>
      </c>
      <c r="N72" s="79">
        <v>0</v>
      </c>
      <c r="O72" s="79">
        <v>0</v>
      </c>
      <c r="P72" s="79">
        <v>0</v>
      </c>
      <c r="Q72" s="79">
        <v>0</v>
      </c>
      <c r="R72" s="79">
        <v>0</v>
      </c>
      <c r="S72" s="79">
        <v>0</v>
      </c>
      <c r="T72" s="79">
        <v>0</v>
      </c>
      <c r="U72" s="79">
        <v>2</v>
      </c>
      <c r="V72" s="79">
        <v>2</v>
      </c>
      <c r="W72" s="79">
        <v>1</v>
      </c>
      <c r="X72" s="79">
        <v>3</v>
      </c>
      <c r="Y72" s="79">
        <v>5</v>
      </c>
      <c r="Z72" s="79">
        <v>3</v>
      </c>
      <c r="AA72" s="79">
        <v>3</v>
      </c>
      <c r="AB72" s="79">
        <v>2</v>
      </c>
      <c r="AC72" s="79">
        <v>0</v>
      </c>
      <c r="AD72" s="79">
        <v>1</v>
      </c>
      <c r="AE72" s="79">
        <v>2</v>
      </c>
      <c r="AF72" s="79">
        <v>1</v>
      </c>
      <c r="AG72" s="79">
        <v>0</v>
      </c>
      <c r="AH72" s="79">
        <v>2</v>
      </c>
      <c r="AI72" s="79">
        <v>1</v>
      </c>
      <c r="AJ72" s="79">
        <v>0</v>
      </c>
      <c r="AK72" s="79">
        <v>0</v>
      </c>
      <c r="AL72" s="79">
        <v>0</v>
      </c>
      <c r="AM72" s="79">
        <v>0</v>
      </c>
      <c r="AN72" s="79">
        <v>0</v>
      </c>
      <c r="AO72" s="79">
        <v>0</v>
      </c>
      <c r="AP72" s="79">
        <v>0</v>
      </c>
      <c r="AQ72" s="79">
        <v>0</v>
      </c>
      <c r="AR72" s="79">
        <v>0</v>
      </c>
      <c r="AS72" s="79">
        <v>0</v>
      </c>
      <c r="AT72" s="79">
        <v>0</v>
      </c>
    </row>
    <row r="73" spans="1:46">
      <c r="B73" t="s">
        <v>706</v>
      </c>
      <c r="C73" s="79">
        <v>24</v>
      </c>
      <c r="D73" s="79" t="s">
        <v>708</v>
      </c>
      <c r="E73" s="79">
        <v>0</v>
      </c>
      <c r="F73" s="79">
        <v>0</v>
      </c>
      <c r="G73" s="79">
        <v>0</v>
      </c>
      <c r="H73" s="79">
        <v>0</v>
      </c>
      <c r="I73" s="79">
        <v>0</v>
      </c>
      <c r="J73" s="79">
        <v>0</v>
      </c>
      <c r="K73" s="79">
        <v>0</v>
      </c>
      <c r="L73" s="79">
        <v>0</v>
      </c>
      <c r="M73" s="79">
        <v>0</v>
      </c>
      <c r="N73" s="79">
        <v>0</v>
      </c>
      <c r="O73" s="79">
        <v>0</v>
      </c>
      <c r="P73" s="79">
        <v>0</v>
      </c>
      <c r="Q73" s="79">
        <v>0</v>
      </c>
      <c r="R73" s="79">
        <v>0</v>
      </c>
      <c r="S73" s="79">
        <v>0</v>
      </c>
      <c r="T73" s="79">
        <v>0</v>
      </c>
      <c r="U73" s="79">
        <v>0</v>
      </c>
      <c r="V73" s="79">
        <v>0</v>
      </c>
      <c r="W73" s="79">
        <v>1</v>
      </c>
      <c r="X73" s="79">
        <v>1</v>
      </c>
      <c r="Y73" s="79">
        <v>0</v>
      </c>
      <c r="Z73" s="79">
        <v>2</v>
      </c>
      <c r="AA73" s="79">
        <v>2</v>
      </c>
      <c r="AB73" s="79">
        <v>4</v>
      </c>
      <c r="AC73" s="79">
        <v>4</v>
      </c>
      <c r="AD73" s="79">
        <v>3</v>
      </c>
      <c r="AE73" s="79">
        <v>3</v>
      </c>
      <c r="AF73" s="79">
        <v>1</v>
      </c>
      <c r="AG73" s="79">
        <v>1</v>
      </c>
      <c r="AH73" s="79">
        <v>1</v>
      </c>
      <c r="AI73" s="79">
        <v>1</v>
      </c>
      <c r="AJ73" s="79">
        <v>0</v>
      </c>
      <c r="AK73" s="79">
        <v>0</v>
      </c>
      <c r="AL73" s="79">
        <v>0</v>
      </c>
      <c r="AM73" s="79">
        <v>0</v>
      </c>
      <c r="AN73" s="79">
        <v>0</v>
      </c>
      <c r="AO73" s="79">
        <v>0</v>
      </c>
      <c r="AP73" s="79">
        <v>0</v>
      </c>
      <c r="AQ73" s="79">
        <v>0</v>
      </c>
      <c r="AR73" s="79">
        <v>0</v>
      </c>
      <c r="AS73" s="79">
        <v>0</v>
      </c>
      <c r="AT73" s="79">
        <v>0</v>
      </c>
    </row>
    <row r="74" spans="1:46">
      <c r="A74" t="s">
        <v>709</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row>
    <row r="75" spans="1:46">
      <c r="A75" t="s">
        <v>365</v>
      </c>
      <c r="B75" t="s">
        <v>365</v>
      </c>
      <c r="C75" s="79">
        <v>23032</v>
      </c>
      <c r="D75" s="79">
        <v>39</v>
      </c>
      <c r="E75" s="79">
        <v>153</v>
      </c>
      <c r="F75" s="79">
        <v>435</v>
      </c>
      <c r="G75" s="79">
        <v>985</v>
      </c>
      <c r="H75" s="79">
        <v>997</v>
      </c>
      <c r="I75" s="79">
        <v>1105</v>
      </c>
      <c r="J75" s="79">
        <v>1190</v>
      </c>
      <c r="K75" s="79">
        <v>1105</v>
      </c>
      <c r="L75" s="79">
        <v>1063</v>
      </c>
      <c r="M75" s="79">
        <v>1016</v>
      </c>
      <c r="N75" s="79">
        <v>956</v>
      </c>
      <c r="O75" s="79">
        <v>888</v>
      </c>
      <c r="P75" s="79">
        <v>923</v>
      </c>
      <c r="Q75" s="79">
        <v>879</v>
      </c>
      <c r="R75" s="79">
        <v>836</v>
      </c>
      <c r="S75" s="79">
        <v>908</v>
      </c>
      <c r="T75" s="79">
        <v>916</v>
      </c>
      <c r="U75" s="79">
        <v>910</v>
      </c>
      <c r="V75" s="79">
        <v>894</v>
      </c>
      <c r="W75" s="79">
        <v>810</v>
      </c>
      <c r="X75" s="79">
        <v>826</v>
      </c>
      <c r="Y75" s="79">
        <v>817</v>
      </c>
      <c r="Z75" s="79">
        <v>791</v>
      </c>
      <c r="AA75" s="79">
        <v>746</v>
      </c>
      <c r="AB75" s="79">
        <v>627</v>
      </c>
      <c r="AC75" s="79">
        <v>606</v>
      </c>
      <c r="AD75" s="79">
        <v>506</v>
      </c>
      <c r="AE75" s="79">
        <v>411</v>
      </c>
      <c r="AF75" s="79">
        <v>332</v>
      </c>
      <c r="AG75" s="79">
        <v>175</v>
      </c>
      <c r="AH75" s="79">
        <v>101</v>
      </c>
      <c r="AI75" s="79">
        <v>52</v>
      </c>
      <c r="AJ75" s="79">
        <v>17</v>
      </c>
      <c r="AK75" s="79">
        <v>6</v>
      </c>
      <c r="AL75" s="79">
        <v>3</v>
      </c>
      <c r="AM75" s="79">
        <v>1</v>
      </c>
      <c r="AN75" s="79">
        <v>1</v>
      </c>
      <c r="AO75" s="79">
        <v>2</v>
      </c>
      <c r="AP75" s="79">
        <v>0</v>
      </c>
      <c r="AQ75" s="79">
        <v>2</v>
      </c>
      <c r="AR75" s="79">
        <v>0</v>
      </c>
      <c r="AS75" s="79">
        <v>0</v>
      </c>
      <c r="AT75" s="79">
        <v>2</v>
      </c>
    </row>
    <row r="76" spans="1:46">
      <c r="B76" t="s">
        <v>697</v>
      </c>
      <c r="C76" s="79">
        <v>13703</v>
      </c>
      <c r="D76" s="79">
        <v>39</v>
      </c>
      <c r="E76" s="79">
        <v>152</v>
      </c>
      <c r="F76" s="79">
        <v>424</v>
      </c>
      <c r="G76" s="79">
        <v>954</v>
      </c>
      <c r="H76" s="79">
        <v>918</v>
      </c>
      <c r="I76" s="79">
        <v>990</v>
      </c>
      <c r="J76" s="79">
        <v>993</v>
      </c>
      <c r="K76" s="79">
        <v>874</v>
      </c>
      <c r="L76" s="79">
        <v>776</v>
      </c>
      <c r="M76" s="79">
        <v>660</v>
      </c>
      <c r="N76" s="79">
        <v>598</v>
      </c>
      <c r="O76" s="79">
        <v>514</v>
      </c>
      <c r="P76" s="79">
        <v>504</v>
      </c>
      <c r="Q76" s="79">
        <v>459</v>
      </c>
      <c r="R76" s="79">
        <v>410</v>
      </c>
      <c r="S76" s="79">
        <v>380</v>
      </c>
      <c r="T76" s="79">
        <v>410</v>
      </c>
      <c r="U76" s="79">
        <v>400</v>
      </c>
      <c r="V76" s="79">
        <v>384</v>
      </c>
      <c r="W76" s="79">
        <v>318</v>
      </c>
      <c r="X76" s="79">
        <v>350</v>
      </c>
      <c r="Y76" s="79">
        <v>366</v>
      </c>
      <c r="Z76" s="79">
        <v>353</v>
      </c>
      <c r="AA76" s="79">
        <v>315</v>
      </c>
      <c r="AB76" s="79">
        <v>250</v>
      </c>
      <c r="AC76" s="79">
        <v>245</v>
      </c>
      <c r="AD76" s="79">
        <v>223</v>
      </c>
      <c r="AE76" s="79">
        <v>177</v>
      </c>
      <c r="AF76" s="79">
        <v>132</v>
      </c>
      <c r="AG76" s="79">
        <v>63</v>
      </c>
      <c r="AH76" s="79">
        <v>36</v>
      </c>
      <c r="AI76" s="79">
        <v>22</v>
      </c>
      <c r="AJ76" s="79">
        <v>6</v>
      </c>
      <c r="AK76" s="79">
        <v>2</v>
      </c>
      <c r="AL76" s="79">
        <v>2</v>
      </c>
      <c r="AM76" s="79">
        <v>0</v>
      </c>
      <c r="AN76" s="79">
        <v>1</v>
      </c>
      <c r="AO76" s="79">
        <v>1</v>
      </c>
      <c r="AP76" s="79">
        <v>0</v>
      </c>
      <c r="AQ76" s="79">
        <v>1</v>
      </c>
      <c r="AR76" s="79">
        <v>0</v>
      </c>
      <c r="AS76" s="79">
        <v>0</v>
      </c>
      <c r="AT76" s="79">
        <v>1</v>
      </c>
    </row>
    <row r="77" spans="1:46">
      <c r="B77" t="s">
        <v>698</v>
      </c>
      <c r="C77" s="79">
        <v>4515</v>
      </c>
      <c r="D77" s="79">
        <v>0</v>
      </c>
      <c r="E77" s="79">
        <v>1</v>
      </c>
      <c r="F77" s="79">
        <v>11</v>
      </c>
      <c r="G77" s="79">
        <v>30</v>
      </c>
      <c r="H77" s="79">
        <v>77</v>
      </c>
      <c r="I77" s="79">
        <v>106</v>
      </c>
      <c r="J77" s="79">
        <v>174</v>
      </c>
      <c r="K77" s="79">
        <v>198</v>
      </c>
      <c r="L77" s="79">
        <v>218</v>
      </c>
      <c r="M77" s="79">
        <v>258</v>
      </c>
      <c r="N77" s="79">
        <v>237</v>
      </c>
      <c r="O77" s="79">
        <v>220</v>
      </c>
      <c r="P77" s="79">
        <v>219</v>
      </c>
      <c r="Q77" s="79">
        <v>216</v>
      </c>
      <c r="R77" s="79">
        <v>212</v>
      </c>
      <c r="S77" s="79">
        <v>228</v>
      </c>
      <c r="T77" s="79">
        <v>215</v>
      </c>
      <c r="U77" s="79">
        <v>217</v>
      </c>
      <c r="V77" s="79">
        <v>215</v>
      </c>
      <c r="W77" s="79">
        <v>190</v>
      </c>
      <c r="X77" s="79">
        <v>211</v>
      </c>
      <c r="Y77" s="79">
        <v>158</v>
      </c>
      <c r="Z77" s="79">
        <v>167</v>
      </c>
      <c r="AA77" s="79">
        <v>159</v>
      </c>
      <c r="AB77" s="79">
        <v>141</v>
      </c>
      <c r="AC77" s="79">
        <v>137</v>
      </c>
      <c r="AD77" s="79">
        <v>94</v>
      </c>
      <c r="AE77" s="79">
        <v>80</v>
      </c>
      <c r="AF77" s="79">
        <v>60</v>
      </c>
      <c r="AG77" s="79">
        <v>34</v>
      </c>
      <c r="AH77" s="79">
        <v>19</v>
      </c>
      <c r="AI77" s="79">
        <v>7</v>
      </c>
      <c r="AJ77" s="79">
        <v>3</v>
      </c>
      <c r="AK77" s="79">
        <v>0</v>
      </c>
      <c r="AL77" s="79">
        <v>0</v>
      </c>
      <c r="AM77" s="79">
        <v>0</v>
      </c>
      <c r="AN77" s="79">
        <v>0</v>
      </c>
      <c r="AO77" s="79">
        <v>1</v>
      </c>
      <c r="AP77" s="79">
        <v>0</v>
      </c>
      <c r="AQ77" s="79">
        <v>1</v>
      </c>
      <c r="AR77" s="79">
        <v>0</v>
      </c>
      <c r="AS77" s="79">
        <v>0</v>
      </c>
      <c r="AT77" s="79">
        <v>1</v>
      </c>
    </row>
    <row r="78" spans="1:46">
      <c r="B78" t="s">
        <v>699</v>
      </c>
      <c r="C78" s="79">
        <v>2778</v>
      </c>
      <c r="D78" s="79">
        <v>0</v>
      </c>
      <c r="E78" s="79">
        <v>0</v>
      </c>
      <c r="F78" s="79">
        <v>0</v>
      </c>
      <c r="G78" s="79">
        <v>1</v>
      </c>
      <c r="H78" s="79">
        <v>2</v>
      </c>
      <c r="I78" s="79">
        <v>8</v>
      </c>
      <c r="J78" s="79">
        <v>21</v>
      </c>
      <c r="K78" s="79">
        <v>29</v>
      </c>
      <c r="L78" s="79">
        <v>61</v>
      </c>
      <c r="M78" s="79">
        <v>81</v>
      </c>
      <c r="N78" s="79">
        <v>97</v>
      </c>
      <c r="O78" s="79">
        <v>111</v>
      </c>
      <c r="P78" s="79">
        <v>138</v>
      </c>
      <c r="Q78" s="79">
        <v>126</v>
      </c>
      <c r="R78" s="79">
        <v>128</v>
      </c>
      <c r="S78" s="79">
        <v>182</v>
      </c>
      <c r="T78" s="79">
        <v>182</v>
      </c>
      <c r="U78" s="79">
        <v>168</v>
      </c>
      <c r="V78" s="79">
        <v>179</v>
      </c>
      <c r="W78" s="79">
        <v>168</v>
      </c>
      <c r="X78" s="79">
        <v>131</v>
      </c>
      <c r="Y78" s="79">
        <v>160</v>
      </c>
      <c r="Z78" s="79">
        <v>149</v>
      </c>
      <c r="AA78" s="79">
        <v>133</v>
      </c>
      <c r="AB78" s="79">
        <v>124</v>
      </c>
      <c r="AC78" s="79">
        <v>107</v>
      </c>
      <c r="AD78" s="79">
        <v>89</v>
      </c>
      <c r="AE78" s="79">
        <v>80</v>
      </c>
      <c r="AF78" s="79">
        <v>58</v>
      </c>
      <c r="AG78" s="79">
        <v>29</v>
      </c>
      <c r="AH78" s="79">
        <v>18</v>
      </c>
      <c r="AI78" s="79">
        <v>11</v>
      </c>
      <c r="AJ78" s="79">
        <v>4</v>
      </c>
      <c r="AK78" s="79">
        <v>2</v>
      </c>
      <c r="AL78" s="79">
        <v>0</v>
      </c>
      <c r="AM78" s="79">
        <v>1</v>
      </c>
      <c r="AN78" s="79">
        <v>0</v>
      </c>
      <c r="AO78" s="79">
        <v>0</v>
      </c>
      <c r="AP78" s="79">
        <v>0</v>
      </c>
      <c r="AQ78" s="79">
        <v>0</v>
      </c>
      <c r="AR78" s="79">
        <v>0</v>
      </c>
      <c r="AS78" s="79">
        <v>0</v>
      </c>
      <c r="AT78" s="79">
        <v>0</v>
      </c>
    </row>
    <row r="79" spans="1:46">
      <c r="B79" t="s">
        <v>700</v>
      </c>
      <c r="C79" s="79">
        <v>1267</v>
      </c>
      <c r="D79" s="79">
        <v>0</v>
      </c>
      <c r="E79" s="79">
        <v>0</v>
      </c>
      <c r="F79" s="79">
        <v>0</v>
      </c>
      <c r="G79" s="79">
        <v>0</v>
      </c>
      <c r="H79" s="79">
        <v>0</v>
      </c>
      <c r="I79" s="79">
        <v>1</v>
      </c>
      <c r="J79" s="79">
        <v>2</v>
      </c>
      <c r="K79" s="79">
        <v>4</v>
      </c>
      <c r="L79" s="79">
        <v>7</v>
      </c>
      <c r="M79" s="79">
        <v>13</v>
      </c>
      <c r="N79" s="79">
        <v>20</v>
      </c>
      <c r="O79" s="79">
        <v>31</v>
      </c>
      <c r="P79" s="79">
        <v>49</v>
      </c>
      <c r="Q79" s="79">
        <v>59</v>
      </c>
      <c r="R79" s="79">
        <v>65</v>
      </c>
      <c r="S79" s="79">
        <v>79</v>
      </c>
      <c r="T79" s="79">
        <v>68</v>
      </c>
      <c r="U79" s="79">
        <v>82</v>
      </c>
      <c r="V79" s="79">
        <v>76</v>
      </c>
      <c r="W79" s="79">
        <v>86</v>
      </c>
      <c r="X79" s="79">
        <v>82</v>
      </c>
      <c r="Y79" s="79">
        <v>80</v>
      </c>
      <c r="Z79" s="79">
        <v>62</v>
      </c>
      <c r="AA79" s="79">
        <v>75</v>
      </c>
      <c r="AB79" s="79">
        <v>60</v>
      </c>
      <c r="AC79" s="79">
        <v>67</v>
      </c>
      <c r="AD79" s="79">
        <v>57</v>
      </c>
      <c r="AE79" s="79">
        <v>42</v>
      </c>
      <c r="AF79" s="79">
        <v>48</v>
      </c>
      <c r="AG79" s="79">
        <v>23</v>
      </c>
      <c r="AH79" s="79">
        <v>18</v>
      </c>
      <c r="AI79" s="79">
        <v>7</v>
      </c>
      <c r="AJ79" s="79">
        <v>2</v>
      </c>
      <c r="AK79" s="79">
        <v>2</v>
      </c>
      <c r="AL79" s="79">
        <v>0</v>
      </c>
      <c r="AM79" s="79">
        <v>0</v>
      </c>
      <c r="AN79" s="79">
        <v>0</v>
      </c>
      <c r="AO79" s="79">
        <v>0</v>
      </c>
      <c r="AP79" s="79">
        <v>0</v>
      </c>
      <c r="AQ79" s="79">
        <v>0</v>
      </c>
      <c r="AR79" s="79">
        <v>0</v>
      </c>
      <c r="AS79" s="79">
        <v>0</v>
      </c>
      <c r="AT79" s="79">
        <v>0</v>
      </c>
    </row>
    <row r="80" spans="1:46">
      <c r="B80" t="s">
        <v>701</v>
      </c>
      <c r="C80" s="79">
        <v>478</v>
      </c>
      <c r="D80" s="79">
        <v>0</v>
      </c>
      <c r="E80" s="79">
        <v>0</v>
      </c>
      <c r="F80" s="79">
        <v>0</v>
      </c>
      <c r="G80" s="79">
        <v>0</v>
      </c>
      <c r="H80" s="79">
        <v>0</v>
      </c>
      <c r="I80" s="79">
        <v>0</v>
      </c>
      <c r="J80" s="79">
        <v>0</v>
      </c>
      <c r="K80" s="79">
        <v>0</v>
      </c>
      <c r="L80" s="79">
        <v>1</v>
      </c>
      <c r="M80" s="79">
        <v>4</v>
      </c>
      <c r="N80" s="79">
        <v>4</v>
      </c>
      <c r="O80" s="79">
        <v>9</v>
      </c>
      <c r="P80" s="79">
        <v>10</v>
      </c>
      <c r="Q80" s="79">
        <v>16</v>
      </c>
      <c r="R80" s="79">
        <v>16</v>
      </c>
      <c r="S80" s="79">
        <v>23</v>
      </c>
      <c r="T80" s="79">
        <v>30</v>
      </c>
      <c r="U80" s="79">
        <v>28</v>
      </c>
      <c r="V80" s="79">
        <v>26</v>
      </c>
      <c r="W80" s="79">
        <v>32</v>
      </c>
      <c r="X80" s="79">
        <v>40</v>
      </c>
      <c r="Y80" s="79">
        <v>31</v>
      </c>
      <c r="Z80" s="79">
        <v>41</v>
      </c>
      <c r="AA80" s="79">
        <v>39</v>
      </c>
      <c r="AB80" s="79">
        <v>22</v>
      </c>
      <c r="AC80" s="79">
        <v>27</v>
      </c>
      <c r="AD80" s="79">
        <v>16</v>
      </c>
      <c r="AE80" s="79">
        <v>16</v>
      </c>
      <c r="AF80" s="79">
        <v>23</v>
      </c>
      <c r="AG80" s="79">
        <v>13</v>
      </c>
      <c r="AH80" s="79">
        <v>6</v>
      </c>
      <c r="AI80" s="79">
        <v>4</v>
      </c>
      <c r="AJ80" s="79">
        <v>1</v>
      </c>
      <c r="AK80" s="79">
        <v>0</v>
      </c>
      <c r="AL80" s="79">
        <v>0</v>
      </c>
      <c r="AM80" s="79">
        <v>0</v>
      </c>
      <c r="AN80" s="79">
        <v>0</v>
      </c>
      <c r="AO80" s="79">
        <v>0</v>
      </c>
      <c r="AP80" s="79">
        <v>0</v>
      </c>
      <c r="AQ80" s="79">
        <v>0</v>
      </c>
      <c r="AR80" s="79">
        <v>0</v>
      </c>
      <c r="AS80" s="79">
        <v>0</v>
      </c>
      <c r="AT80" s="79">
        <v>0</v>
      </c>
    </row>
    <row r="81" spans="1:46">
      <c r="B81" t="s">
        <v>702</v>
      </c>
      <c r="C81" s="79">
        <v>188</v>
      </c>
      <c r="D81" s="79">
        <v>0</v>
      </c>
      <c r="E81" s="79">
        <v>0</v>
      </c>
      <c r="F81" s="79">
        <v>0</v>
      </c>
      <c r="G81" s="79">
        <v>0</v>
      </c>
      <c r="H81" s="79">
        <v>0</v>
      </c>
      <c r="I81" s="79">
        <v>0</v>
      </c>
      <c r="J81" s="79">
        <v>0</v>
      </c>
      <c r="K81" s="79">
        <v>0</v>
      </c>
      <c r="L81" s="79">
        <v>0</v>
      </c>
      <c r="M81" s="79">
        <v>0</v>
      </c>
      <c r="N81" s="79">
        <v>0</v>
      </c>
      <c r="O81" s="79">
        <v>3</v>
      </c>
      <c r="P81" s="79">
        <v>3</v>
      </c>
      <c r="Q81" s="79">
        <v>3</v>
      </c>
      <c r="R81" s="79">
        <v>4</v>
      </c>
      <c r="S81" s="79">
        <v>11</v>
      </c>
      <c r="T81" s="79">
        <v>5</v>
      </c>
      <c r="U81" s="79">
        <v>11</v>
      </c>
      <c r="V81" s="79">
        <v>10</v>
      </c>
      <c r="W81" s="79">
        <v>11</v>
      </c>
      <c r="X81" s="79">
        <v>10</v>
      </c>
      <c r="Y81" s="79">
        <v>9</v>
      </c>
      <c r="Z81" s="79">
        <v>10</v>
      </c>
      <c r="AA81" s="79">
        <v>15</v>
      </c>
      <c r="AB81" s="79">
        <v>23</v>
      </c>
      <c r="AC81" s="79">
        <v>15</v>
      </c>
      <c r="AD81" s="79">
        <v>17</v>
      </c>
      <c r="AE81" s="79">
        <v>10</v>
      </c>
      <c r="AF81" s="79">
        <v>9</v>
      </c>
      <c r="AG81" s="79">
        <v>6</v>
      </c>
      <c r="AH81" s="79">
        <v>2</v>
      </c>
      <c r="AI81" s="79">
        <v>0</v>
      </c>
      <c r="AJ81" s="79">
        <v>1</v>
      </c>
      <c r="AK81" s="79">
        <v>0</v>
      </c>
      <c r="AL81" s="79">
        <v>0</v>
      </c>
      <c r="AM81" s="79">
        <v>0</v>
      </c>
      <c r="AN81" s="79">
        <v>0</v>
      </c>
      <c r="AO81" s="79">
        <v>0</v>
      </c>
      <c r="AP81" s="79">
        <v>0</v>
      </c>
      <c r="AQ81" s="79">
        <v>0</v>
      </c>
      <c r="AR81" s="79">
        <v>0</v>
      </c>
      <c r="AS81" s="79">
        <v>0</v>
      </c>
      <c r="AT81" s="79">
        <v>0</v>
      </c>
    </row>
    <row r="82" spans="1:46">
      <c r="B82" t="s">
        <v>703</v>
      </c>
      <c r="C82" s="79">
        <v>54</v>
      </c>
      <c r="D82" s="79">
        <v>0</v>
      </c>
      <c r="E82" s="79">
        <v>0</v>
      </c>
      <c r="F82" s="79">
        <v>0</v>
      </c>
      <c r="G82" s="79">
        <v>0</v>
      </c>
      <c r="H82" s="79">
        <v>0</v>
      </c>
      <c r="I82" s="79">
        <v>0</v>
      </c>
      <c r="J82" s="79">
        <v>0</v>
      </c>
      <c r="K82" s="79">
        <v>0</v>
      </c>
      <c r="L82" s="79">
        <v>0</v>
      </c>
      <c r="M82" s="79">
        <v>0</v>
      </c>
      <c r="N82" s="79">
        <v>0</v>
      </c>
      <c r="O82" s="79">
        <v>0</v>
      </c>
      <c r="P82" s="79">
        <v>0</v>
      </c>
      <c r="Q82" s="79">
        <v>0</v>
      </c>
      <c r="R82" s="79">
        <v>1</v>
      </c>
      <c r="S82" s="79">
        <v>3</v>
      </c>
      <c r="T82" s="79">
        <v>3</v>
      </c>
      <c r="U82" s="79">
        <v>2</v>
      </c>
      <c r="V82" s="79">
        <v>3</v>
      </c>
      <c r="W82" s="79">
        <v>4</v>
      </c>
      <c r="X82" s="79">
        <v>1</v>
      </c>
      <c r="Y82" s="79">
        <v>7</v>
      </c>
      <c r="Z82" s="79">
        <v>6</v>
      </c>
      <c r="AA82" s="79">
        <v>5</v>
      </c>
      <c r="AB82" s="79">
        <v>3</v>
      </c>
      <c r="AC82" s="79">
        <v>5</v>
      </c>
      <c r="AD82" s="79">
        <v>2</v>
      </c>
      <c r="AE82" s="79">
        <v>3</v>
      </c>
      <c r="AF82" s="79">
        <v>1</v>
      </c>
      <c r="AG82" s="79">
        <v>4</v>
      </c>
      <c r="AH82" s="79">
        <v>1</v>
      </c>
      <c r="AI82" s="79">
        <v>0</v>
      </c>
      <c r="AJ82" s="79">
        <v>0</v>
      </c>
      <c r="AK82" s="79">
        <v>0</v>
      </c>
      <c r="AL82" s="79">
        <v>0</v>
      </c>
      <c r="AM82" s="79">
        <v>0</v>
      </c>
      <c r="AN82" s="79">
        <v>0</v>
      </c>
      <c r="AO82" s="79">
        <v>0</v>
      </c>
      <c r="AP82" s="79">
        <v>0</v>
      </c>
      <c r="AQ82" s="79">
        <v>0</v>
      </c>
      <c r="AR82" s="79">
        <v>0</v>
      </c>
      <c r="AS82" s="79">
        <v>0</v>
      </c>
      <c r="AT82" s="79">
        <v>0</v>
      </c>
    </row>
    <row r="83" spans="1:46">
      <c r="B83" t="s">
        <v>704</v>
      </c>
      <c r="C83" s="79">
        <v>31</v>
      </c>
      <c r="D83" s="79">
        <v>0</v>
      </c>
      <c r="E83" s="79">
        <v>0</v>
      </c>
      <c r="F83" s="79">
        <v>0</v>
      </c>
      <c r="G83" s="79">
        <v>0</v>
      </c>
      <c r="H83" s="79">
        <v>0</v>
      </c>
      <c r="I83" s="79">
        <v>0</v>
      </c>
      <c r="J83" s="79">
        <v>0</v>
      </c>
      <c r="K83" s="79">
        <v>0</v>
      </c>
      <c r="L83" s="79">
        <v>0</v>
      </c>
      <c r="M83" s="79">
        <v>0</v>
      </c>
      <c r="N83" s="79">
        <v>0</v>
      </c>
      <c r="O83" s="79">
        <v>0</v>
      </c>
      <c r="P83" s="79">
        <v>0</v>
      </c>
      <c r="Q83" s="79">
        <v>0</v>
      </c>
      <c r="R83" s="79">
        <v>0</v>
      </c>
      <c r="S83" s="79">
        <v>0</v>
      </c>
      <c r="T83" s="79">
        <v>1</v>
      </c>
      <c r="U83" s="79">
        <v>2</v>
      </c>
      <c r="V83" s="79">
        <v>1</v>
      </c>
      <c r="W83" s="79">
        <v>1</v>
      </c>
      <c r="X83" s="79">
        <v>0</v>
      </c>
      <c r="Y83" s="79">
        <v>4</v>
      </c>
      <c r="Z83" s="79">
        <v>2</v>
      </c>
      <c r="AA83" s="79">
        <v>4</v>
      </c>
      <c r="AB83" s="79">
        <v>2</v>
      </c>
      <c r="AC83" s="79">
        <v>2</v>
      </c>
      <c r="AD83" s="79">
        <v>7</v>
      </c>
      <c r="AE83" s="79">
        <v>0</v>
      </c>
      <c r="AF83" s="79">
        <v>1</v>
      </c>
      <c r="AG83" s="79">
        <v>2</v>
      </c>
      <c r="AH83" s="79">
        <v>1</v>
      </c>
      <c r="AI83" s="79">
        <v>0</v>
      </c>
      <c r="AJ83" s="79">
        <v>0</v>
      </c>
      <c r="AK83" s="79">
        <v>0</v>
      </c>
      <c r="AL83" s="79">
        <v>1</v>
      </c>
      <c r="AM83" s="79">
        <v>0</v>
      </c>
      <c r="AN83" s="79">
        <v>0</v>
      </c>
      <c r="AO83" s="79">
        <v>0</v>
      </c>
      <c r="AP83" s="79">
        <v>0</v>
      </c>
      <c r="AQ83" s="79">
        <v>0</v>
      </c>
      <c r="AR83" s="79">
        <v>0</v>
      </c>
      <c r="AS83" s="79">
        <v>0</v>
      </c>
      <c r="AT83" s="79">
        <v>0</v>
      </c>
    </row>
    <row r="84" spans="1:46">
      <c r="B84" t="s">
        <v>705</v>
      </c>
      <c r="C84" s="79">
        <v>14</v>
      </c>
      <c r="D84" s="79">
        <v>0</v>
      </c>
      <c r="E84" s="79">
        <v>0</v>
      </c>
      <c r="F84" s="79">
        <v>0</v>
      </c>
      <c r="G84" s="79">
        <v>0</v>
      </c>
      <c r="H84" s="79">
        <v>0</v>
      </c>
      <c r="I84" s="79">
        <v>0</v>
      </c>
      <c r="J84" s="79">
        <v>0</v>
      </c>
      <c r="K84" s="79">
        <v>0</v>
      </c>
      <c r="L84" s="79">
        <v>0</v>
      </c>
      <c r="M84" s="79">
        <v>0</v>
      </c>
      <c r="N84" s="79">
        <v>0</v>
      </c>
      <c r="O84" s="79">
        <v>0</v>
      </c>
      <c r="P84" s="79">
        <v>0</v>
      </c>
      <c r="Q84" s="79">
        <v>0</v>
      </c>
      <c r="R84" s="79">
        <v>0</v>
      </c>
      <c r="S84" s="79">
        <v>2</v>
      </c>
      <c r="T84" s="79">
        <v>2</v>
      </c>
      <c r="U84" s="79">
        <v>0</v>
      </c>
      <c r="V84" s="79">
        <v>0</v>
      </c>
      <c r="W84" s="79">
        <v>0</v>
      </c>
      <c r="X84" s="79">
        <v>1</v>
      </c>
      <c r="Y84" s="79">
        <v>2</v>
      </c>
      <c r="Z84" s="79">
        <v>1</v>
      </c>
      <c r="AA84" s="79">
        <v>1</v>
      </c>
      <c r="AB84" s="79">
        <v>2</v>
      </c>
      <c r="AC84" s="79">
        <v>0</v>
      </c>
      <c r="AD84" s="79">
        <v>1</v>
      </c>
      <c r="AE84" s="79">
        <v>2</v>
      </c>
      <c r="AF84" s="79">
        <v>0</v>
      </c>
      <c r="AG84" s="79">
        <v>0</v>
      </c>
      <c r="AH84" s="79">
        <v>0</v>
      </c>
      <c r="AI84" s="79">
        <v>0</v>
      </c>
      <c r="AJ84" s="79">
        <v>0</v>
      </c>
      <c r="AK84" s="79">
        <v>0</v>
      </c>
      <c r="AL84" s="79">
        <v>0</v>
      </c>
      <c r="AM84" s="79">
        <v>0</v>
      </c>
      <c r="AN84" s="79">
        <v>0</v>
      </c>
      <c r="AO84" s="79">
        <v>0</v>
      </c>
      <c r="AP84" s="79">
        <v>0</v>
      </c>
      <c r="AQ84" s="79">
        <v>0</v>
      </c>
      <c r="AR84" s="79">
        <v>0</v>
      </c>
      <c r="AS84" s="79">
        <v>0</v>
      </c>
      <c r="AT84" s="79">
        <v>0</v>
      </c>
    </row>
    <row r="85" spans="1:46">
      <c r="B85" t="s">
        <v>706</v>
      </c>
      <c r="C85" s="79">
        <v>4</v>
      </c>
      <c r="D85" s="79">
        <v>0</v>
      </c>
      <c r="E85" s="79">
        <v>0</v>
      </c>
      <c r="F85" s="79">
        <v>0</v>
      </c>
      <c r="G85" s="79">
        <v>0</v>
      </c>
      <c r="H85" s="79">
        <v>0</v>
      </c>
      <c r="I85" s="79">
        <v>0</v>
      </c>
      <c r="J85" s="79">
        <v>0</v>
      </c>
      <c r="K85" s="79">
        <v>0</v>
      </c>
      <c r="L85" s="79">
        <v>0</v>
      </c>
      <c r="M85" s="79">
        <v>0</v>
      </c>
      <c r="N85" s="79">
        <v>0</v>
      </c>
      <c r="O85" s="79">
        <v>0</v>
      </c>
      <c r="P85" s="79">
        <v>0</v>
      </c>
      <c r="Q85" s="79">
        <v>0</v>
      </c>
      <c r="R85" s="79">
        <v>0</v>
      </c>
      <c r="S85" s="79">
        <v>0</v>
      </c>
      <c r="T85" s="79">
        <v>0</v>
      </c>
      <c r="U85" s="79">
        <v>0</v>
      </c>
      <c r="V85" s="79">
        <v>0</v>
      </c>
      <c r="W85" s="79">
        <v>0</v>
      </c>
      <c r="X85" s="79">
        <v>0</v>
      </c>
      <c r="Y85" s="79">
        <v>0</v>
      </c>
      <c r="Z85" s="79">
        <v>0</v>
      </c>
      <c r="AA85" s="79">
        <v>0</v>
      </c>
      <c r="AB85" s="79">
        <v>0</v>
      </c>
      <c r="AC85" s="79">
        <v>1</v>
      </c>
      <c r="AD85" s="79">
        <v>0</v>
      </c>
      <c r="AE85" s="79">
        <v>1</v>
      </c>
      <c r="AF85" s="79">
        <v>0</v>
      </c>
      <c r="AG85" s="79">
        <v>1</v>
      </c>
      <c r="AH85" s="79">
        <v>0</v>
      </c>
      <c r="AI85" s="79">
        <v>1</v>
      </c>
      <c r="AJ85" s="79">
        <v>0</v>
      </c>
      <c r="AK85" s="79">
        <v>0</v>
      </c>
      <c r="AL85" s="79">
        <v>0</v>
      </c>
      <c r="AM85" s="79">
        <v>0</v>
      </c>
      <c r="AN85" s="79">
        <v>0</v>
      </c>
      <c r="AO85" s="79">
        <v>0</v>
      </c>
      <c r="AP85" s="79">
        <v>0</v>
      </c>
      <c r="AQ85" s="79">
        <v>0</v>
      </c>
      <c r="AR85" s="79">
        <v>0</v>
      </c>
      <c r="AS85" s="79">
        <v>0</v>
      </c>
      <c r="AT85" s="79">
        <v>0</v>
      </c>
    </row>
    <row r="86" spans="1:46">
      <c r="A86" t="s">
        <v>1</v>
      </c>
      <c r="B86" t="s">
        <v>365</v>
      </c>
      <c r="C86" s="79">
        <v>11741</v>
      </c>
      <c r="D86" s="79">
        <v>14</v>
      </c>
      <c r="E86" s="79">
        <v>69</v>
      </c>
      <c r="F86" s="79">
        <v>226</v>
      </c>
      <c r="G86" s="79">
        <v>521</v>
      </c>
      <c r="H86" s="79">
        <v>502</v>
      </c>
      <c r="I86" s="79">
        <v>566</v>
      </c>
      <c r="J86" s="79">
        <v>590</v>
      </c>
      <c r="K86" s="79">
        <v>571</v>
      </c>
      <c r="L86" s="79">
        <v>530</v>
      </c>
      <c r="M86" s="79">
        <v>520</v>
      </c>
      <c r="N86" s="79">
        <v>501</v>
      </c>
      <c r="O86" s="79">
        <v>451</v>
      </c>
      <c r="P86" s="79">
        <v>467</v>
      </c>
      <c r="Q86" s="79">
        <v>452</v>
      </c>
      <c r="R86" s="79">
        <v>408</v>
      </c>
      <c r="S86" s="79">
        <v>448</v>
      </c>
      <c r="T86" s="79">
        <v>496</v>
      </c>
      <c r="U86" s="79">
        <v>458</v>
      </c>
      <c r="V86" s="79">
        <v>455</v>
      </c>
      <c r="W86" s="79">
        <v>399</v>
      </c>
      <c r="X86" s="79">
        <v>418</v>
      </c>
      <c r="Y86" s="79">
        <v>443</v>
      </c>
      <c r="Z86" s="79">
        <v>396</v>
      </c>
      <c r="AA86" s="79">
        <v>363</v>
      </c>
      <c r="AB86" s="79">
        <v>295</v>
      </c>
      <c r="AC86" s="79">
        <v>328</v>
      </c>
      <c r="AD86" s="79">
        <v>277</v>
      </c>
      <c r="AE86" s="79">
        <v>207</v>
      </c>
      <c r="AF86" s="79">
        <v>181</v>
      </c>
      <c r="AG86" s="79">
        <v>92</v>
      </c>
      <c r="AH86" s="79">
        <v>57</v>
      </c>
      <c r="AI86" s="79">
        <v>23</v>
      </c>
      <c r="AJ86" s="79">
        <v>9</v>
      </c>
      <c r="AK86" s="79">
        <v>2</v>
      </c>
      <c r="AL86" s="79">
        <v>3</v>
      </c>
      <c r="AM86" s="79">
        <v>0</v>
      </c>
      <c r="AN86" s="79">
        <v>1</v>
      </c>
      <c r="AO86" s="79">
        <v>0</v>
      </c>
      <c r="AP86" s="79">
        <v>0</v>
      </c>
      <c r="AQ86" s="79">
        <v>1</v>
      </c>
      <c r="AR86" s="79">
        <v>0</v>
      </c>
      <c r="AS86" s="79">
        <v>0</v>
      </c>
      <c r="AT86" s="79">
        <v>1</v>
      </c>
    </row>
    <row r="87" spans="1:46">
      <c r="B87" t="s">
        <v>697</v>
      </c>
      <c r="C87" s="79">
        <v>6929</v>
      </c>
      <c r="D87" s="79">
        <v>14</v>
      </c>
      <c r="E87" s="79">
        <v>68</v>
      </c>
      <c r="F87" s="79">
        <v>219</v>
      </c>
      <c r="G87" s="79">
        <v>505</v>
      </c>
      <c r="H87" s="79">
        <v>463</v>
      </c>
      <c r="I87" s="79">
        <v>499</v>
      </c>
      <c r="J87" s="79">
        <v>496</v>
      </c>
      <c r="K87" s="79">
        <v>454</v>
      </c>
      <c r="L87" s="79">
        <v>382</v>
      </c>
      <c r="M87" s="79">
        <v>329</v>
      </c>
      <c r="N87" s="79">
        <v>308</v>
      </c>
      <c r="O87" s="79">
        <v>261</v>
      </c>
      <c r="P87" s="79">
        <v>255</v>
      </c>
      <c r="Q87" s="79">
        <v>228</v>
      </c>
      <c r="R87" s="79">
        <v>196</v>
      </c>
      <c r="S87" s="79">
        <v>195</v>
      </c>
      <c r="T87" s="79">
        <v>214</v>
      </c>
      <c r="U87" s="79">
        <v>199</v>
      </c>
      <c r="V87" s="79">
        <v>201</v>
      </c>
      <c r="W87" s="79">
        <v>146</v>
      </c>
      <c r="X87" s="79">
        <v>175</v>
      </c>
      <c r="Y87" s="79">
        <v>190</v>
      </c>
      <c r="Z87" s="79">
        <v>165</v>
      </c>
      <c r="AA87" s="79">
        <v>156</v>
      </c>
      <c r="AB87" s="79">
        <v>112</v>
      </c>
      <c r="AC87" s="79">
        <v>139</v>
      </c>
      <c r="AD87" s="79">
        <v>128</v>
      </c>
      <c r="AE87" s="79">
        <v>88</v>
      </c>
      <c r="AF87" s="79">
        <v>68</v>
      </c>
      <c r="AG87" s="79">
        <v>31</v>
      </c>
      <c r="AH87" s="79">
        <v>24</v>
      </c>
      <c r="AI87" s="79">
        <v>13</v>
      </c>
      <c r="AJ87" s="79">
        <v>3</v>
      </c>
      <c r="AK87" s="79">
        <v>1</v>
      </c>
      <c r="AL87" s="79">
        <v>2</v>
      </c>
      <c r="AM87" s="79">
        <v>0</v>
      </c>
      <c r="AN87" s="79">
        <v>1</v>
      </c>
      <c r="AO87" s="79">
        <v>0</v>
      </c>
      <c r="AP87" s="79">
        <v>0</v>
      </c>
      <c r="AQ87" s="79">
        <v>1</v>
      </c>
      <c r="AR87" s="79">
        <v>0</v>
      </c>
      <c r="AS87" s="79">
        <v>0</v>
      </c>
      <c r="AT87" s="79">
        <v>0</v>
      </c>
    </row>
    <row r="88" spans="1:46">
      <c r="B88" t="s">
        <v>698</v>
      </c>
      <c r="C88" s="79">
        <v>2329</v>
      </c>
      <c r="D88" s="79">
        <v>0</v>
      </c>
      <c r="E88" s="79">
        <v>1</v>
      </c>
      <c r="F88" s="79">
        <v>7</v>
      </c>
      <c r="G88" s="79">
        <v>15</v>
      </c>
      <c r="H88" s="79">
        <v>37</v>
      </c>
      <c r="I88" s="79">
        <v>61</v>
      </c>
      <c r="J88" s="79">
        <v>86</v>
      </c>
      <c r="K88" s="79">
        <v>97</v>
      </c>
      <c r="L88" s="79">
        <v>113</v>
      </c>
      <c r="M88" s="79">
        <v>138</v>
      </c>
      <c r="N88" s="79">
        <v>126</v>
      </c>
      <c r="O88" s="79">
        <v>118</v>
      </c>
      <c r="P88" s="79">
        <v>115</v>
      </c>
      <c r="Q88" s="79">
        <v>124</v>
      </c>
      <c r="R88" s="79">
        <v>107</v>
      </c>
      <c r="S88" s="79">
        <v>108</v>
      </c>
      <c r="T88" s="79">
        <v>117</v>
      </c>
      <c r="U88" s="79">
        <v>115</v>
      </c>
      <c r="V88" s="79">
        <v>107</v>
      </c>
      <c r="W88" s="79">
        <v>94</v>
      </c>
      <c r="X88" s="79">
        <v>104</v>
      </c>
      <c r="Y88" s="79">
        <v>79</v>
      </c>
      <c r="Z88" s="79">
        <v>87</v>
      </c>
      <c r="AA88" s="79">
        <v>77</v>
      </c>
      <c r="AB88" s="79">
        <v>76</v>
      </c>
      <c r="AC88" s="79">
        <v>71</v>
      </c>
      <c r="AD88" s="79">
        <v>49</v>
      </c>
      <c r="AE88" s="79">
        <v>41</v>
      </c>
      <c r="AF88" s="79">
        <v>33</v>
      </c>
      <c r="AG88" s="79">
        <v>12</v>
      </c>
      <c r="AH88" s="79">
        <v>10</v>
      </c>
      <c r="AI88" s="79">
        <v>2</v>
      </c>
      <c r="AJ88" s="79">
        <v>1</v>
      </c>
      <c r="AK88" s="79">
        <v>0</v>
      </c>
      <c r="AL88" s="79">
        <v>0</v>
      </c>
      <c r="AM88" s="79">
        <v>0</v>
      </c>
      <c r="AN88" s="79">
        <v>0</v>
      </c>
      <c r="AO88" s="79">
        <v>0</v>
      </c>
      <c r="AP88" s="79">
        <v>0</v>
      </c>
      <c r="AQ88" s="79">
        <v>0</v>
      </c>
      <c r="AR88" s="79">
        <v>0</v>
      </c>
      <c r="AS88" s="79">
        <v>0</v>
      </c>
      <c r="AT88" s="79">
        <v>1</v>
      </c>
    </row>
    <row r="89" spans="1:46">
      <c r="B89" t="s">
        <v>699</v>
      </c>
      <c r="C89" s="79">
        <v>1427</v>
      </c>
      <c r="D89" s="79">
        <v>0</v>
      </c>
      <c r="E89" s="79">
        <v>0</v>
      </c>
      <c r="F89" s="79">
        <v>0</v>
      </c>
      <c r="G89" s="79">
        <v>1</v>
      </c>
      <c r="H89" s="79">
        <v>2</v>
      </c>
      <c r="I89" s="79">
        <v>5</v>
      </c>
      <c r="J89" s="79">
        <v>7</v>
      </c>
      <c r="K89" s="79">
        <v>18</v>
      </c>
      <c r="L89" s="79">
        <v>32</v>
      </c>
      <c r="M89" s="79">
        <v>42</v>
      </c>
      <c r="N89" s="79">
        <v>57</v>
      </c>
      <c r="O89" s="79">
        <v>51</v>
      </c>
      <c r="P89" s="79">
        <v>67</v>
      </c>
      <c r="Q89" s="79">
        <v>61</v>
      </c>
      <c r="R89" s="79">
        <v>59</v>
      </c>
      <c r="S89" s="79">
        <v>89</v>
      </c>
      <c r="T89" s="79">
        <v>95</v>
      </c>
      <c r="U89" s="79">
        <v>82</v>
      </c>
      <c r="V89" s="79">
        <v>80</v>
      </c>
      <c r="W89" s="79">
        <v>88</v>
      </c>
      <c r="X89" s="79">
        <v>67</v>
      </c>
      <c r="Y89" s="79">
        <v>95</v>
      </c>
      <c r="Z89" s="79">
        <v>87</v>
      </c>
      <c r="AA89" s="79">
        <v>64</v>
      </c>
      <c r="AB89" s="79">
        <v>61</v>
      </c>
      <c r="AC89" s="79">
        <v>59</v>
      </c>
      <c r="AD89" s="79">
        <v>46</v>
      </c>
      <c r="AE89" s="79">
        <v>44</v>
      </c>
      <c r="AF89" s="79">
        <v>36</v>
      </c>
      <c r="AG89" s="79">
        <v>19</v>
      </c>
      <c r="AH89" s="79">
        <v>8</v>
      </c>
      <c r="AI89" s="79">
        <v>3</v>
      </c>
      <c r="AJ89" s="79">
        <v>2</v>
      </c>
      <c r="AK89" s="79">
        <v>0</v>
      </c>
      <c r="AL89" s="79">
        <v>0</v>
      </c>
      <c r="AM89" s="79">
        <v>0</v>
      </c>
      <c r="AN89" s="79">
        <v>0</v>
      </c>
      <c r="AO89" s="79">
        <v>0</v>
      </c>
      <c r="AP89" s="79">
        <v>0</v>
      </c>
      <c r="AQ89" s="79">
        <v>0</v>
      </c>
      <c r="AR89" s="79">
        <v>0</v>
      </c>
      <c r="AS89" s="79">
        <v>0</v>
      </c>
      <c r="AT89" s="79">
        <v>0</v>
      </c>
    </row>
    <row r="90" spans="1:46">
      <c r="B90" t="s">
        <v>700</v>
      </c>
      <c r="C90" s="79">
        <v>670</v>
      </c>
      <c r="D90" s="79">
        <v>0</v>
      </c>
      <c r="E90" s="79">
        <v>0</v>
      </c>
      <c r="F90" s="79">
        <v>0</v>
      </c>
      <c r="G90" s="79">
        <v>0</v>
      </c>
      <c r="H90" s="79">
        <v>0</v>
      </c>
      <c r="I90" s="79">
        <v>1</v>
      </c>
      <c r="J90" s="79">
        <v>1</v>
      </c>
      <c r="K90" s="79">
        <v>2</v>
      </c>
      <c r="L90" s="79">
        <v>3</v>
      </c>
      <c r="M90" s="79">
        <v>10</v>
      </c>
      <c r="N90" s="79">
        <v>9</v>
      </c>
      <c r="O90" s="79">
        <v>14</v>
      </c>
      <c r="P90" s="79">
        <v>25</v>
      </c>
      <c r="Q90" s="79">
        <v>29</v>
      </c>
      <c r="R90" s="79">
        <v>35</v>
      </c>
      <c r="S90" s="79">
        <v>37</v>
      </c>
      <c r="T90" s="79">
        <v>46</v>
      </c>
      <c r="U90" s="79">
        <v>40</v>
      </c>
      <c r="V90" s="79">
        <v>44</v>
      </c>
      <c r="W90" s="79">
        <v>48</v>
      </c>
      <c r="X90" s="79">
        <v>48</v>
      </c>
      <c r="Y90" s="79">
        <v>50</v>
      </c>
      <c r="Z90" s="79">
        <v>31</v>
      </c>
      <c r="AA90" s="79">
        <v>36</v>
      </c>
      <c r="AB90" s="79">
        <v>25</v>
      </c>
      <c r="AC90" s="79">
        <v>32</v>
      </c>
      <c r="AD90" s="79">
        <v>33</v>
      </c>
      <c r="AE90" s="79">
        <v>19</v>
      </c>
      <c r="AF90" s="79">
        <v>22</v>
      </c>
      <c r="AG90" s="79">
        <v>15</v>
      </c>
      <c r="AH90" s="79">
        <v>10</v>
      </c>
      <c r="AI90" s="79">
        <v>3</v>
      </c>
      <c r="AJ90" s="79">
        <v>1</v>
      </c>
      <c r="AK90" s="79">
        <v>1</v>
      </c>
      <c r="AL90" s="79">
        <v>0</v>
      </c>
      <c r="AM90" s="79">
        <v>0</v>
      </c>
      <c r="AN90" s="79">
        <v>0</v>
      </c>
      <c r="AO90" s="79">
        <v>0</v>
      </c>
      <c r="AP90" s="79">
        <v>0</v>
      </c>
      <c r="AQ90" s="79">
        <v>0</v>
      </c>
      <c r="AR90" s="79">
        <v>0</v>
      </c>
      <c r="AS90" s="79">
        <v>0</v>
      </c>
      <c r="AT90" s="79">
        <v>0</v>
      </c>
    </row>
    <row r="91" spans="1:46">
      <c r="B91" t="s">
        <v>701</v>
      </c>
      <c r="C91" s="79">
        <v>243</v>
      </c>
      <c r="D91" s="79">
        <v>0</v>
      </c>
      <c r="E91" s="79">
        <v>0</v>
      </c>
      <c r="F91" s="79">
        <v>0</v>
      </c>
      <c r="G91" s="79">
        <v>0</v>
      </c>
      <c r="H91" s="79">
        <v>0</v>
      </c>
      <c r="I91" s="79">
        <v>0</v>
      </c>
      <c r="J91" s="79">
        <v>0</v>
      </c>
      <c r="K91" s="79">
        <v>0</v>
      </c>
      <c r="L91" s="79">
        <v>0</v>
      </c>
      <c r="M91" s="79">
        <v>1</v>
      </c>
      <c r="N91" s="79">
        <v>1</v>
      </c>
      <c r="O91" s="79">
        <v>6</v>
      </c>
      <c r="P91" s="79">
        <v>4</v>
      </c>
      <c r="Q91" s="79">
        <v>8</v>
      </c>
      <c r="R91" s="79">
        <v>8</v>
      </c>
      <c r="S91" s="79">
        <v>15</v>
      </c>
      <c r="T91" s="79">
        <v>19</v>
      </c>
      <c r="U91" s="79">
        <v>15</v>
      </c>
      <c r="V91" s="79">
        <v>18</v>
      </c>
      <c r="W91" s="79">
        <v>15</v>
      </c>
      <c r="X91" s="79">
        <v>18</v>
      </c>
      <c r="Y91" s="79">
        <v>17</v>
      </c>
      <c r="Z91" s="79">
        <v>16</v>
      </c>
      <c r="AA91" s="79">
        <v>18</v>
      </c>
      <c r="AB91" s="79">
        <v>9</v>
      </c>
      <c r="AC91" s="79">
        <v>13</v>
      </c>
      <c r="AD91" s="79">
        <v>6</v>
      </c>
      <c r="AE91" s="79">
        <v>8</v>
      </c>
      <c r="AF91" s="79">
        <v>17</v>
      </c>
      <c r="AG91" s="79">
        <v>6</v>
      </c>
      <c r="AH91" s="79">
        <v>2</v>
      </c>
      <c r="AI91" s="79">
        <v>2</v>
      </c>
      <c r="AJ91" s="79">
        <v>1</v>
      </c>
      <c r="AK91" s="79">
        <v>0</v>
      </c>
      <c r="AL91" s="79">
        <v>0</v>
      </c>
      <c r="AM91" s="79">
        <v>0</v>
      </c>
      <c r="AN91" s="79">
        <v>0</v>
      </c>
      <c r="AO91" s="79">
        <v>0</v>
      </c>
      <c r="AP91" s="79">
        <v>0</v>
      </c>
      <c r="AQ91" s="79">
        <v>0</v>
      </c>
      <c r="AR91" s="79">
        <v>0</v>
      </c>
      <c r="AS91" s="79">
        <v>0</v>
      </c>
      <c r="AT91" s="79">
        <v>0</v>
      </c>
    </row>
    <row r="92" spans="1:46">
      <c r="B92" t="s">
        <v>702</v>
      </c>
      <c r="C92" s="79">
        <v>93</v>
      </c>
      <c r="D92" s="79">
        <v>0</v>
      </c>
      <c r="E92" s="79">
        <v>0</v>
      </c>
      <c r="F92" s="79">
        <v>0</v>
      </c>
      <c r="G92" s="79">
        <v>0</v>
      </c>
      <c r="H92" s="79">
        <v>0</v>
      </c>
      <c r="I92" s="79">
        <v>0</v>
      </c>
      <c r="J92" s="79">
        <v>0</v>
      </c>
      <c r="K92" s="79">
        <v>0</v>
      </c>
      <c r="L92" s="79">
        <v>0</v>
      </c>
      <c r="M92" s="79">
        <v>0</v>
      </c>
      <c r="N92" s="79">
        <v>0</v>
      </c>
      <c r="O92" s="79">
        <v>1</v>
      </c>
      <c r="P92" s="79">
        <v>1</v>
      </c>
      <c r="Q92" s="79">
        <v>2</v>
      </c>
      <c r="R92" s="79">
        <v>2</v>
      </c>
      <c r="S92" s="79">
        <v>3</v>
      </c>
      <c r="T92" s="79">
        <v>1</v>
      </c>
      <c r="U92" s="79">
        <v>4</v>
      </c>
      <c r="V92" s="79">
        <v>4</v>
      </c>
      <c r="W92" s="79">
        <v>7</v>
      </c>
      <c r="X92" s="79">
        <v>5</v>
      </c>
      <c r="Y92" s="79">
        <v>7</v>
      </c>
      <c r="Z92" s="79">
        <v>5</v>
      </c>
      <c r="AA92" s="79">
        <v>7</v>
      </c>
      <c r="AB92" s="79">
        <v>11</v>
      </c>
      <c r="AC92" s="79">
        <v>10</v>
      </c>
      <c r="AD92" s="79">
        <v>10</v>
      </c>
      <c r="AE92" s="79">
        <v>3</v>
      </c>
      <c r="AF92" s="79">
        <v>4</v>
      </c>
      <c r="AG92" s="79">
        <v>4</v>
      </c>
      <c r="AH92" s="79">
        <v>1</v>
      </c>
      <c r="AI92" s="79">
        <v>0</v>
      </c>
      <c r="AJ92" s="79">
        <v>1</v>
      </c>
      <c r="AK92" s="79">
        <v>0</v>
      </c>
      <c r="AL92" s="79">
        <v>0</v>
      </c>
      <c r="AM92" s="79">
        <v>0</v>
      </c>
      <c r="AN92" s="79">
        <v>0</v>
      </c>
      <c r="AO92" s="79">
        <v>0</v>
      </c>
      <c r="AP92" s="79">
        <v>0</v>
      </c>
      <c r="AQ92" s="79">
        <v>0</v>
      </c>
      <c r="AR92" s="79">
        <v>0</v>
      </c>
      <c r="AS92" s="79">
        <v>0</v>
      </c>
      <c r="AT92" s="79">
        <v>0</v>
      </c>
    </row>
    <row r="93" spans="1:46">
      <c r="B93" t="s">
        <v>703</v>
      </c>
      <c r="C93" s="79">
        <v>28</v>
      </c>
      <c r="D93" s="79">
        <v>0</v>
      </c>
      <c r="E93" s="79">
        <v>0</v>
      </c>
      <c r="F93" s="79">
        <v>0</v>
      </c>
      <c r="G93" s="79">
        <v>0</v>
      </c>
      <c r="H93" s="79">
        <v>0</v>
      </c>
      <c r="I93" s="79">
        <v>0</v>
      </c>
      <c r="J93" s="79">
        <v>0</v>
      </c>
      <c r="K93" s="79">
        <v>0</v>
      </c>
      <c r="L93" s="79">
        <v>0</v>
      </c>
      <c r="M93" s="79">
        <v>0</v>
      </c>
      <c r="N93" s="79">
        <v>0</v>
      </c>
      <c r="O93" s="79">
        <v>0</v>
      </c>
      <c r="P93" s="79">
        <v>0</v>
      </c>
      <c r="Q93" s="79">
        <v>0</v>
      </c>
      <c r="R93" s="79">
        <v>1</v>
      </c>
      <c r="S93" s="79">
        <v>1</v>
      </c>
      <c r="T93" s="79">
        <v>3</v>
      </c>
      <c r="U93" s="79">
        <v>2</v>
      </c>
      <c r="V93" s="79">
        <v>1</v>
      </c>
      <c r="W93" s="79">
        <v>1</v>
      </c>
      <c r="X93" s="79">
        <v>0</v>
      </c>
      <c r="Y93" s="79">
        <v>3</v>
      </c>
      <c r="Z93" s="79">
        <v>2</v>
      </c>
      <c r="AA93" s="79">
        <v>2</v>
      </c>
      <c r="AB93" s="79">
        <v>1</v>
      </c>
      <c r="AC93" s="79">
        <v>2</v>
      </c>
      <c r="AD93" s="79">
        <v>1</v>
      </c>
      <c r="AE93" s="79">
        <v>2</v>
      </c>
      <c r="AF93" s="79">
        <v>1</v>
      </c>
      <c r="AG93" s="79">
        <v>4</v>
      </c>
      <c r="AH93" s="79">
        <v>1</v>
      </c>
      <c r="AI93" s="79">
        <v>0</v>
      </c>
      <c r="AJ93" s="79">
        <v>0</v>
      </c>
      <c r="AK93" s="79">
        <v>0</v>
      </c>
      <c r="AL93" s="79">
        <v>0</v>
      </c>
      <c r="AM93" s="79">
        <v>0</v>
      </c>
      <c r="AN93" s="79">
        <v>0</v>
      </c>
      <c r="AO93" s="79">
        <v>0</v>
      </c>
      <c r="AP93" s="79">
        <v>0</v>
      </c>
      <c r="AQ93" s="79">
        <v>0</v>
      </c>
      <c r="AR93" s="79">
        <v>0</v>
      </c>
      <c r="AS93" s="79">
        <v>0</v>
      </c>
      <c r="AT93" s="79">
        <v>0</v>
      </c>
    </row>
    <row r="94" spans="1:46">
      <c r="B94" t="s">
        <v>704</v>
      </c>
      <c r="C94" s="79">
        <v>15</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c r="U94" s="79">
        <v>1</v>
      </c>
      <c r="V94" s="79">
        <v>0</v>
      </c>
      <c r="W94" s="79">
        <v>0</v>
      </c>
      <c r="X94" s="79">
        <v>0</v>
      </c>
      <c r="Y94" s="79">
        <v>2</v>
      </c>
      <c r="Z94" s="79">
        <v>2</v>
      </c>
      <c r="AA94" s="79">
        <v>2</v>
      </c>
      <c r="AB94" s="79">
        <v>0</v>
      </c>
      <c r="AC94" s="79">
        <v>1</v>
      </c>
      <c r="AD94" s="79">
        <v>4</v>
      </c>
      <c r="AE94" s="79">
        <v>0</v>
      </c>
      <c r="AF94" s="79">
        <v>0</v>
      </c>
      <c r="AG94" s="79">
        <v>1</v>
      </c>
      <c r="AH94" s="79">
        <v>1</v>
      </c>
      <c r="AI94" s="79">
        <v>0</v>
      </c>
      <c r="AJ94" s="79">
        <v>0</v>
      </c>
      <c r="AK94" s="79">
        <v>0</v>
      </c>
      <c r="AL94" s="79">
        <v>1</v>
      </c>
      <c r="AM94" s="79">
        <v>0</v>
      </c>
      <c r="AN94" s="79">
        <v>0</v>
      </c>
      <c r="AO94" s="79">
        <v>0</v>
      </c>
      <c r="AP94" s="79">
        <v>0</v>
      </c>
      <c r="AQ94" s="79">
        <v>0</v>
      </c>
      <c r="AR94" s="79">
        <v>0</v>
      </c>
      <c r="AS94" s="79">
        <v>0</v>
      </c>
      <c r="AT94" s="79">
        <v>0</v>
      </c>
    </row>
    <row r="95" spans="1:46">
      <c r="B95" t="s">
        <v>705</v>
      </c>
      <c r="C95" s="79">
        <v>6</v>
      </c>
      <c r="D95" s="79">
        <v>0</v>
      </c>
      <c r="E95" s="79">
        <v>0</v>
      </c>
      <c r="F95" s="79">
        <v>0</v>
      </c>
      <c r="G95" s="79">
        <v>0</v>
      </c>
      <c r="H95" s="79">
        <v>0</v>
      </c>
      <c r="I95" s="79">
        <v>0</v>
      </c>
      <c r="J95" s="79">
        <v>0</v>
      </c>
      <c r="K95" s="79">
        <v>0</v>
      </c>
      <c r="L95" s="79">
        <v>0</v>
      </c>
      <c r="M95" s="79">
        <v>0</v>
      </c>
      <c r="N95" s="79">
        <v>0</v>
      </c>
      <c r="O95" s="79">
        <v>0</v>
      </c>
      <c r="P95" s="79">
        <v>0</v>
      </c>
      <c r="Q95" s="79">
        <v>0</v>
      </c>
      <c r="R95" s="79">
        <v>0</v>
      </c>
      <c r="S95" s="79">
        <v>0</v>
      </c>
      <c r="T95" s="79">
        <v>1</v>
      </c>
      <c r="U95" s="79">
        <v>0</v>
      </c>
      <c r="V95" s="79">
        <v>0</v>
      </c>
      <c r="W95" s="79">
        <v>0</v>
      </c>
      <c r="X95" s="79">
        <v>1</v>
      </c>
      <c r="Y95" s="79">
        <v>0</v>
      </c>
      <c r="Z95" s="79">
        <v>1</v>
      </c>
      <c r="AA95" s="79">
        <v>1</v>
      </c>
      <c r="AB95" s="79">
        <v>0</v>
      </c>
      <c r="AC95" s="79">
        <v>0</v>
      </c>
      <c r="AD95" s="79">
        <v>0</v>
      </c>
      <c r="AE95" s="79">
        <v>2</v>
      </c>
      <c r="AF95" s="79">
        <v>0</v>
      </c>
      <c r="AG95" s="79">
        <v>0</v>
      </c>
      <c r="AH95" s="79">
        <v>0</v>
      </c>
      <c r="AI95" s="79">
        <v>0</v>
      </c>
      <c r="AJ95" s="79">
        <v>0</v>
      </c>
      <c r="AK95" s="79">
        <v>0</v>
      </c>
      <c r="AL95" s="79">
        <v>0</v>
      </c>
      <c r="AM95" s="79">
        <v>0</v>
      </c>
      <c r="AN95" s="79">
        <v>0</v>
      </c>
      <c r="AO95" s="79">
        <v>0</v>
      </c>
      <c r="AP95" s="79">
        <v>0</v>
      </c>
      <c r="AQ95" s="79">
        <v>0</v>
      </c>
      <c r="AR95" s="79">
        <v>0</v>
      </c>
      <c r="AS95" s="79">
        <v>0</v>
      </c>
      <c r="AT95" s="79">
        <v>0</v>
      </c>
    </row>
    <row r="96" spans="1:46">
      <c r="B96" t="s">
        <v>706</v>
      </c>
      <c r="C96" s="79">
        <v>1</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c r="U96" s="79">
        <v>0</v>
      </c>
      <c r="V96" s="79">
        <v>0</v>
      </c>
      <c r="W96" s="79">
        <v>0</v>
      </c>
      <c r="X96" s="79">
        <v>0</v>
      </c>
      <c r="Y96" s="79">
        <v>0</v>
      </c>
      <c r="Z96" s="79">
        <v>0</v>
      </c>
      <c r="AA96" s="79">
        <v>0</v>
      </c>
      <c r="AB96" s="79">
        <v>0</v>
      </c>
      <c r="AC96" s="79">
        <v>1</v>
      </c>
      <c r="AD96" s="79">
        <v>0</v>
      </c>
      <c r="AE96" s="79">
        <v>0</v>
      </c>
      <c r="AF96" s="79">
        <v>0</v>
      </c>
      <c r="AG96" s="79">
        <v>0</v>
      </c>
      <c r="AH96" s="79">
        <v>0</v>
      </c>
      <c r="AI96" s="79">
        <v>0</v>
      </c>
      <c r="AJ96" s="79">
        <v>0</v>
      </c>
      <c r="AK96" s="79">
        <v>0</v>
      </c>
      <c r="AL96" s="79">
        <v>0</v>
      </c>
      <c r="AM96" s="79">
        <v>0</v>
      </c>
      <c r="AN96" s="79">
        <v>0</v>
      </c>
      <c r="AO96" s="79">
        <v>0</v>
      </c>
      <c r="AP96" s="79">
        <v>0</v>
      </c>
      <c r="AQ96" s="79">
        <v>0</v>
      </c>
      <c r="AR96" s="79">
        <v>0</v>
      </c>
      <c r="AS96" s="79">
        <v>0</v>
      </c>
      <c r="AT96" s="79">
        <v>0</v>
      </c>
    </row>
    <row r="97" spans="1:46">
      <c r="A97" t="s">
        <v>2</v>
      </c>
      <c r="B97" t="s">
        <v>365</v>
      </c>
      <c r="C97" s="79">
        <v>11291</v>
      </c>
      <c r="D97" s="79">
        <v>25</v>
      </c>
      <c r="E97" s="79">
        <v>84</v>
      </c>
      <c r="F97" s="79">
        <v>209</v>
      </c>
      <c r="G97" s="79">
        <v>464</v>
      </c>
      <c r="H97" s="79">
        <v>495</v>
      </c>
      <c r="I97" s="79">
        <v>539</v>
      </c>
      <c r="J97" s="79">
        <v>600</v>
      </c>
      <c r="K97" s="79">
        <v>534</v>
      </c>
      <c r="L97" s="79">
        <v>533</v>
      </c>
      <c r="M97" s="79">
        <v>496</v>
      </c>
      <c r="N97" s="79">
        <v>455</v>
      </c>
      <c r="O97" s="79">
        <v>437</v>
      </c>
      <c r="P97" s="79">
        <v>456</v>
      </c>
      <c r="Q97" s="79">
        <v>427</v>
      </c>
      <c r="R97" s="79">
        <v>428</v>
      </c>
      <c r="S97" s="79">
        <v>460</v>
      </c>
      <c r="T97" s="79">
        <v>420</v>
      </c>
      <c r="U97" s="79">
        <v>452</v>
      </c>
      <c r="V97" s="79">
        <v>439</v>
      </c>
      <c r="W97" s="79">
        <v>411</v>
      </c>
      <c r="X97" s="79">
        <v>408</v>
      </c>
      <c r="Y97" s="79">
        <v>374</v>
      </c>
      <c r="Z97" s="79">
        <v>395</v>
      </c>
      <c r="AA97" s="79">
        <v>383</v>
      </c>
      <c r="AB97" s="79">
        <v>332</v>
      </c>
      <c r="AC97" s="79">
        <v>278</v>
      </c>
      <c r="AD97" s="79">
        <v>229</v>
      </c>
      <c r="AE97" s="79">
        <v>204</v>
      </c>
      <c r="AF97" s="79">
        <v>151</v>
      </c>
      <c r="AG97" s="79">
        <v>83</v>
      </c>
      <c r="AH97" s="79">
        <v>44</v>
      </c>
      <c r="AI97" s="79">
        <v>29</v>
      </c>
      <c r="AJ97" s="79">
        <v>8</v>
      </c>
      <c r="AK97" s="79">
        <v>4</v>
      </c>
      <c r="AL97" s="79">
        <v>0</v>
      </c>
      <c r="AM97" s="79">
        <v>1</v>
      </c>
      <c r="AN97" s="79">
        <v>0</v>
      </c>
      <c r="AO97" s="79">
        <v>2</v>
      </c>
      <c r="AP97" s="79">
        <v>0</v>
      </c>
      <c r="AQ97" s="79">
        <v>1</v>
      </c>
      <c r="AR97" s="79">
        <v>0</v>
      </c>
      <c r="AS97" s="79">
        <v>0</v>
      </c>
      <c r="AT97" s="79">
        <v>1</v>
      </c>
    </row>
    <row r="98" spans="1:46">
      <c r="B98" t="s">
        <v>697</v>
      </c>
      <c r="C98" s="79">
        <v>6774</v>
      </c>
      <c r="D98" s="79">
        <v>25</v>
      </c>
      <c r="E98" s="79">
        <v>84</v>
      </c>
      <c r="F98" s="79">
        <v>205</v>
      </c>
      <c r="G98" s="79">
        <v>449</v>
      </c>
      <c r="H98" s="79">
        <v>455</v>
      </c>
      <c r="I98" s="79">
        <v>491</v>
      </c>
      <c r="J98" s="79">
        <v>497</v>
      </c>
      <c r="K98" s="79">
        <v>420</v>
      </c>
      <c r="L98" s="79">
        <v>394</v>
      </c>
      <c r="M98" s="79">
        <v>331</v>
      </c>
      <c r="N98" s="79">
        <v>290</v>
      </c>
      <c r="O98" s="79">
        <v>253</v>
      </c>
      <c r="P98" s="79">
        <v>249</v>
      </c>
      <c r="Q98" s="79">
        <v>231</v>
      </c>
      <c r="R98" s="79">
        <v>214</v>
      </c>
      <c r="S98" s="79">
        <v>185</v>
      </c>
      <c r="T98" s="79">
        <v>196</v>
      </c>
      <c r="U98" s="79">
        <v>201</v>
      </c>
      <c r="V98" s="79">
        <v>183</v>
      </c>
      <c r="W98" s="79">
        <v>172</v>
      </c>
      <c r="X98" s="79">
        <v>175</v>
      </c>
      <c r="Y98" s="79">
        <v>176</v>
      </c>
      <c r="Z98" s="79">
        <v>188</v>
      </c>
      <c r="AA98" s="79">
        <v>159</v>
      </c>
      <c r="AB98" s="79">
        <v>138</v>
      </c>
      <c r="AC98" s="79">
        <v>106</v>
      </c>
      <c r="AD98" s="79">
        <v>95</v>
      </c>
      <c r="AE98" s="79">
        <v>89</v>
      </c>
      <c r="AF98" s="79">
        <v>64</v>
      </c>
      <c r="AG98" s="79">
        <v>32</v>
      </c>
      <c r="AH98" s="79">
        <v>12</v>
      </c>
      <c r="AI98" s="79">
        <v>9</v>
      </c>
      <c r="AJ98" s="79">
        <v>3</v>
      </c>
      <c r="AK98" s="79">
        <v>1</v>
      </c>
      <c r="AL98" s="79">
        <v>0</v>
      </c>
      <c r="AM98" s="79">
        <v>0</v>
      </c>
      <c r="AN98" s="79">
        <v>0</v>
      </c>
      <c r="AO98" s="79">
        <v>1</v>
      </c>
      <c r="AP98" s="79">
        <v>0</v>
      </c>
      <c r="AQ98" s="79">
        <v>0</v>
      </c>
      <c r="AR98" s="79">
        <v>0</v>
      </c>
      <c r="AS98" s="79">
        <v>0</v>
      </c>
      <c r="AT98" s="79">
        <v>1</v>
      </c>
    </row>
    <row r="99" spans="1:46">
      <c r="B99" t="s">
        <v>698</v>
      </c>
      <c r="C99" s="79">
        <v>2186</v>
      </c>
      <c r="D99" s="79">
        <v>0</v>
      </c>
      <c r="E99" s="79">
        <v>0</v>
      </c>
      <c r="F99" s="79">
        <v>4</v>
      </c>
      <c r="G99" s="79">
        <v>15</v>
      </c>
      <c r="H99" s="79">
        <v>40</v>
      </c>
      <c r="I99" s="79">
        <v>45</v>
      </c>
      <c r="J99" s="79">
        <v>88</v>
      </c>
      <c r="K99" s="79">
        <v>101</v>
      </c>
      <c r="L99" s="79">
        <v>105</v>
      </c>
      <c r="M99" s="79">
        <v>120</v>
      </c>
      <c r="N99" s="79">
        <v>111</v>
      </c>
      <c r="O99" s="79">
        <v>102</v>
      </c>
      <c r="P99" s="79">
        <v>104</v>
      </c>
      <c r="Q99" s="79">
        <v>92</v>
      </c>
      <c r="R99" s="79">
        <v>105</v>
      </c>
      <c r="S99" s="79">
        <v>120</v>
      </c>
      <c r="T99" s="79">
        <v>98</v>
      </c>
      <c r="U99" s="79">
        <v>102</v>
      </c>
      <c r="V99" s="79">
        <v>108</v>
      </c>
      <c r="W99" s="79">
        <v>96</v>
      </c>
      <c r="X99" s="79">
        <v>107</v>
      </c>
      <c r="Y99" s="79">
        <v>79</v>
      </c>
      <c r="Z99" s="79">
        <v>80</v>
      </c>
      <c r="AA99" s="79">
        <v>82</v>
      </c>
      <c r="AB99" s="79">
        <v>65</v>
      </c>
      <c r="AC99" s="79">
        <v>66</v>
      </c>
      <c r="AD99" s="79">
        <v>45</v>
      </c>
      <c r="AE99" s="79">
        <v>39</v>
      </c>
      <c r="AF99" s="79">
        <v>27</v>
      </c>
      <c r="AG99" s="79">
        <v>22</v>
      </c>
      <c r="AH99" s="79">
        <v>9</v>
      </c>
      <c r="AI99" s="79">
        <v>5</v>
      </c>
      <c r="AJ99" s="79">
        <v>2</v>
      </c>
      <c r="AK99" s="79">
        <v>0</v>
      </c>
      <c r="AL99" s="79">
        <v>0</v>
      </c>
      <c r="AM99" s="79">
        <v>0</v>
      </c>
      <c r="AN99" s="79">
        <v>0</v>
      </c>
      <c r="AO99" s="79">
        <v>1</v>
      </c>
      <c r="AP99" s="79">
        <v>0</v>
      </c>
      <c r="AQ99" s="79">
        <v>1</v>
      </c>
      <c r="AR99" s="79">
        <v>0</v>
      </c>
      <c r="AS99" s="79">
        <v>0</v>
      </c>
      <c r="AT99" s="79">
        <v>0</v>
      </c>
    </row>
    <row r="100" spans="1:46">
      <c r="B100" t="s">
        <v>699</v>
      </c>
      <c r="C100" s="79">
        <v>1351</v>
      </c>
      <c r="D100" s="79">
        <v>0</v>
      </c>
      <c r="E100" s="79">
        <v>0</v>
      </c>
      <c r="F100" s="79">
        <v>0</v>
      </c>
      <c r="G100" s="79">
        <v>0</v>
      </c>
      <c r="H100" s="79">
        <v>0</v>
      </c>
      <c r="I100" s="79">
        <v>3</v>
      </c>
      <c r="J100" s="79">
        <v>14</v>
      </c>
      <c r="K100" s="79">
        <v>11</v>
      </c>
      <c r="L100" s="79">
        <v>29</v>
      </c>
      <c r="M100" s="79">
        <v>39</v>
      </c>
      <c r="N100" s="79">
        <v>40</v>
      </c>
      <c r="O100" s="79">
        <v>60</v>
      </c>
      <c r="P100" s="79">
        <v>71</v>
      </c>
      <c r="Q100" s="79">
        <v>65</v>
      </c>
      <c r="R100" s="79">
        <v>69</v>
      </c>
      <c r="S100" s="79">
        <v>93</v>
      </c>
      <c r="T100" s="79">
        <v>87</v>
      </c>
      <c r="U100" s="79">
        <v>86</v>
      </c>
      <c r="V100" s="79">
        <v>99</v>
      </c>
      <c r="W100" s="79">
        <v>80</v>
      </c>
      <c r="X100" s="79">
        <v>64</v>
      </c>
      <c r="Y100" s="79">
        <v>65</v>
      </c>
      <c r="Z100" s="79">
        <v>62</v>
      </c>
      <c r="AA100" s="79">
        <v>69</v>
      </c>
      <c r="AB100" s="79">
        <v>63</v>
      </c>
      <c r="AC100" s="79">
        <v>48</v>
      </c>
      <c r="AD100" s="79">
        <v>43</v>
      </c>
      <c r="AE100" s="79">
        <v>36</v>
      </c>
      <c r="AF100" s="79">
        <v>22</v>
      </c>
      <c r="AG100" s="79">
        <v>10</v>
      </c>
      <c r="AH100" s="79">
        <v>10</v>
      </c>
      <c r="AI100" s="79">
        <v>8</v>
      </c>
      <c r="AJ100" s="79">
        <v>2</v>
      </c>
      <c r="AK100" s="79">
        <v>2</v>
      </c>
      <c r="AL100" s="79">
        <v>0</v>
      </c>
      <c r="AM100" s="79">
        <v>1</v>
      </c>
      <c r="AN100" s="79">
        <v>0</v>
      </c>
      <c r="AO100" s="79">
        <v>0</v>
      </c>
      <c r="AP100" s="79">
        <v>0</v>
      </c>
      <c r="AQ100" s="79">
        <v>0</v>
      </c>
      <c r="AR100" s="79">
        <v>0</v>
      </c>
      <c r="AS100" s="79">
        <v>0</v>
      </c>
      <c r="AT100" s="79">
        <v>0</v>
      </c>
    </row>
    <row r="101" spans="1:46">
      <c r="B101" t="s">
        <v>700</v>
      </c>
      <c r="C101" s="79">
        <v>597</v>
      </c>
      <c r="D101" s="79">
        <v>0</v>
      </c>
      <c r="E101" s="79">
        <v>0</v>
      </c>
      <c r="F101" s="79">
        <v>0</v>
      </c>
      <c r="G101" s="79">
        <v>0</v>
      </c>
      <c r="H101" s="79">
        <v>0</v>
      </c>
      <c r="I101" s="79">
        <v>0</v>
      </c>
      <c r="J101" s="79">
        <v>1</v>
      </c>
      <c r="K101" s="79">
        <v>2</v>
      </c>
      <c r="L101" s="79">
        <v>4</v>
      </c>
      <c r="M101" s="79">
        <v>3</v>
      </c>
      <c r="N101" s="79">
        <v>11</v>
      </c>
      <c r="O101" s="79">
        <v>17</v>
      </c>
      <c r="P101" s="79">
        <v>24</v>
      </c>
      <c r="Q101" s="79">
        <v>30</v>
      </c>
      <c r="R101" s="79">
        <v>30</v>
      </c>
      <c r="S101" s="79">
        <v>42</v>
      </c>
      <c r="T101" s="79">
        <v>22</v>
      </c>
      <c r="U101" s="79">
        <v>42</v>
      </c>
      <c r="V101" s="79">
        <v>32</v>
      </c>
      <c r="W101" s="79">
        <v>38</v>
      </c>
      <c r="X101" s="79">
        <v>34</v>
      </c>
      <c r="Y101" s="79">
        <v>30</v>
      </c>
      <c r="Z101" s="79">
        <v>31</v>
      </c>
      <c r="AA101" s="79">
        <v>39</v>
      </c>
      <c r="AB101" s="79">
        <v>35</v>
      </c>
      <c r="AC101" s="79">
        <v>35</v>
      </c>
      <c r="AD101" s="79">
        <v>24</v>
      </c>
      <c r="AE101" s="79">
        <v>23</v>
      </c>
      <c r="AF101" s="79">
        <v>26</v>
      </c>
      <c r="AG101" s="79">
        <v>8</v>
      </c>
      <c r="AH101" s="79">
        <v>8</v>
      </c>
      <c r="AI101" s="79">
        <v>4</v>
      </c>
      <c r="AJ101" s="79">
        <v>1</v>
      </c>
      <c r="AK101" s="79">
        <v>1</v>
      </c>
      <c r="AL101" s="79">
        <v>0</v>
      </c>
      <c r="AM101" s="79">
        <v>0</v>
      </c>
      <c r="AN101" s="79">
        <v>0</v>
      </c>
      <c r="AO101" s="79">
        <v>0</v>
      </c>
      <c r="AP101" s="79">
        <v>0</v>
      </c>
      <c r="AQ101" s="79">
        <v>0</v>
      </c>
      <c r="AR101" s="79">
        <v>0</v>
      </c>
      <c r="AS101" s="79">
        <v>0</v>
      </c>
      <c r="AT101" s="79">
        <v>0</v>
      </c>
    </row>
    <row r="102" spans="1:46">
      <c r="B102" t="s">
        <v>701</v>
      </c>
      <c r="C102" s="79">
        <v>235</v>
      </c>
      <c r="D102" s="79">
        <v>0</v>
      </c>
      <c r="E102" s="79">
        <v>0</v>
      </c>
      <c r="F102" s="79">
        <v>0</v>
      </c>
      <c r="G102" s="79">
        <v>0</v>
      </c>
      <c r="H102" s="79">
        <v>0</v>
      </c>
      <c r="I102" s="79">
        <v>0</v>
      </c>
      <c r="J102" s="79">
        <v>0</v>
      </c>
      <c r="K102" s="79">
        <v>0</v>
      </c>
      <c r="L102" s="79">
        <v>1</v>
      </c>
      <c r="M102" s="79">
        <v>3</v>
      </c>
      <c r="N102" s="79">
        <v>3</v>
      </c>
      <c r="O102" s="79">
        <v>3</v>
      </c>
      <c r="P102" s="79">
        <v>6</v>
      </c>
      <c r="Q102" s="79">
        <v>8</v>
      </c>
      <c r="R102" s="79">
        <v>8</v>
      </c>
      <c r="S102" s="79">
        <v>8</v>
      </c>
      <c r="T102" s="79">
        <v>11</v>
      </c>
      <c r="U102" s="79">
        <v>13</v>
      </c>
      <c r="V102" s="79">
        <v>8</v>
      </c>
      <c r="W102" s="79">
        <v>17</v>
      </c>
      <c r="X102" s="79">
        <v>22</v>
      </c>
      <c r="Y102" s="79">
        <v>14</v>
      </c>
      <c r="Z102" s="79">
        <v>25</v>
      </c>
      <c r="AA102" s="79">
        <v>21</v>
      </c>
      <c r="AB102" s="79">
        <v>13</v>
      </c>
      <c r="AC102" s="79">
        <v>14</v>
      </c>
      <c r="AD102" s="79">
        <v>10</v>
      </c>
      <c r="AE102" s="79">
        <v>8</v>
      </c>
      <c r="AF102" s="79">
        <v>6</v>
      </c>
      <c r="AG102" s="79">
        <v>7</v>
      </c>
      <c r="AH102" s="79">
        <v>4</v>
      </c>
      <c r="AI102" s="79">
        <v>2</v>
      </c>
      <c r="AJ102" s="79">
        <v>0</v>
      </c>
      <c r="AK102" s="79">
        <v>0</v>
      </c>
      <c r="AL102" s="79">
        <v>0</v>
      </c>
      <c r="AM102" s="79">
        <v>0</v>
      </c>
      <c r="AN102" s="79">
        <v>0</v>
      </c>
      <c r="AO102" s="79">
        <v>0</v>
      </c>
      <c r="AP102" s="79">
        <v>0</v>
      </c>
      <c r="AQ102" s="79">
        <v>0</v>
      </c>
      <c r="AR102" s="79">
        <v>0</v>
      </c>
      <c r="AS102" s="79">
        <v>0</v>
      </c>
      <c r="AT102" s="79">
        <v>0</v>
      </c>
    </row>
    <row r="103" spans="1:46">
      <c r="B103" t="s">
        <v>702</v>
      </c>
      <c r="C103" s="79">
        <v>95</v>
      </c>
      <c r="D103" s="79">
        <v>0</v>
      </c>
      <c r="E103" s="79">
        <v>0</v>
      </c>
      <c r="F103" s="79">
        <v>0</v>
      </c>
      <c r="G103" s="79">
        <v>0</v>
      </c>
      <c r="H103" s="79">
        <v>0</v>
      </c>
      <c r="I103" s="79">
        <v>0</v>
      </c>
      <c r="J103" s="79">
        <v>0</v>
      </c>
      <c r="K103" s="79">
        <v>0</v>
      </c>
      <c r="L103" s="79">
        <v>0</v>
      </c>
      <c r="M103" s="79">
        <v>0</v>
      </c>
      <c r="N103" s="79">
        <v>0</v>
      </c>
      <c r="O103" s="79">
        <v>2</v>
      </c>
      <c r="P103" s="79">
        <v>2</v>
      </c>
      <c r="Q103" s="79">
        <v>1</v>
      </c>
      <c r="R103" s="79">
        <v>2</v>
      </c>
      <c r="S103" s="79">
        <v>8</v>
      </c>
      <c r="T103" s="79">
        <v>4</v>
      </c>
      <c r="U103" s="79">
        <v>7</v>
      </c>
      <c r="V103" s="79">
        <v>6</v>
      </c>
      <c r="W103" s="79">
        <v>4</v>
      </c>
      <c r="X103" s="79">
        <v>5</v>
      </c>
      <c r="Y103" s="79">
        <v>2</v>
      </c>
      <c r="Z103" s="79">
        <v>5</v>
      </c>
      <c r="AA103" s="79">
        <v>8</v>
      </c>
      <c r="AB103" s="79">
        <v>12</v>
      </c>
      <c r="AC103" s="79">
        <v>5</v>
      </c>
      <c r="AD103" s="79">
        <v>7</v>
      </c>
      <c r="AE103" s="79">
        <v>7</v>
      </c>
      <c r="AF103" s="79">
        <v>5</v>
      </c>
      <c r="AG103" s="79">
        <v>2</v>
      </c>
      <c r="AH103" s="79">
        <v>1</v>
      </c>
      <c r="AI103" s="79">
        <v>0</v>
      </c>
      <c r="AJ103" s="79">
        <v>0</v>
      </c>
      <c r="AK103" s="79">
        <v>0</v>
      </c>
      <c r="AL103" s="79">
        <v>0</v>
      </c>
      <c r="AM103" s="79">
        <v>0</v>
      </c>
      <c r="AN103" s="79">
        <v>0</v>
      </c>
      <c r="AO103" s="79">
        <v>0</v>
      </c>
      <c r="AP103" s="79">
        <v>0</v>
      </c>
      <c r="AQ103" s="79">
        <v>0</v>
      </c>
      <c r="AR103" s="79">
        <v>0</v>
      </c>
      <c r="AS103" s="79">
        <v>0</v>
      </c>
      <c r="AT103" s="79">
        <v>0</v>
      </c>
    </row>
    <row r="104" spans="1:46">
      <c r="B104" t="s">
        <v>703</v>
      </c>
      <c r="C104" s="79">
        <v>26</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2</v>
      </c>
      <c r="T104" s="79">
        <v>0</v>
      </c>
      <c r="U104" s="79">
        <v>0</v>
      </c>
      <c r="V104" s="79">
        <v>2</v>
      </c>
      <c r="W104" s="79">
        <v>3</v>
      </c>
      <c r="X104" s="79">
        <v>1</v>
      </c>
      <c r="Y104" s="79">
        <v>4</v>
      </c>
      <c r="Z104" s="79">
        <v>4</v>
      </c>
      <c r="AA104" s="79">
        <v>3</v>
      </c>
      <c r="AB104" s="79">
        <v>2</v>
      </c>
      <c r="AC104" s="79">
        <v>3</v>
      </c>
      <c r="AD104" s="79">
        <v>1</v>
      </c>
      <c r="AE104" s="79">
        <v>1</v>
      </c>
      <c r="AF104" s="79">
        <v>0</v>
      </c>
      <c r="AG104" s="79">
        <v>0</v>
      </c>
      <c r="AH104" s="79">
        <v>0</v>
      </c>
      <c r="AI104" s="79">
        <v>0</v>
      </c>
      <c r="AJ104" s="79">
        <v>0</v>
      </c>
      <c r="AK104" s="79">
        <v>0</v>
      </c>
      <c r="AL104" s="79">
        <v>0</v>
      </c>
      <c r="AM104" s="79">
        <v>0</v>
      </c>
      <c r="AN104" s="79">
        <v>0</v>
      </c>
      <c r="AO104" s="79">
        <v>0</v>
      </c>
      <c r="AP104" s="79">
        <v>0</v>
      </c>
      <c r="AQ104" s="79">
        <v>0</v>
      </c>
      <c r="AR104" s="79">
        <v>0</v>
      </c>
      <c r="AS104" s="79">
        <v>0</v>
      </c>
      <c r="AT104" s="79">
        <v>0</v>
      </c>
    </row>
    <row r="105" spans="1:46">
      <c r="B105" t="s">
        <v>704</v>
      </c>
      <c r="C105" s="79">
        <v>16</v>
      </c>
      <c r="D105" s="79">
        <v>0</v>
      </c>
      <c r="E105" s="79">
        <v>0</v>
      </c>
      <c r="F105" s="79">
        <v>0</v>
      </c>
      <c r="G105" s="79">
        <v>0</v>
      </c>
      <c r="H105" s="79">
        <v>0</v>
      </c>
      <c r="I105" s="79">
        <v>0</v>
      </c>
      <c r="J105" s="79">
        <v>0</v>
      </c>
      <c r="K105" s="79">
        <v>0</v>
      </c>
      <c r="L105" s="79">
        <v>0</v>
      </c>
      <c r="M105" s="79">
        <v>0</v>
      </c>
      <c r="N105" s="79">
        <v>0</v>
      </c>
      <c r="O105" s="79">
        <v>0</v>
      </c>
      <c r="P105" s="79">
        <v>0</v>
      </c>
      <c r="Q105" s="79">
        <v>0</v>
      </c>
      <c r="R105" s="79">
        <v>0</v>
      </c>
      <c r="S105" s="79">
        <v>0</v>
      </c>
      <c r="T105" s="79">
        <v>1</v>
      </c>
      <c r="U105" s="79">
        <v>1</v>
      </c>
      <c r="V105" s="79">
        <v>1</v>
      </c>
      <c r="W105" s="79">
        <v>1</v>
      </c>
      <c r="X105" s="79">
        <v>0</v>
      </c>
      <c r="Y105" s="79">
        <v>2</v>
      </c>
      <c r="Z105" s="79">
        <v>0</v>
      </c>
      <c r="AA105" s="79">
        <v>2</v>
      </c>
      <c r="AB105" s="79">
        <v>2</v>
      </c>
      <c r="AC105" s="79">
        <v>1</v>
      </c>
      <c r="AD105" s="79">
        <v>3</v>
      </c>
      <c r="AE105" s="79">
        <v>0</v>
      </c>
      <c r="AF105" s="79">
        <v>1</v>
      </c>
      <c r="AG105" s="79">
        <v>1</v>
      </c>
      <c r="AH105" s="79">
        <v>0</v>
      </c>
      <c r="AI105" s="79">
        <v>0</v>
      </c>
      <c r="AJ105" s="79">
        <v>0</v>
      </c>
      <c r="AK105" s="79">
        <v>0</v>
      </c>
      <c r="AL105" s="79">
        <v>0</v>
      </c>
      <c r="AM105" s="79">
        <v>0</v>
      </c>
      <c r="AN105" s="79">
        <v>0</v>
      </c>
      <c r="AO105" s="79">
        <v>0</v>
      </c>
      <c r="AP105" s="79">
        <v>0</v>
      </c>
      <c r="AQ105" s="79">
        <v>0</v>
      </c>
      <c r="AR105" s="79">
        <v>0</v>
      </c>
      <c r="AS105" s="79">
        <v>0</v>
      </c>
      <c r="AT105" s="79">
        <v>0</v>
      </c>
    </row>
    <row r="106" spans="1:46">
      <c r="B106" t="s">
        <v>705</v>
      </c>
      <c r="C106" s="79">
        <v>8</v>
      </c>
      <c r="D106" s="79">
        <v>0</v>
      </c>
      <c r="E106" s="79">
        <v>0</v>
      </c>
      <c r="F106" s="79">
        <v>0</v>
      </c>
      <c r="G106" s="79">
        <v>0</v>
      </c>
      <c r="H106" s="79">
        <v>0</v>
      </c>
      <c r="I106" s="79">
        <v>0</v>
      </c>
      <c r="J106" s="79">
        <v>0</v>
      </c>
      <c r="K106" s="79">
        <v>0</v>
      </c>
      <c r="L106" s="79">
        <v>0</v>
      </c>
      <c r="M106" s="79">
        <v>0</v>
      </c>
      <c r="N106" s="79">
        <v>0</v>
      </c>
      <c r="O106" s="79">
        <v>0</v>
      </c>
      <c r="P106" s="79">
        <v>0</v>
      </c>
      <c r="Q106" s="79">
        <v>0</v>
      </c>
      <c r="R106" s="79">
        <v>0</v>
      </c>
      <c r="S106" s="79">
        <v>2</v>
      </c>
      <c r="T106" s="79">
        <v>1</v>
      </c>
      <c r="U106" s="79">
        <v>0</v>
      </c>
      <c r="V106" s="79">
        <v>0</v>
      </c>
      <c r="W106" s="79">
        <v>0</v>
      </c>
      <c r="X106" s="79">
        <v>0</v>
      </c>
      <c r="Y106" s="79">
        <v>2</v>
      </c>
      <c r="Z106" s="79">
        <v>0</v>
      </c>
      <c r="AA106" s="79">
        <v>0</v>
      </c>
      <c r="AB106" s="79">
        <v>2</v>
      </c>
      <c r="AC106" s="79">
        <v>0</v>
      </c>
      <c r="AD106" s="79">
        <v>1</v>
      </c>
      <c r="AE106" s="79">
        <v>0</v>
      </c>
      <c r="AF106" s="79">
        <v>0</v>
      </c>
      <c r="AG106" s="79">
        <v>0</v>
      </c>
      <c r="AH106" s="79">
        <v>0</v>
      </c>
      <c r="AI106" s="79">
        <v>0</v>
      </c>
      <c r="AJ106" s="79">
        <v>0</v>
      </c>
      <c r="AK106" s="79">
        <v>0</v>
      </c>
      <c r="AL106" s="79">
        <v>0</v>
      </c>
      <c r="AM106" s="79">
        <v>0</v>
      </c>
      <c r="AN106" s="79">
        <v>0</v>
      </c>
      <c r="AO106" s="79">
        <v>0</v>
      </c>
      <c r="AP106" s="79">
        <v>0</v>
      </c>
      <c r="AQ106" s="79">
        <v>0</v>
      </c>
      <c r="AR106" s="79">
        <v>0</v>
      </c>
      <c r="AS106" s="79">
        <v>0</v>
      </c>
      <c r="AT106" s="79">
        <v>0</v>
      </c>
    </row>
    <row r="107" spans="1:46">
      <c r="B107" t="s">
        <v>706</v>
      </c>
      <c r="C107" s="79">
        <v>3</v>
      </c>
      <c r="D107" s="79">
        <v>0</v>
      </c>
      <c r="E107" s="79">
        <v>0</v>
      </c>
      <c r="F107" s="79">
        <v>0</v>
      </c>
      <c r="G107" s="79">
        <v>0</v>
      </c>
      <c r="H107" s="79">
        <v>0</v>
      </c>
      <c r="I107" s="79">
        <v>0</v>
      </c>
      <c r="J107" s="79">
        <v>0</v>
      </c>
      <c r="K107" s="79">
        <v>0</v>
      </c>
      <c r="L107" s="79">
        <v>0</v>
      </c>
      <c r="M107" s="79">
        <v>0</v>
      </c>
      <c r="N107" s="79">
        <v>0</v>
      </c>
      <c r="O107" s="79">
        <v>0</v>
      </c>
      <c r="P107" s="79">
        <v>0</v>
      </c>
      <c r="Q107" s="79">
        <v>0</v>
      </c>
      <c r="R107" s="79">
        <v>0</v>
      </c>
      <c r="S107" s="79">
        <v>0</v>
      </c>
      <c r="T107" s="79">
        <v>0</v>
      </c>
      <c r="U107" s="79">
        <v>0</v>
      </c>
      <c r="V107" s="79">
        <v>0</v>
      </c>
      <c r="W107" s="79">
        <v>0</v>
      </c>
      <c r="X107" s="79">
        <v>0</v>
      </c>
      <c r="Y107" s="79">
        <v>0</v>
      </c>
      <c r="Z107" s="79">
        <v>0</v>
      </c>
      <c r="AA107" s="79">
        <v>0</v>
      </c>
      <c r="AB107" s="79">
        <v>0</v>
      </c>
      <c r="AC107" s="79">
        <v>0</v>
      </c>
      <c r="AD107" s="79">
        <v>0</v>
      </c>
      <c r="AE107" s="79">
        <v>1</v>
      </c>
      <c r="AF107" s="79">
        <v>0</v>
      </c>
      <c r="AG107" s="79">
        <v>1</v>
      </c>
      <c r="AH107" s="79">
        <v>0</v>
      </c>
      <c r="AI107" s="79">
        <v>1</v>
      </c>
      <c r="AJ107" s="79">
        <v>0</v>
      </c>
      <c r="AK107" s="79">
        <v>0</v>
      </c>
      <c r="AL107" s="79">
        <v>0</v>
      </c>
      <c r="AM107" s="79">
        <v>0</v>
      </c>
      <c r="AN107" s="79">
        <v>0</v>
      </c>
      <c r="AO107" s="79">
        <v>0</v>
      </c>
      <c r="AP107" s="79">
        <v>0</v>
      </c>
      <c r="AQ107" s="79">
        <v>0</v>
      </c>
      <c r="AR107" s="79">
        <v>0</v>
      </c>
      <c r="AS107" s="79">
        <v>0</v>
      </c>
      <c r="AT107" s="79">
        <v>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7"/>
  <sheetViews>
    <sheetView workbookViewId="0">
      <pane xSplit="2" ySplit="6" topLeftCell="C7" activePane="bottomRight" state="frozen"/>
      <selection pane="topRight"/>
      <selection pane="bottomLeft"/>
      <selection pane="bottomRight"/>
    </sheetView>
  </sheetViews>
  <sheetFormatPr defaultRowHeight="13.5"/>
  <sheetData>
    <row r="1" spans="1:46">
      <c r="A1" s="81" t="s">
        <v>651</v>
      </c>
      <c r="B1" s="81" t="s">
        <v>364</v>
      </c>
    </row>
    <row r="2" spans="1:46">
      <c r="A2" s="81" t="s">
        <v>652</v>
      </c>
      <c r="B2" s="81"/>
      <c r="C2" s="81"/>
    </row>
    <row r="4" spans="1:46">
      <c r="A4" t="s">
        <v>653</v>
      </c>
    </row>
    <row r="5" spans="1:46">
      <c r="C5" t="s">
        <v>365</v>
      </c>
      <c r="D5" t="s">
        <v>654</v>
      </c>
      <c r="E5" s="81" t="s">
        <v>655</v>
      </c>
      <c r="F5" s="81" t="s">
        <v>656</v>
      </c>
      <c r="G5" s="81" t="s">
        <v>657</v>
      </c>
      <c r="H5" s="81" t="s">
        <v>658</v>
      </c>
      <c r="I5" s="81" t="s">
        <v>659</v>
      </c>
      <c r="J5" s="81" t="s">
        <v>660</v>
      </c>
      <c r="K5" s="81" t="s">
        <v>661</v>
      </c>
      <c r="L5" s="81" t="s">
        <v>662</v>
      </c>
      <c r="M5" s="81" t="s">
        <v>663</v>
      </c>
      <c r="N5" s="81" t="s">
        <v>664</v>
      </c>
      <c r="O5" s="81" t="s">
        <v>665</v>
      </c>
      <c r="P5" s="81" t="s">
        <v>666</v>
      </c>
      <c r="Q5" s="81" t="s">
        <v>667</v>
      </c>
      <c r="R5" s="81" t="s">
        <v>668</v>
      </c>
      <c r="S5" s="81" t="s">
        <v>669</v>
      </c>
      <c r="T5" s="81" t="s">
        <v>670</v>
      </c>
      <c r="U5" s="81" t="s">
        <v>671</v>
      </c>
      <c r="V5" s="81" t="s">
        <v>672</v>
      </c>
      <c r="W5" s="81" t="s">
        <v>673</v>
      </c>
      <c r="X5" s="81" t="s">
        <v>674</v>
      </c>
      <c r="Y5" s="81" t="s">
        <v>675</v>
      </c>
      <c r="Z5" s="81" t="s">
        <v>676</v>
      </c>
      <c r="AA5" s="81" t="s">
        <v>677</v>
      </c>
      <c r="AB5" s="81" t="s">
        <v>678</v>
      </c>
      <c r="AC5" s="81" t="s">
        <v>679</v>
      </c>
      <c r="AD5" s="81" t="s">
        <v>680</v>
      </c>
      <c r="AE5" s="81" t="s">
        <v>681</v>
      </c>
      <c r="AF5" s="81" t="s">
        <v>682</v>
      </c>
      <c r="AG5" s="81" t="s">
        <v>683</v>
      </c>
      <c r="AH5" s="81" t="s">
        <v>684</v>
      </c>
      <c r="AI5" s="81" t="s">
        <v>685</v>
      </c>
      <c r="AJ5" s="81" t="s">
        <v>686</v>
      </c>
      <c r="AK5" s="81" t="s">
        <v>687</v>
      </c>
      <c r="AL5" s="81" t="s">
        <v>688</v>
      </c>
      <c r="AM5" s="81" t="s">
        <v>689</v>
      </c>
      <c r="AN5" t="s">
        <v>690</v>
      </c>
      <c r="AO5" t="s">
        <v>691</v>
      </c>
      <c r="AP5" t="s">
        <v>692</v>
      </c>
      <c r="AQ5" t="s">
        <v>693</v>
      </c>
      <c r="AR5" t="s">
        <v>694</v>
      </c>
      <c r="AS5" t="s">
        <v>695</v>
      </c>
      <c r="AT5" t="s">
        <v>696</v>
      </c>
    </row>
    <row r="6" spans="1:46">
      <c r="A6" t="s">
        <v>365</v>
      </c>
    </row>
    <row r="7" spans="1:46">
      <c r="A7" t="s">
        <v>365</v>
      </c>
      <c r="B7" s="81" t="s">
        <v>365</v>
      </c>
      <c r="C7" s="79">
        <v>976978</v>
      </c>
      <c r="D7" s="79">
        <v>46</v>
      </c>
      <c r="E7" s="182">
        <v>143</v>
      </c>
      <c r="F7" s="182">
        <v>570</v>
      </c>
      <c r="G7" s="182">
        <v>1437</v>
      </c>
      <c r="H7" s="182">
        <v>2897</v>
      </c>
      <c r="I7" s="182">
        <v>6002</v>
      </c>
      <c r="J7" s="182">
        <v>9075</v>
      </c>
      <c r="K7" s="182">
        <v>13015</v>
      </c>
      <c r="L7" s="182">
        <v>16024</v>
      </c>
      <c r="M7" s="182">
        <v>19493</v>
      </c>
      <c r="N7" s="182">
        <v>24562</v>
      </c>
      <c r="O7" s="182">
        <v>31181</v>
      </c>
      <c r="P7" s="182">
        <v>40133</v>
      </c>
      <c r="Q7" s="182">
        <v>51060</v>
      </c>
      <c r="R7" s="182">
        <v>59772</v>
      </c>
      <c r="S7" s="182">
        <v>68493</v>
      </c>
      <c r="T7" s="182">
        <v>72032</v>
      </c>
      <c r="U7" s="182">
        <v>74397</v>
      </c>
      <c r="V7" s="182">
        <v>74095</v>
      </c>
      <c r="W7" s="182">
        <v>69839</v>
      </c>
      <c r="X7" s="182">
        <v>64548</v>
      </c>
      <c r="Y7" s="182">
        <v>58768</v>
      </c>
      <c r="Z7" s="182">
        <v>53095</v>
      </c>
      <c r="AA7" s="182">
        <v>44710</v>
      </c>
      <c r="AB7" s="182">
        <v>37290</v>
      </c>
      <c r="AC7" s="182">
        <v>29424</v>
      </c>
      <c r="AD7" s="182">
        <v>21925</v>
      </c>
      <c r="AE7" s="182">
        <v>15099</v>
      </c>
      <c r="AF7" s="182">
        <v>9181</v>
      </c>
      <c r="AG7" s="182">
        <v>5022</v>
      </c>
      <c r="AH7" s="182">
        <v>2247</v>
      </c>
      <c r="AI7" s="182">
        <v>838</v>
      </c>
      <c r="AJ7" s="182">
        <v>299</v>
      </c>
      <c r="AK7" s="182">
        <v>130</v>
      </c>
      <c r="AL7" s="182">
        <v>53</v>
      </c>
      <c r="AM7" s="182">
        <v>30</v>
      </c>
      <c r="AN7" s="79">
        <v>23</v>
      </c>
      <c r="AO7" s="79">
        <v>12</v>
      </c>
      <c r="AP7" s="79">
        <v>8</v>
      </c>
      <c r="AQ7" s="79">
        <v>3</v>
      </c>
      <c r="AR7" s="79">
        <v>3</v>
      </c>
      <c r="AS7" s="79">
        <v>2</v>
      </c>
      <c r="AT7" s="79">
        <v>2</v>
      </c>
    </row>
    <row r="8" spans="1:46">
      <c r="B8" t="s">
        <v>697</v>
      </c>
      <c r="C8" s="79">
        <v>459751</v>
      </c>
      <c r="D8" s="79">
        <v>45</v>
      </c>
      <c r="E8" s="79">
        <v>140</v>
      </c>
      <c r="F8" s="79">
        <v>558</v>
      </c>
      <c r="G8" s="79">
        <v>1359</v>
      </c>
      <c r="H8" s="79">
        <v>2553</v>
      </c>
      <c r="I8" s="79">
        <v>5105</v>
      </c>
      <c r="J8" s="79">
        <v>7330</v>
      </c>
      <c r="K8" s="79">
        <v>9444</v>
      </c>
      <c r="L8" s="79">
        <v>10738</v>
      </c>
      <c r="M8" s="79">
        <v>12472</v>
      </c>
      <c r="N8" s="79">
        <v>15289</v>
      </c>
      <c r="O8" s="79">
        <v>19215</v>
      </c>
      <c r="P8" s="79">
        <v>24696</v>
      </c>
      <c r="Q8" s="79">
        <v>30892</v>
      </c>
      <c r="R8" s="79">
        <v>34760</v>
      </c>
      <c r="S8" s="79">
        <v>37058</v>
      </c>
      <c r="T8" s="79">
        <v>35550</v>
      </c>
      <c r="U8" s="79">
        <v>33155</v>
      </c>
      <c r="V8" s="79">
        <v>30178</v>
      </c>
      <c r="W8" s="79">
        <v>26373</v>
      </c>
      <c r="X8" s="79">
        <v>23580</v>
      </c>
      <c r="Y8" s="79">
        <v>21231</v>
      </c>
      <c r="Z8" s="79">
        <v>18472</v>
      </c>
      <c r="AA8" s="79">
        <v>15332</v>
      </c>
      <c r="AB8" s="79">
        <v>12764</v>
      </c>
      <c r="AC8" s="79">
        <v>10308</v>
      </c>
      <c r="AD8" s="79">
        <v>8106</v>
      </c>
      <c r="AE8" s="79">
        <v>5756</v>
      </c>
      <c r="AF8" s="79">
        <v>3591</v>
      </c>
      <c r="AG8" s="79">
        <v>2061</v>
      </c>
      <c r="AH8" s="79">
        <v>952</v>
      </c>
      <c r="AI8" s="79">
        <v>397</v>
      </c>
      <c r="AJ8" s="79">
        <v>148</v>
      </c>
      <c r="AK8" s="79">
        <v>61</v>
      </c>
      <c r="AL8" s="79">
        <v>29</v>
      </c>
      <c r="AM8" s="79">
        <v>18</v>
      </c>
      <c r="AN8" s="79">
        <v>16</v>
      </c>
      <c r="AO8" s="79">
        <v>8</v>
      </c>
      <c r="AP8" s="79">
        <v>4</v>
      </c>
      <c r="AQ8" s="79">
        <v>1</v>
      </c>
      <c r="AR8" s="79">
        <v>2</v>
      </c>
      <c r="AS8" s="79">
        <v>2</v>
      </c>
      <c r="AT8" s="79">
        <v>2</v>
      </c>
    </row>
    <row r="9" spans="1:46">
      <c r="B9" t="s">
        <v>698</v>
      </c>
      <c r="C9" s="79">
        <v>355784</v>
      </c>
      <c r="D9" s="79">
        <v>1</v>
      </c>
      <c r="E9" s="79">
        <v>3</v>
      </c>
      <c r="F9" s="79">
        <v>12</v>
      </c>
      <c r="G9" s="79">
        <v>74</v>
      </c>
      <c r="H9" s="79">
        <v>335</v>
      </c>
      <c r="I9" s="79">
        <v>845</v>
      </c>
      <c r="J9" s="79">
        <v>1588</v>
      </c>
      <c r="K9" s="79">
        <v>3178</v>
      </c>
      <c r="L9" s="79">
        <v>4554</v>
      </c>
      <c r="M9" s="79">
        <v>5734</v>
      </c>
      <c r="N9" s="79">
        <v>7270</v>
      </c>
      <c r="O9" s="79">
        <v>9156</v>
      </c>
      <c r="P9" s="79">
        <v>11606</v>
      </c>
      <c r="Q9" s="79">
        <v>15110</v>
      </c>
      <c r="R9" s="79">
        <v>18716</v>
      </c>
      <c r="S9" s="79">
        <v>23207</v>
      </c>
      <c r="T9" s="79">
        <v>26419</v>
      </c>
      <c r="U9" s="79">
        <v>29279</v>
      </c>
      <c r="V9" s="79">
        <v>30387</v>
      </c>
      <c r="W9" s="79">
        <v>29261</v>
      </c>
      <c r="X9" s="79">
        <v>26687</v>
      </c>
      <c r="Y9" s="79">
        <v>23970</v>
      </c>
      <c r="Z9" s="79">
        <v>21794</v>
      </c>
      <c r="AA9" s="79">
        <v>18319</v>
      </c>
      <c r="AB9" s="79">
        <v>15385</v>
      </c>
      <c r="AC9" s="79">
        <v>12021</v>
      </c>
      <c r="AD9" s="79">
        <v>8647</v>
      </c>
      <c r="AE9" s="79">
        <v>5885</v>
      </c>
      <c r="AF9" s="79">
        <v>3426</v>
      </c>
      <c r="AG9" s="79">
        <v>1799</v>
      </c>
      <c r="AH9" s="79">
        <v>719</v>
      </c>
      <c r="AI9" s="79">
        <v>247</v>
      </c>
      <c r="AJ9" s="79">
        <v>81</v>
      </c>
      <c r="AK9" s="79">
        <v>38</v>
      </c>
      <c r="AL9" s="79">
        <v>12</v>
      </c>
      <c r="AM9" s="79">
        <v>7</v>
      </c>
      <c r="AN9" s="79">
        <v>6</v>
      </c>
      <c r="AO9" s="79">
        <v>1</v>
      </c>
      <c r="AP9" s="79">
        <v>3</v>
      </c>
      <c r="AQ9" s="79">
        <v>1</v>
      </c>
      <c r="AR9" s="79">
        <v>1</v>
      </c>
      <c r="AS9" s="79">
        <v>0</v>
      </c>
      <c r="AT9" s="79">
        <v>0</v>
      </c>
    </row>
    <row r="10" spans="1:46">
      <c r="B10" t="s">
        <v>699</v>
      </c>
      <c r="C10" s="79">
        <v>126533</v>
      </c>
      <c r="D10" s="79">
        <v>0</v>
      </c>
      <c r="E10" s="79">
        <v>0</v>
      </c>
      <c r="F10" s="79">
        <v>0</v>
      </c>
      <c r="G10" s="79">
        <v>4</v>
      </c>
      <c r="H10" s="79">
        <v>9</v>
      </c>
      <c r="I10" s="79">
        <v>50</v>
      </c>
      <c r="J10" s="79">
        <v>145</v>
      </c>
      <c r="K10" s="79">
        <v>352</v>
      </c>
      <c r="L10" s="79">
        <v>671</v>
      </c>
      <c r="M10" s="79">
        <v>1141</v>
      </c>
      <c r="N10" s="79">
        <v>1729</v>
      </c>
      <c r="O10" s="79">
        <v>2353</v>
      </c>
      <c r="P10" s="79">
        <v>3221</v>
      </c>
      <c r="Q10" s="79">
        <v>4157</v>
      </c>
      <c r="R10" s="79">
        <v>5109</v>
      </c>
      <c r="S10" s="79">
        <v>6640</v>
      </c>
      <c r="T10" s="79">
        <v>8126</v>
      </c>
      <c r="U10" s="79">
        <v>9648</v>
      </c>
      <c r="V10" s="79">
        <v>10806</v>
      </c>
      <c r="W10" s="79">
        <v>11379</v>
      </c>
      <c r="X10" s="79">
        <v>11333</v>
      </c>
      <c r="Y10" s="79">
        <v>10661</v>
      </c>
      <c r="Z10" s="79">
        <v>9926</v>
      </c>
      <c r="AA10" s="79">
        <v>8415</v>
      </c>
      <c r="AB10" s="79">
        <v>6822</v>
      </c>
      <c r="AC10" s="79">
        <v>5178</v>
      </c>
      <c r="AD10" s="79">
        <v>3655</v>
      </c>
      <c r="AE10" s="79">
        <v>2364</v>
      </c>
      <c r="AF10" s="79">
        <v>1402</v>
      </c>
      <c r="AG10" s="79">
        <v>713</v>
      </c>
      <c r="AH10" s="79">
        <v>349</v>
      </c>
      <c r="AI10" s="79">
        <v>110</v>
      </c>
      <c r="AJ10" s="79">
        <v>38</v>
      </c>
      <c r="AK10" s="79">
        <v>14</v>
      </c>
      <c r="AL10" s="79">
        <v>6</v>
      </c>
      <c r="AM10" s="79">
        <v>3</v>
      </c>
      <c r="AN10" s="79">
        <v>1</v>
      </c>
      <c r="AO10" s="79">
        <v>2</v>
      </c>
      <c r="AP10" s="79">
        <v>1</v>
      </c>
      <c r="AQ10" s="79">
        <v>0</v>
      </c>
      <c r="AR10" s="79">
        <v>0</v>
      </c>
      <c r="AS10" s="79">
        <v>0</v>
      </c>
      <c r="AT10" s="79">
        <v>0</v>
      </c>
    </row>
    <row r="11" spans="1:46">
      <c r="B11" t="s">
        <v>700</v>
      </c>
      <c r="C11" s="79">
        <v>26417</v>
      </c>
      <c r="D11" s="79">
        <v>0</v>
      </c>
      <c r="E11" s="79">
        <v>0</v>
      </c>
      <c r="F11" s="79">
        <v>0</v>
      </c>
      <c r="G11" s="79">
        <v>0</v>
      </c>
      <c r="H11" s="79">
        <v>0</v>
      </c>
      <c r="I11" s="79">
        <v>2</v>
      </c>
      <c r="J11" s="79">
        <v>12</v>
      </c>
      <c r="K11" s="79">
        <v>40</v>
      </c>
      <c r="L11" s="79">
        <v>55</v>
      </c>
      <c r="M11" s="79">
        <v>132</v>
      </c>
      <c r="N11" s="79">
        <v>233</v>
      </c>
      <c r="O11" s="79">
        <v>393</v>
      </c>
      <c r="P11" s="79">
        <v>503</v>
      </c>
      <c r="Q11" s="79">
        <v>738</v>
      </c>
      <c r="R11" s="79">
        <v>966</v>
      </c>
      <c r="S11" s="79">
        <v>1297</v>
      </c>
      <c r="T11" s="79">
        <v>1536</v>
      </c>
      <c r="U11" s="79">
        <v>1806</v>
      </c>
      <c r="V11" s="79">
        <v>2071</v>
      </c>
      <c r="W11" s="79">
        <v>2172</v>
      </c>
      <c r="X11" s="79">
        <v>2265</v>
      </c>
      <c r="Y11" s="79">
        <v>2217</v>
      </c>
      <c r="Z11" s="79">
        <v>2164</v>
      </c>
      <c r="AA11" s="79">
        <v>1938</v>
      </c>
      <c r="AB11" s="79">
        <v>1693</v>
      </c>
      <c r="AC11" s="79">
        <v>1382</v>
      </c>
      <c r="AD11" s="79">
        <v>1073</v>
      </c>
      <c r="AE11" s="79">
        <v>725</v>
      </c>
      <c r="AF11" s="79">
        <v>503</v>
      </c>
      <c r="AG11" s="79">
        <v>277</v>
      </c>
      <c r="AH11" s="79">
        <v>149</v>
      </c>
      <c r="AI11" s="79">
        <v>46</v>
      </c>
      <c r="AJ11" s="79">
        <v>17</v>
      </c>
      <c r="AK11" s="79">
        <v>7</v>
      </c>
      <c r="AL11" s="79">
        <v>1</v>
      </c>
      <c r="AM11" s="79">
        <v>2</v>
      </c>
      <c r="AN11" s="79">
        <v>0</v>
      </c>
      <c r="AO11" s="79">
        <v>1</v>
      </c>
      <c r="AP11" s="79">
        <v>0</v>
      </c>
      <c r="AQ11" s="79">
        <v>1</v>
      </c>
      <c r="AR11" s="79">
        <v>0</v>
      </c>
      <c r="AS11" s="79">
        <v>0</v>
      </c>
      <c r="AT11" s="79">
        <v>0</v>
      </c>
    </row>
    <row r="12" spans="1:46">
      <c r="B12" t="s">
        <v>701</v>
      </c>
      <c r="C12" s="79">
        <v>5909</v>
      </c>
      <c r="D12" s="79">
        <v>0</v>
      </c>
      <c r="E12" s="79">
        <v>0</v>
      </c>
      <c r="F12" s="79">
        <v>0</v>
      </c>
      <c r="G12" s="79">
        <v>0</v>
      </c>
      <c r="H12" s="79">
        <v>0</v>
      </c>
      <c r="I12" s="79">
        <v>0</v>
      </c>
      <c r="J12" s="79">
        <v>0</v>
      </c>
      <c r="K12" s="79">
        <v>1</v>
      </c>
      <c r="L12" s="79">
        <v>4</v>
      </c>
      <c r="M12" s="79">
        <v>10</v>
      </c>
      <c r="N12" s="79">
        <v>38</v>
      </c>
      <c r="O12" s="79">
        <v>54</v>
      </c>
      <c r="P12" s="79">
        <v>80</v>
      </c>
      <c r="Q12" s="79">
        <v>132</v>
      </c>
      <c r="R12" s="79">
        <v>168</v>
      </c>
      <c r="S12" s="79">
        <v>229</v>
      </c>
      <c r="T12" s="79">
        <v>304</v>
      </c>
      <c r="U12" s="79">
        <v>365</v>
      </c>
      <c r="V12" s="79">
        <v>482</v>
      </c>
      <c r="W12" s="79">
        <v>473</v>
      </c>
      <c r="X12" s="79">
        <v>488</v>
      </c>
      <c r="Y12" s="79">
        <v>465</v>
      </c>
      <c r="Z12" s="79">
        <v>523</v>
      </c>
      <c r="AA12" s="79">
        <v>481</v>
      </c>
      <c r="AB12" s="79">
        <v>419</v>
      </c>
      <c r="AC12" s="79">
        <v>347</v>
      </c>
      <c r="AD12" s="79">
        <v>289</v>
      </c>
      <c r="AE12" s="79">
        <v>225</v>
      </c>
      <c r="AF12" s="79">
        <v>151</v>
      </c>
      <c r="AG12" s="79">
        <v>100</v>
      </c>
      <c r="AH12" s="79">
        <v>44</v>
      </c>
      <c r="AI12" s="79">
        <v>23</v>
      </c>
      <c r="AJ12" s="79">
        <v>7</v>
      </c>
      <c r="AK12" s="79">
        <v>4</v>
      </c>
      <c r="AL12" s="79">
        <v>3</v>
      </c>
      <c r="AM12" s="79">
        <v>0</v>
      </c>
      <c r="AN12" s="79">
        <v>0</v>
      </c>
      <c r="AO12" s="79">
        <v>0</v>
      </c>
      <c r="AP12" s="79">
        <v>0</v>
      </c>
      <c r="AQ12" s="79">
        <v>0</v>
      </c>
      <c r="AR12" s="79">
        <v>0</v>
      </c>
      <c r="AS12" s="79">
        <v>0</v>
      </c>
      <c r="AT12" s="79">
        <v>0</v>
      </c>
    </row>
    <row r="13" spans="1:46">
      <c r="B13" t="s">
        <v>702</v>
      </c>
      <c r="C13" s="79">
        <v>1687</v>
      </c>
      <c r="D13" s="79">
        <v>0</v>
      </c>
      <c r="E13" s="79">
        <v>0</v>
      </c>
      <c r="F13" s="79">
        <v>0</v>
      </c>
      <c r="G13" s="79">
        <v>0</v>
      </c>
      <c r="H13" s="79">
        <v>0</v>
      </c>
      <c r="I13" s="79">
        <v>0</v>
      </c>
      <c r="J13" s="79">
        <v>0</v>
      </c>
      <c r="K13" s="79">
        <v>0</v>
      </c>
      <c r="L13" s="79">
        <v>2</v>
      </c>
      <c r="M13" s="79">
        <v>3</v>
      </c>
      <c r="N13" s="79">
        <v>3</v>
      </c>
      <c r="O13" s="79">
        <v>8</v>
      </c>
      <c r="P13" s="79">
        <v>20</v>
      </c>
      <c r="Q13" s="79">
        <v>26</v>
      </c>
      <c r="R13" s="79">
        <v>41</v>
      </c>
      <c r="S13" s="79">
        <v>43</v>
      </c>
      <c r="T13" s="79">
        <v>76</v>
      </c>
      <c r="U13" s="79">
        <v>95</v>
      </c>
      <c r="V13" s="79">
        <v>131</v>
      </c>
      <c r="W13" s="79">
        <v>125</v>
      </c>
      <c r="X13" s="79">
        <v>125</v>
      </c>
      <c r="Y13" s="79">
        <v>144</v>
      </c>
      <c r="Z13" s="79">
        <v>148</v>
      </c>
      <c r="AA13" s="79">
        <v>136</v>
      </c>
      <c r="AB13" s="79">
        <v>131</v>
      </c>
      <c r="AC13" s="79">
        <v>130</v>
      </c>
      <c r="AD13" s="79">
        <v>100</v>
      </c>
      <c r="AE13" s="79">
        <v>82</v>
      </c>
      <c r="AF13" s="79">
        <v>50</v>
      </c>
      <c r="AG13" s="79">
        <v>39</v>
      </c>
      <c r="AH13" s="79">
        <v>17</v>
      </c>
      <c r="AI13" s="79">
        <v>8</v>
      </c>
      <c r="AJ13" s="79">
        <v>2</v>
      </c>
      <c r="AK13" s="79">
        <v>2</v>
      </c>
      <c r="AL13" s="79">
        <v>0</v>
      </c>
      <c r="AM13" s="79">
        <v>0</v>
      </c>
      <c r="AN13" s="79">
        <v>0</v>
      </c>
      <c r="AO13" s="79">
        <v>0</v>
      </c>
      <c r="AP13" s="79">
        <v>0</v>
      </c>
      <c r="AQ13" s="79">
        <v>0</v>
      </c>
      <c r="AR13" s="79">
        <v>0</v>
      </c>
      <c r="AS13" s="79">
        <v>0</v>
      </c>
      <c r="AT13" s="79">
        <v>0</v>
      </c>
    </row>
    <row r="14" spans="1:46">
      <c r="B14" t="s">
        <v>703</v>
      </c>
      <c r="C14" s="79">
        <v>578</v>
      </c>
      <c r="D14" s="79">
        <v>0</v>
      </c>
      <c r="E14" s="79">
        <v>0</v>
      </c>
      <c r="F14" s="79">
        <v>0</v>
      </c>
      <c r="G14" s="79">
        <v>0</v>
      </c>
      <c r="H14" s="79">
        <v>0</v>
      </c>
      <c r="I14" s="79">
        <v>0</v>
      </c>
      <c r="J14" s="79">
        <v>0</v>
      </c>
      <c r="K14" s="79">
        <v>0</v>
      </c>
      <c r="L14" s="79">
        <v>0</v>
      </c>
      <c r="M14" s="79">
        <v>1</v>
      </c>
      <c r="N14" s="79">
        <v>0</v>
      </c>
      <c r="O14" s="79">
        <v>2</v>
      </c>
      <c r="P14" s="79">
        <v>6</v>
      </c>
      <c r="Q14" s="79">
        <v>5</v>
      </c>
      <c r="R14" s="79">
        <v>8</v>
      </c>
      <c r="S14" s="79">
        <v>16</v>
      </c>
      <c r="T14" s="79">
        <v>14</v>
      </c>
      <c r="U14" s="79">
        <v>35</v>
      </c>
      <c r="V14" s="79">
        <v>32</v>
      </c>
      <c r="W14" s="79">
        <v>35</v>
      </c>
      <c r="X14" s="79">
        <v>47</v>
      </c>
      <c r="Y14" s="79">
        <v>57</v>
      </c>
      <c r="Z14" s="79">
        <v>44</v>
      </c>
      <c r="AA14" s="79">
        <v>55</v>
      </c>
      <c r="AB14" s="79">
        <v>49</v>
      </c>
      <c r="AC14" s="79">
        <v>32</v>
      </c>
      <c r="AD14" s="79">
        <v>35</v>
      </c>
      <c r="AE14" s="79">
        <v>36</v>
      </c>
      <c r="AF14" s="79">
        <v>33</v>
      </c>
      <c r="AG14" s="79">
        <v>13</v>
      </c>
      <c r="AH14" s="79">
        <v>12</v>
      </c>
      <c r="AI14" s="79">
        <v>5</v>
      </c>
      <c r="AJ14" s="79">
        <v>5</v>
      </c>
      <c r="AK14" s="79">
        <v>1</v>
      </c>
      <c r="AL14" s="79">
        <v>0</v>
      </c>
      <c r="AM14" s="79">
        <v>0</v>
      </c>
      <c r="AN14" s="79">
        <v>0</v>
      </c>
      <c r="AO14" s="79">
        <v>0</v>
      </c>
      <c r="AP14" s="79">
        <v>0</v>
      </c>
      <c r="AQ14" s="79">
        <v>0</v>
      </c>
      <c r="AR14" s="79">
        <v>0</v>
      </c>
      <c r="AS14" s="79">
        <v>0</v>
      </c>
      <c r="AT14" s="79">
        <v>0</v>
      </c>
    </row>
    <row r="15" spans="1:46">
      <c r="B15" t="s">
        <v>704</v>
      </c>
      <c r="C15" s="79">
        <v>185</v>
      </c>
      <c r="D15" s="79">
        <v>0</v>
      </c>
      <c r="E15" s="79">
        <v>0</v>
      </c>
      <c r="F15" s="79">
        <v>0</v>
      </c>
      <c r="G15" s="79">
        <v>0</v>
      </c>
      <c r="H15" s="79">
        <v>0</v>
      </c>
      <c r="I15" s="79">
        <v>0</v>
      </c>
      <c r="J15" s="79">
        <v>0</v>
      </c>
      <c r="K15" s="79">
        <v>0</v>
      </c>
      <c r="L15" s="79">
        <v>0</v>
      </c>
      <c r="M15" s="79">
        <v>0</v>
      </c>
      <c r="N15" s="79">
        <v>0</v>
      </c>
      <c r="O15" s="79">
        <v>0</v>
      </c>
      <c r="P15" s="79">
        <v>1</v>
      </c>
      <c r="Q15" s="79">
        <v>0</v>
      </c>
      <c r="R15" s="79">
        <v>2</v>
      </c>
      <c r="S15" s="79">
        <v>2</v>
      </c>
      <c r="T15" s="79">
        <v>6</v>
      </c>
      <c r="U15" s="79">
        <v>11</v>
      </c>
      <c r="V15" s="79">
        <v>5</v>
      </c>
      <c r="W15" s="79">
        <v>14</v>
      </c>
      <c r="X15" s="79">
        <v>12</v>
      </c>
      <c r="Y15" s="79">
        <v>12</v>
      </c>
      <c r="Z15" s="79">
        <v>14</v>
      </c>
      <c r="AA15" s="79">
        <v>22</v>
      </c>
      <c r="AB15" s="79">
        <v>17</v>
      </c>
      <c r="AC15" s="79">
        <v>13</v>
      </c>
      <c r="AD15" s="79">
        <v>13</v>
      </c>
      <c r="AE15" s="79">
        <v>14</v>
      </c>
      <c r="AF15" s="79">
        <v>15</v>
      </c>
      <c r="AG15" s="79">
        <v>8</v>
      </c>
      <c r="AH15" s="79">
        <v>2</v>
      </c>
      <c r="AI15" s="79">
        <v>1</v>
      </c>
      <c r="AJ15" s="79">
        <v>0</v>
      </c>
      <c r="AK15" s="79">
        <v>1</v>
      </c>
      <c r="AL15" s="79">
        <v>0</v>
      </c>
      <c r="AM15" s="79">
        <v>0</v>
      </c>
      <c r="AN15" s="79">
        <v>0</v>
      </c>
      <c r="AO15" s="79">
        <v>0</v>
      </c>
      <c r="AP15" s="79">
        <v>0</v>
      </c>
      <c r="AQ15" s="79">
        <v>0</v>
      </c>
      <c r="AR15" s="79">
        <v>0</v>
      </c>
      <c r="AS15" s="79">
        <v>0</v>
      </c>
      <c r="AT15" s="79">
        <v>0</v>
      </c>
    </row>
    <row r="16" spans="1:46">
      <c r="B16" t="s">
        <v>705</v>
      </c>
      <c r="C16" s="79">
        <v>77</v>
      </c>
      <c r="D16" s="79">
        <v>0</v>
      </c>
      <c r="E16" s="79">
        <v>0</v>
      </c>
      <c r="F16" s="79">
        <v>0</v>
      </c>
      <c r="G16" s="79">
        <v>0</v>
      </c>
      <c r="H16" s="79">
        <v>0</v>
      </c>
      <c r="I16" s="79">
        <v>0</v>
      </c>
      <c r="J16" s="79">
        <v>0</v>
      </c>
      <c r="K16" s="79">
        <v>0</v>
      </c>
      <c r="L16" s="79">
        <v>0</v>
      </c>
      <c r="M16" s="79">
        <v>0</v>
      </c>
      <c r="N16" s="79">
        <v>0</v>
      </c>
      <c r="O16" s="79">
        <v>0</v>
      </c>
      <c r="P16" s="79">
        <v>0</v>
      </c>
      <c r="Q16" s="79">
        <v>0</v>
      </c>
      <c r="R16" s="79">
        <v>1</v>
      </c>
      <c r="S16" s="79">
        <v>0</v>
      </c>
      <c r="T16" s="79">
        <v>0</v>
      </c>
      <c r="U16" s="79">
        <v>2</v>
      </c>
      <c r="V16" s="79">
        <v>2</v>
      </c>
      <c r="W16" s="79">
        <v>3</v>
      </c>
      <c r="X16" s="79">
        <v>6</v>
      </c>
      <c r="Y16" s="79">
        <v>8</v>
      </c>
      <c r="Z16" s="79">
        <v>6</v>
      </c>
      <c r="AA16" s="79">
        <v>9</v>
      </c>
      <c r="AB16" s="79">
        <v>4</v>
      </c>
      <c r="AC16" s="79">
        <v>7</v>
      </c>
      <c r="AD16" s="79">
        <v>3</v>
      </c>
      <c r="AE16" s="79">
        <v>8</v>
      </c>
      <c r="AF16" s="79">
        <v>5</v>
      </c>
      <c r="AG16" s="79">
        <v>8</v>
      </c>
      <c r="AH16" s="79">
        <v>2</v>
      </c>
      <c r="AI16" s="79">
        <v>0</v>
      </c>
      <c r="AJ16" s="79">
        <v>0</v>
      </c>
      <c r="AK16" s="79">
        <v>2</v>
      </c>
      <c r="AL16" s="79">
        <v>1</v>
      </c>
      <c r="AM16" s="79">
        <v>0</v>
      </c>
      <c r="AN16" s="79">
        <v>0</v>
      </c>
      <c r="AO16" s="79">
        <v>0</v>
      </c>
      <c r="AP16" s="79">
        <v>0</v>
      </c>
      <c r="AQ16" s="79">
        <v>0</v>
      </c>
      <c r="AR16" s="79">
        <v>0</v>
      </c>
      <c r="AS16" s="79">
        <v>0</v>
      </c>
      <c r="AT16" s="79">
        <v>0</v>
      </c>
    </row>
    <row r="17" spans="1:46">
      <c r="B17" t="s">
        <v>706</v>
      </c>
      <c r="C17" s="79">
        <v>57</v>
      </c>
      <c r="D17" s="79">
        <v>0</v>
      </c>
      <c r="E17" s="79">
        <v>0</v>
      </c>
      <c r="F17" s="79">
        <v>0</v>
      </c>
      <c r="G17" s="79">
        <v>0</v>
      </c>
      <c r="H17" s="79">
        <v>0</v>
      </c>
      <c r="I17" s="79">
        <v>0</v>
      </c>
      <c r="J17" s="79">
        <v>0</v>
      </c>
      <c r="K17" s="79">
        <v>0</v>
      </c>
      <c r="L17" s="79">
        <v>0</v>
      </c>
      <c r="M17" s="79">
        <v>0</v>
      </c>
      <c r="N17" s="79">
        <v>0</v>
      </c>
      <c r="O17" s="79">
        <v>0</v>
      </c>
      <c r="P17" s="79">
        <v>0</v>
      </c>
      <c r="Q17" s="79">
        <v>0</v>
      </c>
      <c r="R17" s="79">
        <v>1</v>
      </c>
      <c r="S17" s="79">
        <v>1</v>
      </c>
      <c r="T17" s="79">
        <v>1</v>
      </c>
      <c r="U17" s="79">
        <v>1</v>
      </c>
      <c r="V17" s="79">
        <v>1</v>
      </c>
      <c r="W17" s="79">
        <v>4</v>
      </c>
      <c r="X17" s="79">
        <v>5</v>
      </c>
      <c r="Y17" s="79">
        <v>3</v>
      </c>
      <c r="Z17" s="79">
        <v>4</v>
      </c>
      <c r="AA17" s="79">
        <v>3</v>
      </c>
      <c r="AB17" s="79">
        <v>6</v>
      </c>
      <c r="AC17" s="79">
        <v>6</v>
      </c>
      <c r="AD17" s="79">
        <v>4</v>
      </c>
      <c r="AE17" s="79">
        <v>4</v>
      </c>
      <c r="AF17" s="79">
        <v>5</v>
      </c>
      <c r="AG17" s="79">
        <v>4</v>
      </c>
      <c r="AH17" s="79">
        <v>1</v>
      </c>
      <c r="AI17" s="79">
        <v>1</v>
      </c>
      <c r="AJ17" s="79">
        <v>1</v>
      </c>
      <c r="AK17" s="79">
        <v>0</v>
      </c>
      <c r="AL17" s="79">
        <v>1</v>
      </c>
      <c r="AM17" s="79">
        <v>0</v>
      </c>
      <c r="AN17" s="79">
        <v>0</v>
      </c>
      <c r="AO17" s="79">
        <v>0</v>
      </c>
      <c r="AP17" s="79">
        <v>0</v>
      </c>
      <c r="AQ17" s="79">
        <v>0</v>
      </c>
      <c r="AR17" s="79">
        <v>0</v>
      </c>
      <c r="AS17" s="79">
        <v>0</v>
      </c>
      <c r="AT17" s="79">
        <v>0</v>
      </c>
    </row>
    <row r="18" spans="1:46">
      <c r="A18" t="s">
        <v>1</v>
      </c>
      <c r="B18" t="s">
        <v>365</v>
      </c>
      <c r="C18" s="79">
        <v>501880</v>
      </c>
      <c r="D18" s="79">
        <v>28</v>
      </c>
      <c r="E18" s="79">
        <v>68</v>
      </c>
      <c r="F18" s="79">
        <v>299</v>
      </c>
      <c r="G18" s="79">
        <v>750</v>
      </c>
      <c r="H18" s="79">
        <v>1519</v>
      </c>
      <c r="I18" s="79">
        <v>3063</v>
      </c>
      <c r="J18" s="79">
        <v>4687</v>
      </c>
      <c r="K18" s="79">
        <v>6697</v>
      </c>
      <c r="L18" s="79">
        <v>8228</v>
      </c>
      <c r="M18" s="79">
        <v>10017</v>
      </c>
      <c r="N18" s="79">
        <v>12522</v>
      </c>
      <c r="O18" s="79">
        <v>16038</v>
      </c>
      <c r="P18" s="79">
        <v>20643</v>
      </c>
      <c r="Q18" s="79">
        <v>26110</v>
      </c>
      <c r="R18" s="79">
        <v>30655</v>
      </c>
      <c r="S18" s="79">
        <v>35358</v>
      </c>
      <c r="T18" s="79">
        <v>37151</v>
      </c>
      <c r="U18" s="79">
        <v>38276</v>
      </c>
      <c r="V18" s="79">
        <v>38071</v>
      </c>
      <c r="W18" s="79">
        <v>35891</v>
      </c>
      <c r="X18" s="79">
        <v>33244</v>
      </c>
      <c r="Y18" s="79">
        <v>30220</v>
      </c>
      <c r="Z18" s="79">
        <v>27299</v>
      </c>
      <c r="AA18" s="79">
        <v>22990</v>
      </c>
      <c r="AB18" s="79">
        <v>19068</v>
      </c>
      <c r="AC18" s="79">
        <v>14964</v>
      </c>
      <c r="AD18" s="79">
        <v>11126</v>
      </c>
      <c r="AE18" s="79">
        <v>7731</v>
      </c>
      <c r="AF18" s="79">
        <v>4748</v>
      </c>
      <c r="AG18" s="79">
        <v>2556</v>
      </c>
      <c r="AH18" s="79">
        <v>1135</v>
      </c>
      <c r="AI18" s="79">
        <v>433</v>
      </c>
      <c r="AJ18" s="79">
        <v>162</v>
      </c>
      <c r="AK18" s="79">
        <v>63</v>
      </c>
      <c r="AL18" s="79">
        <v>24</v>
      </c>
      <c r="AM18" s="79">
        <v>16</v>
      </c>
      <c r="AN18" s="79">
        <v>12</v>
      </c>
      <c r="AO18" s="79">
        <v>6</v>
      </c>
      <c r="AP18" s="79">
        <v>7</v>
      </c>
      <c r="AQ18" s="79">
        <v>0</v>
      </c>
      <c r="AR18" s="79">
        <v>2</v>
      </c>
      <c r="AS18" s="79">
        <v>1</v>
      </c>
      <c r="AT18" s="79">
        <v>2</v>
      </c>
    </row>
    <row r="19" spans="1:46">
      <c r="B19" t="s">
        <v>697</v>
      </c>
      <c r="C19" s="79">
        <v>236581</v>
      </c>
      <c r="D19" s="79">
        <v>27</v>
      </c>
      <c r="E19" s="79">
        <v>66</v>
      </c>
      <c r="F19" s="79">
        <v>295</v>
      </c>
      <c r="G19" s="79">
        <v>710</v>
      </c>
      <c r="H19" s="79">
        <v>1348</v>
      </c>
      <c r="I19" s="79">
        <v>2629</v>
      </c>
      <c r="J19" s="79">
        <v>3777</v>
      </c>
      <c r="K19" s="79">
        <v>4882</v>
      </c>
      <c r="L19" s="79">
        <v>5534</v>
      </c>
      <c r="M19" s="79">
        <v>6420</v>
      </c>
      <c r="N19" s="79">
        <v>7829</v>
      </c>
      <c r="O19" s="79">
        <v>9880</v>
      </c>
      <c r="P19" s="79">
        <v>12632</v>
      </c>
      <c r="Q19" s="79">
        <v>15841</v>
      </c>
      <c r="R19" s="79">
        <v>17880</v>
      </c>
      <c r="S19" s="79">
        <v>19079</v>
      </c>
      <c r="T19" s="79">
        <v>18329</v>
      </c>
      <c r="U19" s="79">
        <v>17134</v>
      </c>
      <c r="V19" s="79">
        <v>15500</v>
      </c>
      <c r="W19" s="79">
        <v>13644</v>
      </c>
      <c r="X19" s="79">
        <v>12239</v>
      </c>
      <c r="Y19" s="79">
        <v>10883</v>
      </c>
      <c r="Z19" s="79">
        <v>9605</v>
      </c>
      <c r="AA19" s="79">
        <v>7880</v>
      </c>
      <c r="AB19" s="79">
        <v>6502</v>
      </c>
      <c r="AC19" s="79">
        <v>5280</v>
      </c>
      <c r="AD19" s="79">
        <v>4152</v>
      </c>
      <c r="AE19" s="79">
        <v>2943</v>
      </c>
      <c r="AF19" s="79">
        <v>1804</v>
      </c>
      <c r="AG19" s="79">
        <v>1041</v>
      </c>
      <c r="AH19" s="79">
        <v>460</v>
      </c>
      <c r="AI19" s="79">
        <v>209</v>
      </c>
      <c r="AJ19" s="79">
        <v>77</v>
      </c>
      <c r="AK19" s="79">
        <v>29</v>
      </c>
      <c r="AL19" s="79">
        <v>12</v>
      </c>
      <c r="AM19" s="79">
        <v>10</v>
      </c>
      <c r="AN19" s="79">
        <v>8</v>
      </c>
      <c r="AO19" s="79">
        <v>4</v>
      </c>
      <c r="AP19" s="79">
        <v>3</v>
      </c>
      <c r="AQ19" s="79">
        <v>0</v>
      </c>
      <c r="AR19" s="79">
        <v>1</v>
      </c>
      <c r="AS19" s="79">
        <v>1</v>
      </c>
      <c r="AT19" s="79">
        <v>2</v>
      </c>
    </row>
    <row r="20" spans="1:46">
      <c r="B20" t="s">
        <v>698</v>
      </c>
      <c r="C20" s="79">
        <v>182631</v>
      </c>
      <c r="D20" s="79">
        <v>1</v>
      </c>
      <c r="E20" s="79">
        <v>2</v>
      </c>
      <c r="F20" s="79">
        <v>4</v>
      </c>
      <c r="G20" s="79">
        <v>38</v>
      </c>
      <c r="H20" s="79">
        <v>169</v>
      </c>
      <c r="I20" s="79">
        <v>404</v>
      </c>
      <c r="J20" s="79">
        <v>828</v>
      </c>
      <c r="K20" s="79">
        <v>1616</v>
      </c>
      <c r="L20" s="79">
        <v>2327</v>
      </c>
      <c r="M20" s="79">
        <v>2957</v>
      </c>
      <c r="N20" s="79">
        <v>3695</v>
      </c>
      <c r="O20" s="79">
        <v>4718</v>
      </c>
      <c r="P20" s="79">
        <v>5991</v>
      </c>
      <c r="Q20" s="79">
        <v>7711</v>
      </c>
      <c r="R20" s="79">
        <v>9591</v>
      </c>
      <c r="S20" s="79">
        <v>12005</v>
      </c>
      <c r="T20" s="79">
        <v>13622</v>
      </c>
      <c r="U20" s="79">
        <v>15038</v>
      </c>
      <c r="V20" s="79">
        <v>15646</v>
      </c>
      <c r="W20" s="79">
        <v>15017</v>
      </c>
      <c r="X20" s="79">
        <v>13682</v>
      </c>
      <c r="Y20" s="79">
        <v>12249</v>
      </c>
      <c r="Z20" s="79">
        <v>11180</v>
      </c>
      <c r="AA20" s="79">
        <v>9407</v>
      </c>
      <c r="AB20" s="79">
        <v>7920</v>
      </c>
      <c r="AC20" s="79">
        <v>6066</v>
      </c>
      <c r="AD20" s="79">
        <v>4410</v>
      </c>
      <c r="AE20" s="79">
        <v>3029</v>
      </c>
      <c r="AF20" s="79">
        <v>1791</v>
      </c>
      <c r="AG20" s="79">
        <v>925</v>
      </c>
      <c r="AH20" s="79">
        <v>379</v>
      </c>
      <c r="AI20" s="79">
        <v>125</v>
      </c>
      <c r="AJ20" s="79">
        <v>49</v>
      </c>
      <c r="AK20" s="79">
        <v>19</v>
      </c>
      <c r="AL20" s="79">
        <v>8</v>
      </c>
      <c r="AM20" s="79">
        <v>4</v>
      </c>
      <c r="AN20" s="79">
        <v>4</v>
      </c>
      <c r="AO20" s="79">
        <v>0</v>
      </c>
      <c r="AP20" s="79">
        <v>3</v>
      </c>
      <c r="AQ20" s="79">
        <v>0</v>
      </c>
      <c r="AR20" s="79">
        <v>1</v>
      </c>
      <c r="AS20" s="79">
        <v>0</v>
      </c>
      <c r="AT20" s="79">
        <v>0</v>
      </c>
    </row>
    <row r="21" spans="1:46">
      <c r="B21" t="s">
        <v>699</v>
      </c>
      <c r="C21" s="79">
        <v>64741</v>
      </c>
      <c r="D21" s="79">
        <v>0</v>
      </c>
      <c r="E21" s="79">
        <v>0</v>
      </c>
      <c r="F21" s="79">
        <v>0</v>
      </c>
      <c r="G21" s="79">
        <v>2</v>
      </c>
      <c r="H21" s="79">
        <v>2</v>
      </c>
      <c r="I21" s="79">
        <v>28</v>
      </c>
      <c r="J21" s="79">
        <v>78</v>
      </c>
      <c r="K21" s="79">
        <v>176</v>
      </c>
      <c r="L21" s="79">
        <v>340</v>
      </c>
      <c r="M21" s="79">
        <v>577</v>
      </c>
      <c r="N21" s="79">
        <v>847</v>
      </c>
      <c r="O21" s="79">
        <v>1208</v>
      </c>
      <c r="P21" s="79">
        <v>1688</v>
      </c>
      <c r="Q21" s="79">
        <v>2097</v>
      </c>
      <c r="R21" s="79">
        <v>2582</v>
      </c>
      <c r="S21" s="79">
        <v>3406</v>
      </c>
      <c r="T21" s="79">
        <v>4196</v>
      </c>
      <c r="U21" s="79">
        <v>4939</v>
      </c>
      <c r="V21" s="79">
        <v>5542</v>
      </c>
      <c r="W21" s="79">
        <v>5754</v>
      </c>
      <c r="X21" s="79">
        <v>5808</v>
      </c>
      <c r="Y21" s="79">
        <v>5557</v>
      </c>
      <c r="Z21" s="79">
        <v>5055</v>
      </c>
      <c r="AA21" s="79">
        <v>4347</v>
      </c>
      <c r="AB21" s="79">
        <v>3474</v>
      </c>
      <c r="AC21" s="79">
        <v>2638</v>
      </c>
      <c r="AD21" s="79">
        <v>1811</v>
      </c>
      <c r="AE21" s="79">
        <v>1206</v>
      </c>
      <c r="AF21" s="79">
        <v>771</v>
      </c>
      <c r="AG21" s="79">
        <v>349</v>
      </c>
      <c r="AH21" s="79">
        <v>169</v>
      </c>
      <c r="AI21" s="79">
        <v>61</v>
      </c>
      <c r="AJ21" s="79">
        <v>19</v>
      </c>
      <c r="AK21" s="79">
        <v>8</v>
      </c>
      <c r="AL21" s="79">
        <v>3</v>
      </c>
      <c r="AM21" s="79">
        <v>1</v>
      </c>
      <c r="AN21" s="79">
        <v>0</v>
      </c>
      <c r="AO21" s="79">
        <v>1</v>
      </c>
      <c r="AP21" s="79">
        <v>1</v>
      </c>
      <c r="AQ21" s="79">
        <v>0</v>
      </c>
      <c r="AR21" s="79">
        <v>0</v>
      </c>
      <c r="AS21" s="79">
        <v>0</v>
      </c>
      <c r="AT21" s="79">
        <v>0</v>
      </c>
    </row>
    <row r="22" spans="1:46">
      <c r="B22" t="s">
        <v>700</v>
      </c>
      <c r="C22" s="79">
        <v>13619</v>
      </c>
      <c r="D22" s="79">
        <v>0</v>
      </c>
      <c r="E22" s="79">
        <v>0</v>
      </c>
      <c r="F22" s="79">
        <v>0</v>
      </c>
      <c r="G22" s="79">
        <v>0</v>
      </c>
      <c r="H22" s="79">
        <v>0</v>
      </c>
      <c r="I22" s="79">
        <v>2</v>
      </c>
      <c r="J22" s="79">
        <v>4</v>
      </c>
      <c r="K22" s="79">
        <v>22</v>
      </c>
      <c r="L22" s="79">
        <v>26</v>
      </c>
      <c r="M22" s="79">
        <v>58</v>
      </c>
      <c r="N22" s="79">
        <v>129</v>
      </c>
      <c r="O22" s="79">
        <v>208</v>
      </c>
      <c r="P22" s="79">
        <v>276</v>
      </c>
      <c r="Q22" s="79">
        <v>378</v>
      </c>
      <c r="R22" s="79">
        <v>499</v>
      </c>
      <c r="S22" s="79">
        <v>714</v>
      </c>
      <c r="T22" s="79">
        <v>787</v>
      </c>
      <c r="U22" s="79">
        <v>931</v>
      </c>
      <c r="V22" s="79">
        <v>1059</v>
      </c>
      <c r="W22" s="79">
        <v>1145</v>
      </c>
      <c r="X22" s="79">
        <v>1167</v>
      </c>
      <c r="Y22" s="79">
        <v>1174</v>
      </c>
      <c r="Z22" s="79">
        <v>1077</v>
      </c>
      <c r="AA22" s="79">
        <v>990</v>
      </c>
      <c r="AB22" s="79">
        <v>836</v>
      </c>
      <c r="AC22" s="79">
        <v>695</v>
      </c>
      <c r="AD22" s="79">
        <v>548</v>
      </c>
      <c r="AE22" s="79">
        <v>378</v>
      </c>
      <c r="AF22" s="79">
        <v>260</v>
      </c>
      <c r="AG22" s="79">
        <v>147</v>
      </c>
      <c r="AH22" s="79">
        <v>77</v>
      </c>
      <c r="AI22" s="79">
        <v>18</v>
      </c>
      <c r="AJ22" s="79">
        <v>8</v>
      </c>
      <c r="AK22" s="79">
        <v>4</v>
      </c>
      <c r="AL22" s="79">
        <v>0</v>
      </c>
      <c r="AM22" s="79">
        <v>1</v>
      </c>
      <c r="AN22" s="79">
        <v>0</v>
      </c>
      <c r="AO22" s="79">
        <v>1</v>
      </c>
      <c r="AP22" s="79">
        <v>0</v>
      </c>
      <c r="AQ22" s="79">
        <v>0</v>
      </c>
      <c r="AR22" s="79">
        <v>0</v>
      </c>
      <c r="AS22" s="79">
        <v>0</v>
      </c>
      <c r="AT22" s="79">
        <v>0</v>
      </c>
    </row>
    <row r="23" spans="1:46">
      <c r="B23" t="s">
        <v>701</v>
      </c>
      <c r="C23" s="79">
        <v>3011</v>
      </c>
      <c r="D23" s="79">
        <v>0</v>
      </c>
      <c r="E23" s="79">
        <v>0</v>
      </c>
      <c r="F23" s="79">
        <v>0</v>
      </c>
      <c r="G23" s="79">
        <v>0</v>
      </c>
      <c r="H23" s="79">
        <v>0</v>
      </c>
      <c r="I23" s="79">
        <v>0</v>
      </c>
      <c r="J23" s="79">
        <v>0</v>
      </c>
      <c r="K23" s="79">
        <v>1</v>
      </c>
      <c r="L23" s="79">
        <v>1</v>
      </c>
      <c r="M23" s="79">
        <v>2</v>
      </c>
      <c r="N23" s="79">
        <v>21</v>
      </c>
      <c r="O23" s="79">
        <v>21</v>
      </c>
      <c r="P23" s="79">
        <v>43</v>
      </c>
      <c r="Q23" s="79">
        <v>66</v>
      </c>
      <c r="R23" s="79">
        <v>74</v>
      </c>
      <c r="S23" s="79">
        <v>122</v>
      </c>
      <c r="T23" s="79">
        <v>166</v>
      </c>
      <c r="U23" s="79">
        <v>166</v>
      </c>
      <c r="V23" s="79">
        <v>245</v>
      </c>
      <c r="W23" s="79">
        <v>242</v>
      </c>
      <c r="X23" s="79">
        <v>251</v>
      </c>
      <c r="Y23" s="79">
        <v>248</v>
      </c>
      <c r="Z23" s="79">
        <v>271</v>
      </c>
      <c r="AA23" s="79">
        <v>255</v>
      </c>
      <c r="AB23" s="79">
        <v>218</v>
      </c>
      <c r="AC23" s="79">
        <v>187</v>
      </c>
      <c r="AD23" s="79">
        <v>138</v>
      </c>
      <c r="AE23" s="79">
        <v>103</v>
      </c>
      <c r="AF23" s="79">
        <v>74</v>
      </c>
      <c r="AG23" s="79">
        <v>48</v>
      </c>
      <c r="AH23" s="79">
        <v>30</v>
      </c>
      <c r="AI23" s="79">
        <v>13</v>
      </c>
      <c r="AJ23" s="79">
        <v>4</v>
      </c>
      <c r="AK23" s="79">
        <v>1</v>
      </c>
      <c r="AL23" s="79">
        <v>0</v>
      </c>
      <c r="AM23" s="79">
        <v>0</v>
      </c>
      <c r="AN23" s="79">
        <v>0</v>
      </c>
      <c r="AO23" s="79">
        <v>0</v>
      </c>
      <c r="AP23" s="79">
        <v>0</v>
      </c>
      <c r="AQ23" s="79">
        <v>0</v>
      </c>
      <c r="AR23" s="79">
        <v>0</v>
      </c>
      <c r="AS23" s="79">
        <v>0</v>
      </c>
      <c r="AT23" s="79">
        <v>0</v>
      </c>
    </row>
    <row r="24" spans="1:46">
      <c r="B24" t="s">
        <v>702</v>
      </c>
      <c r="C24" s="79">
        <v>848</v>
      </c>
      <c r="D24" s="79">
        <v>0</v>
      </c>
      <c r="E24" s="79">
        <v>0</v>
      </c>
      <c r="F24" s="79">
        <v>0</v>
      </c>
      <c r="G24" s="79">
        <v>0</v>
      </c>
      <c r="H24" s="79">
        <v>0</v>
      </c>
      <c r="I24" s="79">
        <v>0</v>
      </c>
      <c r="J24" s="79">
        <v>0</v>
      </c>
      <c r="K24" s="79">
        <v>0</v>
      </c>
      <c r="L24" s="79">
        <v>0</v>
      </c>
      <c r="M24" s="79">
        <v>3</v>
      </c>
      <c r="N24" s="79">
        <v>1</v>
      </c>
      <c r="O24" s="79">
        <v>3</v>
      </c>
      <c r="P24" s="79">
        <v>11</v>
      </c>
      <c r="Q24" s="79">
        <v>15</v>
      </c>
      <c r="R24" s="79">
        <v>22</v>
      </c>
      <c r="S24" s="79">
        <v>20</v>
      </c>
      <c r="T24" s="79">
        <v>37</v>
      </c>
      <c r="U24" s="79">
        <v>46</v>
      </c>
      <c r="V24" s="79">
        <v>64</v>
      </c>
      <c r="W24" s="79">
        <v>60</v>
      </c>
      <c r="X24" s="79">
        <v>60</v>
      </c>
      <c r="Y24" s="79">
        <v>70</v>
      </c>
      <c r="Z24" s="79">
        <v>81</v>
      </c>
      <c r="AA24" s="79">
        <v>71</v>
      </c>
      <c r="AB24" s="79">
        <v>77</v>
      </c>
      <c r="AC24" s="79">
        <v>65</v>
      </c>
      <c r="AD24" s="79">
        <v>37</v>
      </c>
      <c r="AE24" s="79">
        <v>41</v>
      </c>
      <c r="AF24" s="79">
        <v>22</v>
      </c>
      <c r="AG24" s="79">
        <v>25</v>
      </c>
      <c r="AH24" s="79">
        <v>11</v>
      </c>
      <c r="AI24" s="79">
        <v>5</v>
      </c>
      <c r="AJ24" s="79">
        <v>1</v>
      </c>
      <c r="AK24" s="79">
        <v>0</v>
      </c>
      <c r="AL24" s="79">
        <v>0</v>
      </c>
      <c r="AM24" s="79">
        <v>0</v>
      </c>
      <c r="AN24" s="79">
        <v>0</v>
      </c>
      <c r="AO24" s="79">
        <v>0</v>
      </c>
      <c r="AP24" s="79">
        <v>0</v>
      </c>
      <c r="AQ24" s="79">
        <v>0</v>
      </c>
      <c r="AR24" s="79">
        <v>0</v>
      </c>
      <c r="AS24" s="79">
        <v>0</v>
      </c>
      <c r="AT24" s="79">
        <v>0</v>
      </c>
    </row>
    <row r="25" spans="1:46">
      <c r="B25" t="s">
        <v>703</v>
      </c>
      <c r="C25" s="79">
        <v>293</v>
      </c>
      <c r="D25" s="79">
        <v>0</v>
      </c>
      <c r="E25" s="79">
        <v>0</v>
      </c>
      <c r="F25" s="79">
        <v>0</v>
      </c>
      <c r="G25" s="79">
        <v>0</v>
      </c>
      <c r="H25" s="79">
        <v>0</v>
      </c>
      <c r="I25" s="79">
        <v>0</v>
      </c>
      <c r="J25" s="79">
        <v>0</v>
      </c>
      <c r="K25" s="79">
        <v>0</v>
      </c>
      <c r="L25" s="79">
        <v>0</v>
      </c>
      <c r="M25" s="79">
        <v>0</v>
      </c>
      <c r="N25" s="79">
        <v>0</v>
      </c>
      <c r="O25" s="79">
        <v>0</v>
      </c>
      <c r="P25" s="79">
        <v>2</v>
      </c>
      <c r="Q25" s="79">
        <v>2</v>
      </c>
      <c r="R25" s="79">
        <v>6</v>
      </c>
      <c r="S25" s="79">
        <v>10</v>
      </c>
      <c r="T25" s="79">
        <v>11</v>
      </c>
      <c r="U25" s="79">
        <v>17</v>
      </c>
      <c r="V25" s="79">
        <v>13</v>
      </c>
      <c r="W25" s="79">
        <v>18</v>
      </c>
      <c r="X25" s="79">
        <v>26</v>
      </c>
      <c r="Y25" s="79">
        <v>28</v>
      </c>
      <c r="Z25" s="79">
        <v>21</v>
      </c>
      <c r="AA25" s="79">
        <v>26</v>
      </c>
      <c r="AB25" s="79">
        <v>22</v>
      </c>
      <c r="AC25" s="79">
        <v>19</v>
      </c>
      <c r="AD25" s="79">
        <v>20</v>
      </c>
      <c r="AE25" s="79">
        <v>18</v>
      </c>
      <c r="AF25" s="79">
        <v>15</v>
      </c>
      <c r="AG25" s="79">
        <v>8</v>
      </c>
      <c r="AH25" s="79">
        <v>6</v>
      </c>
      <c r="AI25" s="79">
        <v>2</v>
      </c>
      <c r="AJ25" s="79">
        <v>3</v>
      </c>
      <c r="AK25" s="79">
        <v>0</v>
      </c>
      <c r="AL25" s="79">
        <v>0</v>
      </c>
      <c r="AM25" s="79">
        <v>0</v>
      </c>
      <c r="AN25" s="79">
        <v>0</v>
      </c>
      <c r="AO25" s="79">
        <v>0</v>
      </c>
      <c r="AP25" s="79">
        <v>0</v>
      </c>
      <c r="AQ25" s="79">
        <v>0</v>
      </c>
      <c r="AR25" s="79">
        <v>0</v>
      </c>
      <c r="AS25" s="79">
        <v>0</v>
      </c>
      <c r="AT25" s="79">
        <v>0</v>
      </c>
    </row>
    <row r="26" spans="1:46">
      <c r="B26" t="s">
        <v>704</v>
      </c>
      <c r="C26" s="79">
        <v>86</v>
      </c>
      <c r="D26" s="79">
        <v>0</v>
      </c>
      <c r="E26" s="79">
        <v>0</v>
      </c>
      <c r="F26" s="79">
        <v>0</v>
      </c>
      <c r="G26" s="79">
        <v>0</v>
      </c>
      <c r="H26" s="79">
        <v>0</v>
      </c>
      <c r="I26" s="79">
        <v>0</v>
      </c>
      <c r="J26" s="79">
        <v>0</v>
      </c>
      <c r="K26" s="79">
        <v>0</v>
      </c>
      <c r="L26" s="79">
        <v>0</v>
      </c>
      <c r="M26" s="79">
        <v>0</v>
      </c>
      <c r="N26" s="79">
        <v>0</v>
      </c>
      <c r="O26" s="79">
        <v>0</v>
      </c>
      <c r="P26" s="79">
        <v>0</v>
      </c>
      <c r="Q26" s="79">
        <v>0</v>
      </c>
      <c r="R26" s="79">
        <v>1</v>
      </c>
      <c r="S26" s="79">
        <v>1</v>
      </c>
      <c r="T26" s="79">
        <v>2</v>
      </c>
      <c r="U26" s="79">
        <v>4</v>
      </c>
      <c r="V26" s="79">
        <v>2</v>
      </c>
      <c r="W26" s="79">
        <v>6</v>
      </c>
      <c r="X26" s="79">
        <v>9</v>
      </c>
      <c r="Y26" s="79">
        <v>6</v>
      </c>
      <c r="Z26" s="79">
        <v>6</v>
      </c>
      <c r="AA26" s="79">
        <v>9</v>
      </c>
      <c r="AB26" s="79">
        <v>11</v>
      </c>
      <c r="AC26" s="79">
        <v>4</v>
      </c>
      <c r="AD26" s="79">
        <v>5</v>
      </c>
      <c r="AE26" s="79">
        <v>5</v>
      </c>
      <c r="AF26" s="79">
        <v>6</v>
      </c>
      <c r="AG26" s="79">
        <v>7</v>
      </c>
      <c r="AH26" s="79">
        <v>1</v>
      </c>
      <c r="AI26" s="79">
        <v>0</v>
      </c>
      <c r="AJ26" s="79">
        <v>0</v>
      </c>
      <c r="AK26" s="79">
        <v>1</v>
      </c>
      <c r="AL26" s="79">
        <v>0</v>
      </c>
      <c r="AM26" s="79">
        <v>0</v>
      </c>
      <c r="AN26" s="79">
        <v>0</v>
      </c>
      <c r="AO26" s="79">
        <v>0</v>
      </c>
      <c r="AP26" s="79">
        <v>0</v>
      </c>
      <c r="AQ26" s="79">
        <v>0</v>
      </c>
      <c r="AR26" s="79">
        <v>0</v>
      </c>
      <c r="AS26" s="79">
        <v>0</v>
      </c>
      <c r="AT26" s="79">
        <v>0</v>
      </c>
    </row>
    <row r="27" spans="1:46">
      <c r="B27" t="s">
        <v>705</v>
      </c>
      <c r="C27" s="79">
        <v>38</v>
      </c>
      <c r="D27" s="79">
        <v>0</v>
      </c>
      <c r="E27" s="79">
        <v>0</v>
      </c>
      <c r="F27" s="79">
        <v>0</v>
      </c>
      <c r="G27" s="79">
        <v>0</v>
      </c>
      <c r="H27" s="79">
        <v>0</v>
      </c>
      <c r="I27" s="79">
        <v>0</v>
      </c>
      <c r="J27" s="79">
        <v>0</v>
      </c>
      <c r="K27" s="79">
        <v>0</v>
      </c>
      <c r="L27" s="79">
        <v>0</v>
      </c>
      <c r="M27" s="79">
        <v>0</v>
      </c>
      <c r="N27" s="79">
        <v>0</v>
      </c>
      <c r="O27" s="79">
        <v>0</v>
      </c>
      <c r="P27" s="79">
        <v>0</v>
      </c>
      <c r="Q27" s="79">
        <v>0</v>
      </c>
      <c r="R27" s="79">
        <v>0</v>
      </c>
      <c r="S27" s="79">
        <v>0</v>
      </c>
      <c r="T27" s="79">
        <v>0</v>
      </c>
      <c r="U27" s="79">
        <v>1</v>
      </c>
      <c r="V27" s="79">
        <v>0</v>
      </c>
      <c r="W27" s="79">
        <v>1</v>
      </c>
      <c r="X27" s="79">
        <v>1</v>
      </c>
      <c r="Y27" s="79">
        <v>3</v>
      </c>
      <c r="Z27" s="79">
        <v>2</v>
      </c>
      <c r="AA27" s="79">
        <v>4</v>
      </c>
      <c r="AB27" s="79">
        <v>3</v>
      </c>
      <c r="AC27" s="79">
        <v>5</v>
      </c>
      <c r="AD27" s="79">
        <v>3</v>
      </c>
      <c r="AE27" s="79">
        <v>6</v>
      </c>
      <c r="AF27" s="79">
        <v>1</v>
      </c>
      <c r="AG27" s="79">
        <v>4</v>
      </c>
      <c r="AH27" s="79">
        <v>2</v>
      </c>
      <c r="AI27" s="79">
        <v>0</v>
      </c>
      <c r="AJ27" s="79">
        <v>0</v>
      </c>
      <c r="AK27" s="79">
        <v>1</v>
      </c>
      <c r="AL27" s="79">
        <v>1</v>
      </c>
      <c r="AM27" s="79">
        <v>0</v>
      </c>
      <c r="AN27" s="79">
        <v>0</v>
      </c>
      <c r="AO27" s="79">
        <v>0</v>
      </c>
      <c r="AP27" s="79">
        <v>0</v>
      </c>
      <c r="AQ27" s="79">
        <v>0</v>
      </c>
      <c r="AR27" s="79">
        <v>0</v>
      </c>
      <c r="AS27" s="79">
        <v>0</v>
      </c>
      <c r="AT27" s="79">
        <v>0</v>
      </c>
    </row>
    <row r="28" spans="1:46">
      <c r="B28" t="s">
        <v>706</v>
      </c>
      <c r="C28" s="79">
        <v>32</v>
      </c>
      <c r="D28" s="79">
        <v>0</v>
      </c>
      <c r="E28" s="79">
        <v>0</v>
      </c>
      <c r="F28" s="79">
        <v>0</v>
      </c>
      <c r="G28" s="79">
        <v>0</v>
      </c>
      <c r="H28" s="79">
        <v>0</v>
      </c>
      <c r="I28" s="79">
        <v>0</v>
      </c>
      <c r="J28" s="79">
        <v>0</v>
      </c>
      <c r="K28" s="79">
        <v>0</v>
      </c>
      <c r="L28" s="79">
        <v>0</v>
      </c>
      <c r="M28" s="79">
        <v>0</v>
      </c>
      <c r="N28" s="79">
        <v>0</v>
      </c>
      <c r="O28" s="79">
        <v>0</v>
      </c>
      <c r="P28" s="79">
        <v>0</v>
      </c>
      <c r="Q28" s="79">
        <v>0</v>
      </c>
      <c r="R28" s="79">
        <v>0</v>
      </c>
      <c r="S28" s="79">
        <v>1</v>
      </c>
      <c r="T28" s="79">
        <v>1</v>
      </c>
      <c r="U28" s="79">
        <v>0</v>
      </c>
      <c r="V28" s="79">
        <v>0</v>
      </c>
      <c r="W28" s="79">
        <v>4</v>
      </c>
      <c r="X28" s="79">
        <v>1</v>
      </c>
      <c r="Y28" s="79">
        <v>2</v>
      </c>
      <c r="Z28" s="79">
        <v>1</v>
      </c>
      <c r="AA28" s="79">
        <v>1</v>
      </c>
      <c r="AB28" s="79">
        <v>5</v>
      </c>
      <c r="AC28" s="79">
        <v>5</v>
      </c>
      <c r="AD28" s="79">
        <v>2</v>
      </c>
      <c r="AE28" s="79">
        <v>2</v>
      </c>
      <c r="AF28" s="79">
        <v>4</v>
      </c>
      <c r="AG28" s="79">
        <v>2</v>
      </c>
      <c r="AH28" s="79">
        <v>0</v>
      </c>
      <c r="AI28" s="79">
        <v>0</v>
      </c>
      <c r="AJ28" s="79">
        <v>1</v>
      </c>
      <c r="AK28" s="79">
        <v>0</v>
      </c>
      <c r="AL28" s="79">
        <v>0</v>
      </c>
      <c r="AM28" s="79">
        <v>0</v>
      </c>
      <c r="AN28" s="79">
        <v>0</v>
      </c>
      <c r="AO28" s="79">
        <v>0</v>
      </c>
      <c r="AP28" s="79">
        <v>0</v>
      </c>
      <c r="AQ28" s="79">
        <v>0</v>
      </c>
      <c r="AR28" s="79">
        <v>0</v>
      </c>
      <c r="AS28" s="79">
        <v>0</v>
      </c>
      <c r="AT28" s="79">
        <v>0</v>
      </c>
    </row>
    <row r="29" spans="1:46">
      <c r="A29" t="s">
        <v>2</v>
      </c>
      <c r="B29" t="s">
        <v>365</v>
      </c>
      <c r="C29" s="79">
        <v>475098</v>
      </c>
      <c r="D29" s="79">
        <v>18</v>
      </c>
      <c r="E29" s="79">
        <v>75</v>
      </c>
      <c r="F29" s="79">
        <v>271</v>
      </c>
      <c r="G29" s="79">
        <v>687</v>
      </c>
      <c r="H29" s="79">
        <v>1378</v>
      </c>
      <c r="I29" s="79">
        <v>2939</v>
      </c>
      <c r="J29" s="79">
        <v>4388</v>
      </c>
      <c r="K29" s="79">
        <v>6318</v>
      </c>
      <c r="L29" s="79">
        <v>7796</v>
      </c>
      <c r="M29" s="79">
        <v>9476</v>
      </c>
      <c r="N29" s="79">
        <v>12040</v>
      </c>
      <c r="O29" s="79">
        <v>15143</v>
      </c>
      <c r="P29" s="79">
        <v>19490</v>
      </c>
      <c r="Q29" s="79">
        <v>24950</v>
      </c>
      <c r="R29" s="79">
        <v>29117</v>
      </c>
      <c r="S29" s="79">
        <v>33135</v>
      </c>
      <c r="T29" s="79">
        <v>34881</v>
      </c>
      <c r="U29" s="79">
        <v>36121</v>
      </c>
      <c r="V29" s="79">
        <v>36024</v>
      </c>
      <c r="W29" s="79">
        <v>33948</v>
      </c>
      <c r="X29" s="79">
        <v>31304</v>
      </c>
      <c r="Y29" s="79">
        <v>28548</v>
      </c>
      <c r="Z29" s="79">
        <v>25796</v>
      </c>
      <c r="AA29" s="79">
        <v>21720</v>
      </c>
      <c r="AB29" s="79">
        <v>18222</v>
      </c>
      <c r="AC29" s="79">
        <v>14460</v>
      </c>
      <c r="AD29" s="79">
        <v>10799</v>
      </c>
      <c r="AE29" s="79">
        <v>7368</v>
      </c>
      <c r="AF29" s="79">
        <v>4433</v>
      </c>
      <c r="AG29" s="79">
        <v>2466</v>
      </c>
      <c r="AH29" s="79">
        <v>1112</v>
      </c>
      <c r="AI29" s="79">
        <v>405</v>
      </c>
      <c r="AJ29" s="79">
        <v>137</v>
      </c>
      <c r="AK29" s="79">
        <v>67</v>
      </c>
      <c r="AL29" s="79">
        <v>29</v>
      </c>
      <c r="AM29" s="79">
        <v>14</v>
      </c>
      <c r="AN29" s="79">
        <v>11</v>
      </c>
      <c r="AO29" s="79">
        <v>6</v>
      </c>
      <c r="AP29" s="79">
        <v>1</v>
      </c>
      <c r="AQ29" s="79">
        <v>3</v>
      </c>
      <c r="AR29" s="79">
        <v>1</v>
      </c>
      <c r="AS29" s="79">
        <v>1</v>
      </c>
      <c r="AT29" s="79">
        <v>0</v>
      </c>
    </row>
    <row r="30" spans="1:46">
      <c r="B30" t="s">
        <v>697</v>
      </c>
      <c r="C30" s="79">
        <v>223170</v>
      </c>
      <c r="D30" s="79">
        <v>18</v>
      </c>
      <c r="E30" s="79">
        <v>74</v>
      </c>
      <c r="F30" s="79">
        <v>263</v>
      </c>
      <c r="G30" s="79">
        <v>649</v>
      </c>
      <c r="H30" s="79">
        <v>1205</v>
      </c>
      <c r="I30" s="79">
        <v>2476</v>
      </c>
      <c r="J30" s="79">
        <v>3553</v>
      </c>
      <c r="K30" s="79">
        <v>4562</v>
      </c>
      <c r="L30" s="79">
        <v>5204</v>
      </c>
      <c r="M30" s="79">
        <v>6052</v>
      </c>
      <c r="N30" s="79">
        <v>7460</v>
      </c>
      <c r="O30" s="79">
        <v>9335</v>
      </c>
      <c r="P30" s="79">
        <v>12064</v>
      </c>
      <c r="Q30" s="79">
        <v>15051</v>
      </c>
      <c r="R30" s="79">
        <v>16880</v>
      </c>
      <c r="S30" s="79">
        <v>17979</v>
      </c>
      <c r="T30" s="79">
        <v>17221</v>
      </c>
      <c r="U30" s="79">
        <v>16021</v>
      </c>
      <c r="V30" s="79">
        <v>14678</v>
      </c>
      <c r="W30" s="79">
        <v>12729</v>
      </c>
      <c r="X30" s="79">
        <v>11341</v>
      </c>
      <c r="Y30" s="79">
        <v>10348</v>
      </c>
      <c r="Z30" s="79">
        <v>8867</v>
      </c>
      <c r="AA30" s="79">
        <v>7452</v>
      </c>
      <c r="AB30" s="79">
        <v>6262</v>
      </c>
      <c r="AC30" s="79">
        <v>5028</v>
      </c>
      <c r="AD30" s="79">
        <v>3954</v>
      </c>
      <c r="AE30" s="79">
        <v>2813</v>
      </c>
      <c r="AF30" s="79">
        <v>1787</v>
      </c>
      <c r="AG30" s="79">
        <v>1020</v>
      </c>
      <c r="AH30" s="79">
        <v>492</v>
      </c>
      <c r="AI30" s="79">
        <v>188</v>
      </c>
      <c r="AJ30" s="79">
        <v>71</v>
      </c>
      <c r="AK30" s="79">
        <v>32</v>
      </c>
      <c r="AL30" s="79">
        <v>17</v>
      </c>
      <c r="AM30" s="79">
        <v>8</v>
      </c>
      <c r="AN30" s="79">
        <v>8</v>
      </c>
      <c r="AO30" s="79">
        <v>4</v>
      </c>
      <c r="AP30" s="79">
        <v>1</v>
      </c>
      <c r="AQ30" s="79">
        <v>1</v>
      </c>
      <c r="AR30" s="79">
        <v>1</v>
      </c>
      <c r="AS30" s="79">
        <v>1</v>
      </c>
      <c r="AT30" s="79">
        <v>0</v>
      </c>
    </row>
    <row r="31" spans="1:46">
      <c r="B31" t="s">
        <v>698</v>
      </c>
      <c r="C31" s="79">
        <v>173153</v>
      </c>
      <c r="D31" s="79">
        <v>0</v>
      </c>
      <c r="E31" s="79">
        <v>1</v>
      </c>
      <c r="F31" s="79">
        <v>8</v>
      </c>
      <c r="G31" s="79">
        <v>36</v>
      </c>
      <c r="H31" s="79">
        <v>166</v>
      </c>
      <c r="I31" s="79">
        <v>441</v>
      </c>
      <c r="J31" s="79">
        <v>760</v>
      </c>
      <c r="K31" s="79">
        <v>1562</v>
      </c>
      <c r="L31" s="79">
        <v>2227</v>
      </c>
      <c r="M31" s="79">
        <v>2777</v>
      </c>
      <c r="N31" s="79">
        <v>3575</v>
      </c>
      <c r="O31" s="79">
        <v>4438</v>
      </c>
      <c r="P31" s="79">
        <v>5615</v>
      </c>
      <c r="Q31" s="79">
        <v>7399</v>
      </c>
      <c r="R31" s="79">
        <v>9125</v>
      </c>
      <c r="S31" s="79">
        <v>11202</v>
      </c>
      <c r="T31" s="79">
        <v>12797</v>
      </c>
      <c r="U31" s="79">
        <v>14241</v>
      </c>
      <c r="V31" s="79">
        <v>14741</v>
      </c>
      <c r="W31" s="79">
        <v>14244</v>
      </c>
      <c r="X31" s="79">
        <v>13005</v>
      </c>
      <c r="Y31" s="79">
        <v>11721</v>
      </c>
      <c r="Z31" s="79">
        <v>10614</v>
      </c>
      <c r="AA31" s="79">
        <v>8912</v>
      </c>
      <c r="AB31" s="79">
        <v>7465</v>
      </c>
      <c r="AC31" s="79">
        <v>5955</v>
      </c>
      <c r="AD31" s="79">
        <v>4237</v>
      </c>
      <c r="AE31" s="79">
        <v>2856</v>
      </c>
      <c r="AF31" s="79">
        <v>1635</v>
      </c>
      <c r="AG31" s="79">
        <v>874</v>
      </c>
      <c r="AH31" s="79">
        <v>340</v>
      </c>
      <c r="AI31" s="79">
        <v>122</v>
      </c>
      <c r="AJ31" s="79">
        <v>32</v>
      </c>
      <c r="AK31" s="79">
        <v>19</v>
      </c>
      <c r="AL31" s="79">
        <v>4</v>
      </c>
      <c r="AM31" s="79">
        <v>3</v>
      </c>
      <c r="AN31" s="79">
        <v>2</v>
      </c>
      <c r="AO31" s="79">
        <v>1</v>
      </c>
      <c r="AP31" s="79">
        <v>0</v>
      </c>
      <c r="AQ31" s="79">
        <v>1</v>
      </c>
      <c r="AR31" s="79">
        <v>0</v>
      </c>
      <c r="AS31" s="79">
        <v>0</v>
      </c>
      <c r="AT31" s="79">
        <v>0</v>
      </c>
    </row>
    <row r="32" spans="1:46">
      <c r="B32" t="s">
        <v>699</v>
      </c>
      <c r="C32" s="79">
        <v>61792</v>
      </c>
      <c r="D32" s="79">
        <v>0</v>
      </c>
      <c r="E32" s="79">
        <v>0</v>
      </c>
      <c r="F32" s="79">
        <v>0</v>
      </c>
      <c r="G32" s="79">
        <v>2</v>
      </c>
      <c r="H32" s="79">
        <v>7</v>
      </c>
      <c r="I32" s="79">
        <v>22</v>
      </c>
      <c r="J32" s="79">
        <v>67</v>
      </c>
      <c r="K32" s="79">
        <v>176</v>
      </c>
      <c r="L32" s="79">
        <v>331</v>
      </c>
      <c r="M32" s="79">
        <v>564</v>
      </c>
      <c r="N32" s="79">
        <v>882</v>
      </c>
      <c r="O32" s="79">
        <v>1145</v>
      </c>
      <c r="P32" s="79">
        <v>1533</v>
      </c>
      <c r="Q32" s="79">
        <v>2060</v>
      </c>
      <c r="R32" s="79">
        <v>2527</v>
      </c>
      <c r="S32" s="79">
        <v>3234</v>
      </c>
      <c r="T32" s="79">
        <v>3930</v>
      </c>
      <c r="U32" s="79">
        <v>4709</v>
      </c>
      <c r="V32" s="79">
        <v>5264</v>
      </c>
      <c r="W32" s="79">
        <v>5625</v>
      </c>
      <c r="X32" s="79">
        <v>5525</v>
      </c>
      <c r="Y32" s="79">
        <v>5104</v>
      </c>
      <c r="Z32" s="79">
        <v>4871</v>
      </c>
      <c r="AA32" s="79">
        <v>4068</v>
      </c>
      <c r="AB32" s="79">
        <v>3348</v>
      </c>
      <c r="AC32" s="79">
        <v>2540</v>
      </c>
      <c r="AD32" s="79">
        <v>1844</v>
      </c>
      <c r="AE32" s="79">
        <v>1158</v>
      </c>
      <c r="AF32" s="79">
        <v>631</v>
      </c>
      <c r="AG32" s="79">
        <v>364</v>
      </c>
      <c r="AH32" s="79">
        <v>180</v>
      </c>
      <c r="AI32" s="79">
        <v>49</v>
      </c>
      <c r="AJ32" s="79">
        <v>19</v>
      </c>
      <c r="AK32" s="79">
        <v>6</v>
      </c>
      <c r="AL32" s="79">
        <v>3</v>
      </c>
      <c r="AM32" s="79">
        <v>2</v>
      </c>
      <c r="AN32" s="79">
        <v>1</v>
      </c>
      <c r="AO32" s="79">
        <v>1</v>
      </c>
      <c r="AP32" s="79">
        <v>0</v>
      </c>
      <c r="AQ32" s="79">
        <v>0</v>
      </c>
      <c r="AR32" s="79">
        <v>0</v>
      </c>
      <c r="AS32" s="79">
        <v>0</v>
      </c>
      <c r="AT32" s="79">
        <v>0</v>
      </c>
    </row>
    <row r="33" spans="1:46">
      <c r="B33" t="s">
        <v>700</v>
      </c>
      <c r="C33" s="79">
        <v>12798</v>
      </c>
      <c r="D33" s="79">
        <v>0</v>
      </c>
      <c r="E33" s="79">
        <v>0</v>
      </c>
      <c r="F33" s="79">
        <v>0</v>
      </c>
      <c r="G33" s="79">
        <v>0</v>
      </c>
      <c r="H33" s="79">
        <v>0</v>
      </c>
      <c r="I33" s="79">
        <v>0</v>
      </c>
      <c r="J33" s="79">
        <v>8</v>
      </c>
      <c r="K33" s="79">
        <v>18</v>
      </c>
      <c r="L33" s="79">
        <v>29</v>
      </c>
      <c r="M33" s="79">
        <v>74</v>
      </c>
      <c r="N33" s="79">
        <v>104</v>
      </c>
      <c r="O33" s="79">
        <v>185</v>
      </c>
      <c r="P33" s="79">
        <v>227</v>
      </c>
      <c r="Q33" s="79">
        <v>360</v>
      </c>
      <c r="R33" s="79">
        <v>467</v>
      </c>
      <c r="S33" s="79">
        <v>583</v>
      </c>
      <c r="T33" s="79">
        <v>749</v>
      </c>
      <c r="U33" s="79">
        <v>875</v>
      </c>
      <c r="V33" s="79">
        <v>1012</v>
      </c>
      <c r="W33" s="79">
        <v>1027</v>
      </c>
      <c r="X33" s="79">
        <v>1098</v>
      </c>
      <c r="Y33" s="79">
        <v>1043</v>
      </c>
      <c r="Z33" s="79">
        <v>1087</v>
      </c>
      <c r="AA33" s="79">
        <v>948</v>
      </c>
      <c r="AB33" s="79">
        <v>857</v>
      </c>
      <c r="AC33" s="79">
        <v>687</v>
      </c>
      <c r="AD33" s="79">
        <v>525</v>
      </c>
      <c r="AE33" s="79">
        <v>347</v>
      </c>
      <c r="AF33" s="79">
        <v>243</v>
      </c>
      <c r="AG33" s="79">
        <v>130</v>
      </c>
      <c r="AH33" s="79">
        <v>72</v>
      </c>
      <c r="AI33" s="79">
        <v>28</v>
      </c>
      <c r="AJ33" s="79">
        <v>9</v>
      </c>
      <c r="AK33" s="79">
        <v>3</v>
      </c>
      <c r="AL33" s="79">
        <v>1</v>
      </c>
      <c r="AM33" s="79">
        <v>1</v>
      </c>
      <c r="AN33" s="79">
        <v>0</v>
      </c>
      <c r="AO33" s="79">
        <v>0</v>
      </c>
      <c r="AP33" s="79">
        <v>0</v>
      </c>
      <c r="AQ33" s="79">
        <v>1</v>
      </c>
      <c r="AR33" s="79">
        <v>0</v>
      </c>
      <c r="AS33" s="79">
        <v>0</v>
      </c>
      <c r="AT33" s="79">
        <v>0</v>
      </c>
    </row>
    <row r="34" spans="1:46">
      <c r="B34" t="s">
        <v>701</v>
      </c>
      <c r="C34" s="79">
        <v>2898</v>
      </c>
      <c r="D34" s="79">
        <v>0</v>
      </c>
      <c r="E34" s="79">
        <v>0</v>
      </c>
      <c r="F34" s="79">
        <v>0</v>
      </c>
      <c r="G34" s="79">
        <v>0</v>
      </c>
      <c r="H34" s="79">
        <v>0</v>
      </c>
      <c r="I34" s="79">
        <v>0</v>
      </c>
      <c r="J34" s="79">
        <v>0</v>
      </c>
      <c r="K34" s="79">
        <v>0</v>
      </c>
      <c r="L34" s="79">
        <v>3</v>
      </c>
      <c r="M34" s="79">
        <v>8</v>
      </c>
      <c r="N34" s="79">
        <v>17</v>
      </c>
      <c r="O34" s="79">
        <v>33</v>
      </c>
      <c r="P34" s="79">
        <v>37</v>
      </c>
      <c r="Q34" s="79">
        <v>66</v>
      </c>
      <c r="R34" s="79">
        <v>94</v>
      </c>
      <c r="S34" s="79">
        <v>107</v>
      </c>
      <c r="T34" s="79">
        <v>138</v>
      </c>
      <c r="U34" s="79">
        <v>199</v>
      </c>
      <c r="V34" s="79">
        <v>237</v>
      </c>
      <c r="W34" s="79">
        <v>231</v>
      </c>
      <c r="X34" s="79">
        <v>237</v>
      </c>
      <c r="Y34" s="79">
        <v>217</v>
      </c>
      <c r="Z34" s="79">
        <v>252</v>
      </c>
      <c r="AA34" s="79">
        <v>226</v>
      </c>
      <c r="AB34" s="79">
        <v>201</v>
      </c>
      <c r="AC34" s="79">
        <v>160</v>
      </c>
      <c r="AD34" s="79">
        <v>151</v>
      </c>
      <c r="AE34" s="79">
        <v>122</v>
      </c>
      <c r="AF34" s="79">
        <v>77</v>
      </c>
      <c r="AG34" s="79">
        <v>52</v>
      </c>
      <c r="AH34" s="79">
        <v>14</v>
      </c>
      <c r="AI34" s="79">
        <v>10</v>
      </c>
      <c r="AJ34" s="79">
        <v>3</v>
      </c>
      <c r="AK34" s="79">
        <v>3</v>
      </c>
      <c r="AL34" s="79">
        <v>3</v>
      </c>
      <c r="AM34" s="79">
        <v>0</v>
      </c>
      <c r="AN34" s="79">
        <v>0</v>
      </c>
      <c r="AO34" s="79">
        <v>0</v>
      </c>
      <c r="AP34" s="79">
        <v>0</v>
      </c>
      <c r="AQ34" s="79">
        <v>0</v>
      </c>
      <c r="AR34" s="79">
        <v>0</v>
      </c>
      <c r="AS34" s="79">
        <v>0</v>
      </c>
      <c r="AT34" s="79">
        <v>0</v>
      </c>
    </row>
    <row r="35" spans="1:46">
      <c r="B35" t="s">
        <v>702</v>
      </c>
      <c r="C35" s="79">
        <v>839</v>
      </c>
      <c r="D35" s="79">
        <v>0</v>
      </c>
      <c r="E35" s="79">
        <v>0</v>
      </c>
      <c r="F35" s="79">
        <v>0</v>
      </c>
      <c r="G35" s="79">
        <v>0</v>
      </c>
      <c r="H35" s="79">
        <v>0</v>
      </c>
      <c r="I35" s="79">
        <v>0</v>
      </c>
      <c r="J35" s="79">
        <v>0</v>
      </c>
      <c r="K35" s="79">
        <v>0</v>
      </c>
      <c r="L35" s="79">
        <v>2</v>
      </c>
      <c r="M35" s="79">
        <v>0</v>
      </c>
      <c r="N35" s="79">
        <v>2</v>
      </c>
      <c r="O35" s="79">
        <v>5</v>
      </c>
      <c r="P35" s="79">
        <v>9</v>
      </c>
      <c r="Q35" s="79">
        <v>11</v>
      </c>
      <c r="R35" s="79">
        <v>19</v>
      </c>
      <c r="S35" s="79">
        <v>23</v>
      </c>
      <c r="T35" s="79">
        <v>39</v>
      </c>
      <c r="U35" s="79">
        <v>49</v>
      </c>
      <c r="V35" s="79">
        <v>67</v>
      </c>
      <c r="W35" s="79">
        <v>65</v>
      </c>
      <c r="X35" s="79">
        <v>65</v>
      </c>
      <c r="Y35" s="79">
        <v>74</v>
      </c>
      <c r="Z35" s="79">
        <v>67</v>
      </c>
      <c r="AA35" s="79">
        <v>65</v>
      </c>
      <c r="AB35" s="79">
        <v>54</v>
      </c>
      <c r="AC35" s="79">
        <v>65</v>
      </c>
      <c r="AD35" s="79">
        <v>63</v>
      </c>
      <c r="AE35" s="79">
        <v>41</v>
      </c>
      <c r="AF35" s="79">
        <v>28</v>
      </c>
      <c r="AG35" s="79">
        <v>14</v>
      </c>
      <c r="AH35" s="79">
        <v>6</v>
      </c>
      <c r="AI35" s="79">
        <v>3</v>
      </c>
      <c r="AJ35" s="79">
        <v>1</v>
      </c>
      <c r="AK35" s="79">
        <v>2</v>
      </c>
      <c r="AL35" s="79">
        <v>0</v>
      </c>
      <c r="AM35" s="79">
        <v>0</v>
      </c>
      <c r="AN35" s="79">
        <v>0</v>
      </c>
      <c r="AO35" s="79">
        <v>0</v>
      </c>
      <c r="AP35" s="79">
        <v>0</v>
      </c>
      <c r="AQ35" s="79">
        <v>0</v>
      </c>
      <c r="AR35" s="79">
        <v>0</v>
      </c>
      <c r="AS35" s="79">
        <v>0</v>
      </c>
      <c r="AT35" s="79">
        <v>0</v>
      </c>
    </row>
    <row r="36" spans="1:46">
      <c r="B36" t="s">
        <v>703</v>
      </c>
      <c r="C36" s="79">
        <v>285</v>
      </c>
      <c r="D36" s="79">
        <v>0</v>
      </c>
      <c r="E36" s="79">
        <v>0</v>
      </c>
      <c r="F36" s="79">
        <v>0</v>
      </c>
      <c r="G36" s="79">
        <v>0</v>
      </c>
      <c r="H36" s="79">
        <v>0</v>
      </c>
      <c r="I36" s="79">
        <v>0</v>
      </c>
      <c r="J36" s="79">
        <v>0</v>
      </c>
      <c r="K36" s="79">
        <v>0</v>
      </c>
      <c r="L36" s="79">
        <v>0</v>
      </c>
      <c r="M36" s="79">
        <v>1</v>
      </c>
      <c r="N36" s="79">
        <v>0</v>
      </c>
      <c r="O36" s="79">
        <v>2</v>
      </c>
      <c r="P36" s="79">
        <v>4</v>
      </c>
      <c r="Q36" s="79">
        <v>3</v>
      </c>
      <c r="R36" s="79">
        <v>2</v>
      </c>
      <c r="S36" s="79">
        <v>6</v>
      </c>
      <c r="T36" s="79">
        <v>3</v>
      </c>
      <c r="U36" s="79">
        <v>18</v>
      </c>
      <c r="V36" s="79">
        <v>19</v>
      </c>
      <c r="W36" s="79">
        <v>17</v>
      </c>
      <c r="X36" s="79">
        <v>21</v>
      </c>
      <c r="Y36" s="79">
        <v>29</v>
      </c>
      <c r="Z36" s="79">
        <v>23</v>
      </c>
      <c r="AA36" s="79">
        <v>29</v>
      </c>
      <c r="AB36" s="79">
        <v>27</v>
      </c>
      <c r="AC36" s="79">
        <v>13</v>
      </c>
      <c r="AD36" s="79">
        <v>15</v>
      </c>
      <c r="AE36" s="79">
        <v>18</v>
      </c>
      <c r="AF36" s="79">
        <v>18</v>
      </c>
      <c r="AG36" s="79">
        <v>5</v>
      </c>
      <c r="AH36" s="79">
        <v>6</v>
      </c>
      <c r="AI36" s="79">
        <v>3</v>
      </c>
      <c r="AJ36" s="79">
        <v>2</v>
      </c>
      <c r="AK36" s="79">
        <v>1</v>
      </c>
      <c r="AL36" s="79">
        <v>0</v>
      </c>
      <c r="AM36" s="79">
        <v>0</v>
      </c>
      <c r="AN36" s="79">
        <v>0</v>
      </c>
      <c r="AO36" s="79">
        <v>0</v>
      </c>
      <c r="AP36" s="79">
        <v>0</v>
      </c>
      <c r="AQ36" s="79">
        <v>0</v>
      </c>
      <c r="AR36" s="79">
        <v>0</v>
      </c>
      <c r="AS36" s="79">
        <v>0</v>
      </c>
      <c r="AT36" s="79">
        <v>0</v>
      </c>
    </row>
    <row r="37" spans="1:46">
      <c r="B37" t="s">
        <v>704</v>
      </c>
      <c r="C37" s="79">
        <v>99</v>
      </c>
      <c r="D37" s="79">
        <v>0</v>
      </c>
      <c r="E37" s="79">
        <v>0</v>
      </c>
      <c r="F37" s="79">
        <v>0</v>
      </c>
      <c r="G37" s="79">
        <v>0</v>
      </c>
      <c r="H37" s="79">
        <v>0</v>
      </c>
      <c r="I37" s="79">
        <v>0</v>
      </c>
      <c r="J37" s="79">
        <v>0</v>
      </c>
      <c r="K37" s="79">
        <v>0</v>
      </c>
      <c r="L37" s="79">
        <v>0</v>
      </c>
      <c r="M37" s="79">
        <v>0</v>
      </c>
      <c r="N37" s="79">
        <v>0</v>
      </c>
      <c r="O37" s="79">
        <v>0</v>
      </c>
      <c r="P37" s="79">
        <v>1</v>
      </c>
      <c r="Q37" s="79">
        <v>0</v>
      </c>
      <c r="R37" s="79">
        <v>1</v>
      </c>
      <c r="S37" s="79">
        <v>1</v>
      </c>
      <c r="T37" s="79">
        <v>4</v>
      </c>
      <c r="U37" s="79">
        <v>7</v>
      </c>
      <c r="V37" s="79">
        <v>3</v>
      </c>
      <c r="W37" s="79">
        <v>8</v>
      </c>
      <c r="X37" s="79">
        <v>3</v>
      </c>
      <c r="Y37" s="79">
        <v>6</v>
      </c>
      <c r="Z37" s="79">
        <v>8</v>
      </c>
      <c r="AA37" s="79">
        <v>13</v>
      </c>
      <c r="AB37" s="79">
        <v>6</v>
      </c>
      <c r="AC37" s="79">
        <v>9</v>
      </c>
      <c r="AD37" s="79">
        <v>8</v>
      </c>
      <c r="AE37" s="79">
        <v>9</v>
      </c>
      <c r="AF37" s="79">
        <v>9</v>
      </c>
      <c r="AG37" s="79">
        <v>1</v>
      </c>
      <c r="AH37" s="79">
        <v>1</v>
      </c>
      <c r="AI37" s="79">
        <v>1</v>
      </c>
      <c r="AJ37" s="79">
        <v>0</v>
      </c>
      <c r="AK37" s="79">
        <v>0</v>
      </c>
      <c r="AL37" s="79">
        <v>0</v>
      </c>
      <c r="AM37" s="79">
        <v>0</v>
      </c>
      <c r="AN37" s="79">
        <v>0</v>
      </c>
      <c r="AO37" s="79">
        <v>0</v>
      </c>
      <c r="AP37" s="79">
        <v>0</v>
      </c>
      <c r="AQ37" s="79">
        <v>0</v>
      </c>
      <c r="AR37" s="79">
        <v>0</v>
      </c>
      <c r="AS37" s="79">
        <v>0</v>
      </c>
      <c r="AT37" s="79">
        <v>0</v>
      </c>
    </row>
    <row r="38" spans="1:46">
      <c r="B38" t="s">
        <v>705</v>
      </c>
      <c r="C38" s="79">
        <v>39</v>
      </c>
      <c r="D38" s="79">
        <v>0</v>
      </c>
      <c r="E38" s="79">
        <v>0</v>
      </c>
      <c r="F38" s="79">
        <v>0</v>
      </c>
      <c r="G38" s="79">
        <v>0</v>
      </c>
      <c r="H38" s="79">
        <v>0</v>
      </c>
      <c r="I38" s="79">
        <v>0</v>
      </c>
      <c r="J38" s="79">
        <v>0</v>
      </c>
      <c r="K38" s="79">
        <v>0</v>
      </c>
      <c r="L38" s="79">
        <v>0</v>
      </c>
      <c r="M38" s="79">
        <v>0</v>
      </c>
      <c r="N38" s="79">
        <v>0</v>
      </c>
      <c r="O38" s="79">
        <v>0</v>
      </c>
      <c r="P38" s="79">
        <v>0</v>
      </c>
      <c r="Q38" s="79">
        <v>0</v>
      </c>
      <c r="R38" s="79">
        <v>1</v>
      </c>
      <c r="S38" s="79">
        <v>0</v>
      </c>
      <c r="T38" s="79">
        <v>0</v>
      </c>
      <c r="U38" s="79">
        <v>1</v>
      </c>
      <c r="V38" s="79">
        <v>2</v>
      </c>
      <c r="W38" s="79">
        <v>2</v>
      </c>
      <c r="X38" s="79">
        <v>5</v>
      </c>
      <c r="Y38" s="79">
        <v>5</v>
      </c>
      <c r="Z38" s="79">
        <v>4</v>
      </c>
      <c r="AA38" s="79">
        <v>5</v>
      </c>
      <c r="AB38" s="79">
        <v>1</v>
      </c>
      <c r="AC38" s="79">
        <v>2</v>
      </c>
      <c r="AD38" s="79">
        <v>0</v>
      </c>
      <c r="AE38" s="79">
        <v>2</v>
      </c>
      <c r="AF38" s="79">
        <v>4</v>
      </c>
      <c r="AG38" s="79">
        <v>4</v>
      </c>
      <c r="AH38" s="79">
        <v>0</v>
      </c>
      <c r="AI38" s="79">
        <v>0</v>
      </c>
      <c r="AJ38" s="79">
        <v>0</v>
      </c>
      <c r="AK38" s="79">
        <v>1</v>
      </c>
      <c r="AL38" s="79">
        <v>0</v>
      </c>
      <c r="AM38" s="79">
        <v>0</v>
      </c>
      <c r="AN38" s="79">
        <v>0</v>
      </c>
      <c r="AO38" s="79">
        <v>0</v>
      </c>
      <c r="AP38" s="79">
        <v>0</v>
      </c>
      <c r="AQ38" s="79">
        <v>0</v>
      </c>
      <c r="AR38" s="79">
        <v>0</v>
      </c>
      <c r="AS38" s="79">
        <v>0</v>
      </c>
      <c r="AT38" s="79">
        <v>0</v>
      </c>
    </row>
    <row r="39" spans="1:46">
      <c r="B39" t="s">
        <v>706</v>
      </c>
      <c r="C39" s="79">
        <v>25</v>
      </c>
      <c r="D39" s="79">
        <v>0</v>
      </c>
      <c r="E39" s="79">
        <v>0</v>
      </c>
      <c r="F39" s="79">
        <v>0</v>
      </c>
      <c r="G39" s="79">
        <v>0</v>
      </c>
      <c r="H39" s="79">
        <v>0</v>
      </c>
      <c r="I39" s="79">
        <v>0</v>
      </c>
      <c r="J39" s="79">
        <v>0</v>
      </c>
      <c r="K39" s="79">
        <v>0</v>
      </c>
      <c r="L39" s="79">
        <v>0</v>
      </c>
      <c r="M39" s="79">
        <v>0</v>
      </c>
      <c r="N39" s="79">
        <v>0</v>
      </c>
      <c r="O39" s="79">
        <v>0</v>
      </c>
      <c r="P39" s="79">
        <v>0</v>
      </c>
      <c r="Q39" s="79">
        <v>0</v>
      </c>
      <c r="R39" s="79">
        <v>1</v>
      </c>
      <c r="S39" s="79">
        <v>0</v>
      </c>
      <c r="T39" s="79">
        <v>0</v>
      </c>
      <c r="U39" s="79">
        <v>1</v>
      </c>
      <c r="V39" s="79">
        <v>1</v>
      </c>
      <c r="W39" s="79">
        <v>0</v>
      </c>
      <c r="X39" s="79">
        <v>4</v>
      </c>
      <c r="Y39" s="79">
        <v>1</v>
      </c>
      <c r="Z39" s="79">
        <v>3</v>
      </c>
      <c r="AA39" s="79">
        <v>2</v>
      </c>
      <c r="AB39" s="79">
        <v>1</v>
      </c>
      <c r="AC39" s="79">
        <v>1</v>
      </c>
      <c r="AD39" s="79">
        <v>2</v>
      </c>
      <c r="AE39" s="79">
        <v>2</v>
      </c>
      <c r="AF39" s="79">
        <v>1</v>
      </c>
      <c r="AG39" s="79">
        <v>2</v>
      </c>
      <c r="AH39" s="79">
        <v>1</v>
      </c>
      <c r="AI39" s="79">
        <v>1</v>
      </c>
      <c r="AJ39" s="79">
        <v>0</v>
      </c>
      <c r="AK39" s="79">
        <v>0</v>
      </c>
      <c r="AL39" s="79">
        <v>1</v>
      </c>
      <c r="AM39" s="79">
        <v>0</v>
      </c>
      <c r="AN39" s="79">
        <v>0</v>
      </c>
      <c r="AO39" s="79">
        <v>0</v>
      </c>
      <c r="AP39" s="79">
        <v>0</v>
      </c>
      <c r="AQ39" s="79">
        <v>0</v>
      </c>
      <c r="AR39" s="79">
        <v>0</v>
      </c>
      <c r="AS39" s="79">
        <v>0</v>
      </c>
      <c r="AT39" s="79">
        <v>0</v>
      </c>
    </row>
    <row r="40" spans="1:46">
      <c r="A40" t="s">
        <v>707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row>
    <row r="41" spans="1:46">
      <c r="A41" t="s">
        <v>365</v>
      </c>
      <c r="B41" t="s">
        <v>365</v>
      </c>
      <c r="C41" s="79">
        <v>954576</v>
      </c>
      <c r="D41" s="79" t="s">
        <v>708</v>
      </c>
      <c r="E41" s="79">
        <v>2</v>
      </c>
      <c r="F41" s="79">
        <v>157</v>
      </c>
      <c r="G41" s="79">
        <v>628</v>
      </c>
      <c r="H41" s="79">
        <v>2018</v>
      </c>
      <c r="I41" s="79">
        <v>4956</v>
      </c>
      <c r="J41" s="79">
        <v>7955</v>
      </c>
      <c r="K41" s="79">
        <v>11855</v>
      </c>
      <c r="L41" s="79">
        <v>14978</v>
      </c>
      <c r="M41" s="79">
        <v>18495</v>
      </c>
      <c r="N41" s="79">
        <v>23650</v>
      </c>
      <c r="O41" s="79">
        <v>30312</v>
      </c>
      <c r="P41" s="79">
        <v>39298</v>
      </c>
      <c r="Q41" s="79">
        <v>50206</v>
      </c>
      <c r="R41" s="79">
        <v>58971</v>
      </c>
      <c r="S41" s="79">
        <v>67613</v>
      </c>
      <c r="T41" s="79">
        <v>71182</v>
      </c>
      <c r="U41" s="79">
        <v>73487</v>
      </c>
      <c r="V41" s="79">
        <v>73215</v>
      </c>
      <c r="W41" s="79">
        <v>68982</v>
      </c>
      <c r="X41" s="79">
        <v>63745</v>
      </c>
      <c r="Y41" s="79">
        <v>57902</v>
      </c>
      <c r="Z41" s="79">
        <v>52331</v>
      </c>
      <c r="AA41" s="79">
        <v>43937</v>
      </c>
      <c r="AB41" s="79">
        <v>36593</v>
      </c>
      <c r="AC41" s="79">
        <v>28818</v>
      </c>
      <c r="AD41" s="79">
        <v>21415</v>
      </c>
      <c r="AE41" s="79">
        <v>14694</v>
      </c>
      <c r="AF41" s="79">
        <v>8886</v>
      </c>
      <c r="AG41" s="79">
        <v>4831</v>
      </c>
      <c r="AH41" s="79">
        <v>2133</v>
      </c>
      <c r="AI41" s="79">
        <v>791</v>
      </c>
      <c r="AJ41" s="79">
        <v>288</v>
      </c>
      <c r="AK41" s="79">
        <v>126</v>
      </c>
      <c r="AL41" s="79">
        <v>49</v>
      </c>
      <c r="AM41" s="79">
        <v>27</v>
      </c>
      <c r="AN41" s="79">
        <v>22</v>
      </c>
      <c r="AO41" s="79">
        <v>12</v>
      </c>
      <c r="AP41" s="79">
        <v>8</v>
      </c>
      <c r="AQ41" s="79">
        <v>3</v>
      </c>
      <c r="AR41" s="79">
        <v>3</v>
      </c>
      <c r="AS41" s="79">
        <v>2</v>
      </c>
      <c r="AT41" s="79">
        <v>0</v>
      </c>
    </row>
    <row r="42" spans="1:46">
      <c r="B42" t="s">
        <v>697</v>
      </c>
      <c r="C42" s="79">
        <v>446548</v>
      </c>
      <c r="D42" s="79" t="s">
        <v>708</v>
      </c>
      <c r="E42" s="79">
        <v>2</v>
      </c>
      <c r="F42" s="79">
        <v>152</v>
      </c>
      <c r="G42" s="79">
        <v>578</v>
      </c>
      <c r="H42" s="79">
        <v>1738</v>
      </c>
      <c r="I42" s="79">
        <v>4171</v>
      </c>
      <c r="J42" s="79">
        <v>6393</v>
      </c>
      <c r="K42" s="79">
        <v>8542</v>
      </c>
      <c r="L42" s="79">
        <v>9958</v>
      </c>
      <c r="M42" s="79">
        <v>11782</v>
      </c>
      <c r="N42" s="79">
        <v>14734</v>
      </c>
      <c r="O42" s="79">
        <v>18718</v>
      </c>
      <c r="P42" s="79">
        <v>24203</v>
      </c>
      <c r="Q42" s="79">
        <v>30474</v>
      </c>
      <c r="R42" s="79">
        <v>34375</v>
      </c>
      <c r="S42" s="79">
        <v>36645</v>
      </c>
      <c r="T42" s="79">
        <v>35147</v>
      </c>
      <c r="U42" s="79">
        <v>32749</v>
      </c>
      <c r="V42" s="79">
        <v>29818</v>
      </c>
      <c r="W42" s="79">
        <v>26045</v>
      </c>
      <c r="X42" s="79">
        <v>23254</v>
      </c>
      <c r="Y42" s="79">
        <v>20876</v>
      </c>
      <c r="Z42" s="79">
        <v>18154</v>
      </c>
      <c r="AA42" s="79">
        <v>15048</v>
      </c>
      <c r="AB42" s="79">
        <v>12480</v>
      </c>
      <c r="AC42" s="79">
        <v>10040</v>
      </c>
      <c r="AD42" s="79">
        <v>7889</v>
      </c>
      <c r="AE42" s="79">
        <v>5574</v>
      </c>
      <c r="AF42" s="79">
        <v>3468</v>
      </c>
      <c r="AG42" s="79">
        <v>1985</v>
      </c>
      <c r="AH42" s="79">
        <v>905</v>
      </c>
      <c r="AI42" s="79">
        <v>373</v>
      </c>
      <c r="AJ42" s="79">
        <v>141</v>
      </c>
      <c r="AK42" s="79">
        <v>61</v>
      </c>
      <c r="AL42" s="79">
        <v>27</v>
      </c>
      <c r="AM42" s="79">
        <v>16</v>
      </c>
      <c r="AN42" s="79">
        <v>16</v>
      </c>
      <c r="AO42" s="79">
        <v>8</v>
      </c>
      <c r="AP42" s="79">
        <v>4</v>
      </c>
      <c r="AQ42" s="79">
        <v>1</v>
      </c>
      <c r="AR42" s="79">
        <v>2</v>
      </c>
      <c r="AS42" s="79">
        <v>2</v>
      </c>
      <c r="AT42" s="79">
        <v>0</v>
      </c>
    </row>
    <row r="43" spans="1:46">
      <c r="B43" t="s">
        <v>698</v>
      </c>
      <c r="C43" s="79">
        <v>351377</v>
      </c>
      <c r="D43" s="79" t="s">
        <v>708</v>
      </c>
      <c r="E43" s="79">
        <v>0</v>
      </c>
      <c r="F43" s="79">
        <v>5</v>
      </c>
      <c r="G43" s="79">
        <v>48</v>
      </c>
      <c r="H43" s="79">
        <v>272</v>
      </c>
      <c r="I43" s="79">
        <v>740</v>
      </c>
      <c r="J43" s="79">
        <v>1422</v>
      </c>
      <c r="K43" s="79">
        <v>2959</v>
      </c>
      <c r="L43" s="79">
        <v>4348</v>
      </c>
      <c r="M43" s="79">
        <v>5509</v>
      </c>
      <c r="N43" s="79">
        <v>7039</v>
      </c>
      <c r="O43" s="79">
        <v>8935</v>
      </c>
      <c r="P43" s="79">
        <v>11409</v>
      </c>
      <c r="Q43" s="79">
        <v>14904</v>
      </c>
      <c r="R43" s="79">
        <v>18524</v>
      </c>
      <c r="S43" s="79">
        <v>22968</v>
      </c>
      <c r="T43" s="79">
        <v>26224</v>
      </c>
      <c r="U43" s="79">
        <v>29064</v>
      </c>
      <c r="V43" s="79">
        <v>30181</v>
      </c>
      <c r="W43" s="79">
        <v>29059</v>
      </c>
      <c r="X43" s="79">
        <v>26505</v>
      </c>
      <c r="Y43" s="79">
        <v>23773</v>
      </c>
      <c r="Z43" s="79">
        <v>21632</v>
      </c>
      <c r="AA43" s="79">
        <v>18130</v>
      </c>
      <c r="AB43" s="79">
        <v>15237</v>
      </c>
      <c r="AC43" s="79">
        <v>11895</v>
      </c>
      <c r="AD43" s="79">
        <v>8549</v>
      </c>
      <c r="AE43" s="79">
        <v>5816</v>
      </c>
      <c r="AF43" s="79">
        <v>3379</v>
      </c>
      <c r="AG43" s="79">
        <v>1764</v>
      </c>
      <c r="AH43" s="79">
        <v>703</v>
      </c>
      <c r="AI43" s="79">
        <v>240</v>
      </c>
      <c r="AJ43" s="79">
        <v>79</v>
      </c>
      <c r="AK43" s="79">
        <v>36</v>
      </c>
      <c r="AL43" s="79">
        <v>12</v>
      </c>
      <c r="AM43" s="79">
        <v>6</v>
      </c>
      <c r="AN43" s="79">
        <v>5</v>
      </c>
      <c r="AO43" s="79">
        <v>1</v>
      </c>
      <c r="AP43" s="79">
        <v>3</v>
      </c>
      <c r="AQ43" s="79">
        <v>1</v>
      </c>
      <c r="AR43" s="79">
        <v>1</v>
      </c>
      <c r="AS43" s="79">
        <v>0</v>
      </c>
      <c r="AT43" s="79">
        <v>0</v>
      </c>
    </row>
    <row r="44" spans="1:46">
      <c r="B44" t="s">
        <v>699</v>
      </c>
      <c r="C44" s="79">
        <v>123847</v>
      </c>
      <c r="D44" s="79" t="s">
        <v>708</v>
      </c>
      <c r="E44" s="79">
        <v>0</v>
      </c>
      <c r="F44" s="79">
        <v>0</v>
      </c>
      <c r="G44" s="79">
        <v>2</v>
      </c>
      <c r="H44" s="79">
        <v>8</v>
      </c>
      <c r="I44" s="79">
        <v>43</v>
      </c>
      <c r="J44" s="79">
        <v>131</v>
      </c>
      <c r="K44" s="79">
        <v>317</v>
      </c>
      <c r="L44" s="79">
        <v>617</v>
      </c>
      <c r="M44" s="79">
        <v>1081</v>
      </c>
      <c r="N44" s="79">
        <v>1636</v>
      </c>
      <c r="O44" s="79">
        <v>2242</v>
      </c>
      <c r="P44" s="79">
        <v>3115</v>
      </c>
      <c r="Q44" s="79">
        <v>4007</v>
      </c>
      <c r="R44" s="79">
        <v>4968</v>
      </c>
      <c r="S44" s="79">
        <v>6494</v>
      </c>
      <c r="T44" s="79">
        <v>7971</v>
      </c>
      <c r="U44" s="79">
        <v>9479</v>
      </c>
      <c r="V44" s="79">
        <v>10647</v>
      </c>
      <c r="W44" s="79">
        <v>11204</v>
      </c>
      <c r="X44" s="79">
        <v>11177</v>
      </c>
      <c r="Y44" s="79">
        <v>10500</v>
      </c>
      <c r="Z44" s="79">
        <v>9786</v>
      </c>
      <c r="AA44" s="79">
        <v>8271</v>
      </c>
      <c r="AB44" s="79">
        <v>6691</v>
      </c>
      <c r="AC44" s="79">
        <v>5073</v>
      </c>
      <c r="AD44" s="79">
        <v>3576</v>
      </c>
      <c r="AE44" s="79">
        <v>2297</v>
      </c>
      <c r="AF44" s="79">
        <v>1346</v>
      </c>
      <c r="AG44" s="79">
        <v>683</v>
      </c>
      <c r="AH44" s="79">
        <v>325</v>
      </c>
      <c r="AI44" s="79">
        <v>100</v>
      </c>
      <c r="AJ44" s="79">
        <v>36</v>
      </c>
      <c r="AK44" s="79">
        <v>13</v>
      </c>
      <c r="AL44" s="79">
        <v>4</v>
      </c>
      <c r="AM44" s="79">
        <v>3</v>
      </c>
      <c r="AN44" s="79">
        <v>1</v>
      </c>
      <c r="AO44" s="79">
        <v>2</v>
      </c>
      <c r="AP44" s="79">
        <v>1</v>
      </c>
      <c r="AQ44" s="79">
        <v>0</v>
      </c>
      <c r="AR44" s="79">
        <v>0</v>
      </c>
      <c r="AS44" s="79">
        <v>0</v>
      </c>
      <c r="AT44" s="79">
        <v>0</v>
      </c>
    </row>
    <row r="45" spans="1:46">
      <c r="B45" t="s">
        <v>700</v>
      </c>
      <c r="C45" s="79">
        <v>25134</v>
      </c>
      <c r="D45" s="79" t="s">
        <v>708</v>
      </c>
      <c r="E45" s="79">
        <v>0</v>
      </c>
      <c r="F45" s="79">
        <v>0</v>
      </c>
      <c r="G45" s="79">
        <v>0</v>
      </c>
      <c r="H45" s="79">
        <v>0</v>
      </c>
      <c r="I45" s="79">
        <v>2</v>
      </c>
      <c r="J45" s="79">
        <v>9</v>
      </c>
      <c r="K45" s="79">
        <v>36</v>
      </c>
      <c r="L45" s="79">
        <v>50</v>
      </c>
      <c r="M45" s="79">
        <v>111</v>
      </c>
      <c r="N45" s="79">
        <v>204</v>
      </c>
      <c r="O45" s="79">
        <v>358</v>
      </c>
      <c r="P45" s="79">
        <v>474</v>
      </c>
      <c r="Q45" s="79">
        <v>678</v>
      </c>
      <c r="R45" s="79">
        <v>913</v>
      </c>
      <c r="S45" s="79">
        <v>1238</v>
      </c>
      <c r="T45" s="79">
        <v>1468</v>
      </c>
      <c r="U45" s="79">
        <v>1733</v>
      </c>
      <c r="V45" s="79">
        <v>1980</v>
      </c>
      <c r="W45" s="79">
        <v>2075</v>
      </c>
      <c r="X45" s="79">
        <v>2186</v>
      </c>
      <c r="Y45" s="79">
        <v>2123</v>
      </c>
      <c r="Z45" s="79">
        <v>2082</v>
      </c>
      <c r="AA45" s="79">
        <v>1858</v>
      </c>
      <c r="AB45" s="79">
        <v>1618</v>
      </c>
      <c r="AC45" s="79">
        <v>1321</v>
      </c>
      <c r="AD45" s="79">
        <v>1010</v>
      </c>
      <c r="AE45" s="79">
        <v>683</v>
      </c>
      <c r="AF45" s="79">
        <v>462</v>
      </c>
      <c r="AG45" s="79">
        <v>252</v>
      </c>
      <c r="AH45" s="79">
        <v>140</v>
      </c>
      <c r="AI45" s="79">
        <v>42</v>
      </c>
      <c r="AJ45" s="79">
        <v>17</v>
      </c>
      <c r="AK45" s="79">
        <v>6</v>
      </c>
      <c r="AL45" s="79">
        <v>1</v>
      </c>
      <c r="AM45" s="79">
        <v>2</v>
      </c>
      <c r="AN45" s="79">
        <v>0</v>
      </c>
      <c r="AO45" s="79">
        <v>1</v>
      </c>
      <c r="AP45" s="79">
        <v>0</v>
      </c>
      <c r="AQ45" s="79">
        <v>1</v>
      </c>
      <c r="AR45" s="79">
        <v>0</v>
      </c>
      <c r="AS45" s="79">
        <v>0</v>
      </c>
      <c r="AT45" s="79">
        <v>0</v>
      </c>
    </row>
    <row r="46" spans="1:46">
      <c r="B46" t="s">
        <v>701</v>
      </c>
      <c r="C46" s="79">
        <v>5408</v>
      </c>
      <c r="D46" s="79" t="s">
        <v>708</v>
      </c>
      <c r="E46" s="79">
        <v>0</v>
      </c>
      <c r="F46" s="79">
        <v>0</v>
      </c>
      <c r="G46" s="79">
        <v>0</v>
      </c>
      <c r="H46" s="79">
        <v>0</v>
      </c>
      <c r="I46" s="79">
        <v>0</v>
      </c>
      <c r="J46" s="79">
        <v>0</v>
      </c>
      <c r="K46" s="79">
        <v>1</v>
      </c>
      <c r="L46" s="79">
        <v>4</v>
      </c>
      <c r="M46" s="79">
        <v>8</v>
      </c>
      <c r="N46" s="79">
        <v>36</v>
      </c>
      <c r="O46" s="79">
        <v>50</v>
      </c>
      <c r="P46" s="79">
        <v>74</v>
      </c>
      <c r="Q46" s="79">
        <v>119</v>
      </c>
      <c r="R46" s="79">
        <v>148</v>
      </c>
      <c r="S46" s="79">
        <v>212</v>
      </c>
      <c r="T46" s="79">
        <v>284</v>
      </c>
      <c r="U46" s="79">
        <v>336</v>
      </c>
      <c r="V46" s="79">
        <v>441</v>
      </c>
      <c r="W46" s="79">
        <v>432</v>
      </c>
      <c r="X46" s="79">
        <v>455</v>
      </c>
      <c r="Y46" s="79">
        <v>435</v>
      </c>
      <c r="Z46" s="79">
        <v>487</v>
      </c>
      <c r="AA46" s="79">
        <v>433</v>
      </c>
      <c r="AB46" s="79">
        <v>379</v>
      </c>
      <c r="AC46" s="79">
        <v>324</v>
      </c>
      <c r="AD46" s="79">
        <v>257</v>
      </c>
      <c r="AE46" s="79">
        <v>197</v>
      </c>
      <c r="AF46" s="79">
        <v>139</v>
      </c>
      <c r="AG46" s="79">
        <v>90</v>
      </c>
      <c r="AH46" s="79">
        <v>32</v>
      </c>
      <c r="AI46" s="79">
        <v>21</v>
      </c>
      <c r="AJ46" s="79">
        <v>7</v>
      </c>
      <c r="AK46" s="79">
        <v>4</v>
      </c>
      <c r="AL46" s="79">
        <v>3</v>
      </c>
      <c r="AM46" s="79">
        <v>0</v>
      </c>
      <c r="AN46" s="79">
        <v>0</v>
      </c>
      <c r="AO46" s="79">
        <v>0</v>
      </c>
      <c r="AP46" s="79">
        <v>0</v>
      </c>
      <c r="AQ46" s="79">
        <v>0</v>
      </c>
      <c r="AR46" s="79">
        <v>0</v>
      </c>
      <c r="AS46" s="79">
        <v>0</v>
      </c>
      <c r="AT46" s="79">
        <v>0</v>
      </c>
    </row>
    <row r="47" spans="1:46">
      <c r="B47" t="s">
        <v>702</v>
      </c>
      <c r="C47" s="79">
        <v>1503</v>
      </c>
      <c r="D47" s="79" t="s">
        <v>708</v>
      </c>
      <c r="E47" s="79">
        <v>0</v>
      </c>
      <c r="F47" s="79">
        <v>0</v>
      </c>
      <c r="G47" s="79">
        <v>0</v>
      </c>
      <c r="H47" s="79">
        <v>0</v>
      </c>
      <c r="I47" s="79">
        <v>0</v>
      </c>
      <c r="J47" s="79">
        <v>0</v>
      </c>
      <c r="K47" s="79">
        <v>0</v>
      </c>
      <c r="L47" s="79">
        <v>1</v>
      </c>
      <c r="M47" s="79">
        <v>3</v>
      </c>
      <c r="N47" s="79">
        <v>1</v>
      </c>
      <c r="O47" s="79">
        <v>8</v>
      </c>
      <c r="P47" s="79">
        <v>17</v>
      </c>
      <c r="Q47" s="79">
        <v>20</v>
      </c>
      <c r="R47" s="79">
        <v>32</v>
      </c>
      <c r="S47" s="79">
        <v>38</v>
      </c>
      <c r="T47" s="79">
        <v>71</v>
      </c>
      <c r="U47" s="79">
        <v>86</v>
      </c>
      <c r="V47" s="79">
        <v>115</v>
      </c>
      <c r="W47" s="79">
        <v>115</v>
      </c>
      <c r="X47" s="79">
        <v>106</v>
      </c>
      <c r="Y47" s="79">
        <v>127</v>
      </c>
      <c r="Z47" s="79">
        <v>134</v>
      </c>
      <c r="AA47" s="79">
        <v>121</v>
      </c>
      <c r="AB47" s="79">
        <v>121</v>
      </c>
      <c r="AC47" s="79">
        <v>116</v>
      </c>
      <c r="AD47" s="79">
        <v>89</v>
      </c>
      <c r="AE47" s="79">
        <v>75</v>
      </c>
      <c r="AF47" s="79">
        <v>44</v>
      </c>
      <c r="AG47" s="79">
        <v>35</v>
      </c>
      <c r="AH47" s="79">
        <v>16</v>
      </c>
      <c r="AI47" s="79">
        <v>8</v>
      </c>
      <c r="AJ47" s="79">
        <v>2</v>
      </c>
      <c r="AK47" s="79">
        <v>2</v>
      </c>
      <c r="AL47" s="79">
        <v>0</v>
      </c>
      <c r="AM47" s="79">
        <v>0</v>
      </c>
      <c r="AN47" s="79">
        <v>0</v>
      </c>
      <c r="AO47" s="79">
        <v>0</v>
      </c>
      <c r="AP47" s="79">
        <v>0</v>
      </c>
      <c r="AQ47" s="79">
        <v>0</v>
      </c>
      <c r="AR47" s="79">
        <v>0</v>
      </c>
      <c r="AS47" s="79">
        <v>0</v>
      </c>
      <c r="AT47" s="79">
        <v>0</v>
      </c>
    </row>
    <row r="48" spans="1:46">
      <c r="B48" t="s">
        <v>703</v>
      </c>
      <c r="C48" s="79">
        <v>489</v>
      </c>
      <c r="D48" s="79" t="s">
        <v>708</v>
      </c>
      <c r="E48" s="79">
        <v>0</v>
      </c>
      <c r="F48" s="79">
        <v>0</v>
      </c>
      <c r="G48" s="79">
        <v>0</v>
      </c>
      <c r="H48" s="79">
        <v>0</v>
      </c>
      <c r="I48" s="79">
        <v>0</v>
      </c>
      <c r="J48" s="79">
        <v>0</v>
      </c>
      <c r="K48" s="79">
        <v>0</v>
      </c>
      <c r="L48" s="79">
        <v>0</v>
      </c>
      <c r="M48" s="79">
        <v>1</v>
      </c>
      <c r="N48" s="79">
        <v>0</v>
      </c>
      <c r="O48" s="79">
        <v>1</v>
      </c>
      <c r="P48" s="79">
        <v>5</v>
      </c>
      <c r="Q48" s="79">
        <v>4</v>
      </c>
      <c r="R48" s="79">
        <v>7</v>
      </c>
      <c r="S48" s="79">
        <v>15</v>
      </c>
      <c r="T48" s="79">
        <v>11</v>
      </c>
      <c r="U48" s="79">
        <v>29</v>
      </c>
      <c r="V48" s="79">
        <v>26</v>
      </c>
      <c r="W48" s="79">
        <v>32</v>
      </c>
      <c r="X48" s="79">
        <v>43</v>
      </c>
      <c r="Y48" s="79">
        <v>48</v>
      </c>
      <c r="Z48" s="79">
        <v>35</v>
      </c>
      <c r="AA48" s="79">
        <v>47</v>
      </c>
      <c r="AB48" s="79">
        <v>43</v>
      </c>
      <c r="AC48" s="79">
        <v>31</v>
      </c>
      <c r="AD48" s="79">
        <v>28</v>
      </c>
      <c r="AE48" s="79">
        <v>30</v>
      </c>
      <c r="AF48" s="79">
        <v>27</v>
      </c>
      <c r="AG48" s="79">
        <v>7</v>
      </c>
      <c r="AH48" s="79">
        <v>8</v>
      </c>
      <c r="AI48" s="79">
        <v>5</v>
      </c>
      <c r="AJ48" s="79">
        <v>5</v>
      </c>
      <c r="AK48" s="79">
        <v>1</v>
      </c>
      <c r="AL48" s="79">
        <v>0</v>
      </c>
      <c r="AM48" s="79">
        <v>0</v>
      </c>
      <c r="AN48" s="79">
        <v>0</v>
      </c>
      <c r="AO48" s="79">
        <v>0</v>
      </c>
      <c r="AP48" s="79">
        <v>0</v>
      </c>
      <c r="AQ48" s="79">
        <v>0</v>
      </c>
      <c r="AR48" s="79">
        <v>0</v>
      </c>
      <c r="AS48" s="79">
        <v>0</v>
      </c>
      <c r="AT48" s="79">
        <v>0</v>
      </c>
    </row>
    <row r="49" spans="1:46">
      <c r="B49" t="s">
        <v>704</v>
      </c>
      <c r="C49" s="79">
        <v>158</v>
      </c>
      <c r="D49" s="79" t="s">
        <v>708</v>
      </c>
      <c r="E49" s="79">
        <v>0</v>
      </c>
      <c r="F49" s="79">
        <v>0</v>
      </c>
      <c r="G49" s="79">
        <v>0</v>
      </c>
      <c r="H49" s="79">
        <v>0</v>
      </c>
      <c r="I49" s="79">
        <v>0</v>
      </c>
      <c r="J49" s="79">
        <v>0</v>
      </c>
      <c r="K49" s="79">
        <v>0</v>
      </c>
      <c r="L49" s="79">
        <v>0</v>
      </c>
      <c r="M49" s="79">
        <v>0</v>
      </c>
      <c r="N49" s="79">
        <v>0</v>
      </c>
      <c r="O49" s="79">
        <v>0</v>
      </c>
      <c r="P49" s="79">
        <v>1</v>
      </c>
      <c r="Q49" s="79">
        <v>0</v>
      </c>
      <c r="R49" s="79">
        <v>2</v>
      </c>
      <c r="S49" s="79">
        <v>2</v>
      </c>
      <c r="T49" s="79">
        <v>5</v>
      </c>
      <c r="U49" s="79">
        <v>9</v>
      </c>
      <c r="V49" s="79">
        <v>4</v>
      </c>
      <c r="W49" s="79">
        <v>13</v>
      </c>
      <c r="X49" s="79">
        <v>10</v>
      </c>
      <c r="Y49" s="79">
        <v>10</v>
      </c>
      <c r="Z49" s="79">
        <v>13</v>
      </c>
      <c r="AA49" s="79">
        <v>18</v>
      </c>
      <c r="AB49" s="79">
        <v>14</v>
      </c>
      <c r="AC49" s="79">
        <v>7</v>
      </c>
      <c r="AD49" s="79">
        <v>12</v>
      </c>
      <c r="AE49" s="79">
        <v>13</v>
      </c>
      <c r="AF49" s="79">
        <v>13</v>
      </c>
      <c r="AG49" s="79">
        <v>8</v>
      </c>
      <c r="AH49" s="79">
        <v>2</v>
      </c>
      <c r="AI49" s="79">
        <v>1</v>
      </c>
      <c r="AJ49" s="79">
        <v>0</v>
      </c>
      <c r="AK49" s="79">
        <v>1</v>
      </c>
      <c r="AL49" s="79">
        <v>0</v>
      </c>
      <c r="AM49" s="79">
        <v>0</v>
      </c>
      <c r="AN49" s="79">
        <v>0</v>
      </c>
      <c r="AO49" s="79">
        <v>0</v>
      </c>
      <c r="AP49" s="79">
        <v>0</v>
      </c>
      <c r="AQ49" s="79">
        <v>0</v>
      </c>
      <c r="AR49" s="79">
        <v>0</v>
      </c>
      <c r="AS49" s="79">
        <v>0</v>
      </c>
      <c r="AT49" s="79">
        <v>0</v>
      </c>
    </row>
    <row r="50" spans="1:46">
      <c r="B50" t="s">
        <v>705</v>
      </c>
      <c r="C50" s="79">
        <v>66</v>
      </c>
      <c r="D50" s="79" t="s">
        <v>708</v>
      </c>
      <c r="E50" s="79">
        <v>0</v>
      </c>
      <c r="F50" s="79">
        <v>0</v>
      </c>
      <c r="G50" s="79">
        <v>0</v>
      </c>
      <c r="H50" s="79">
        <v>0</v>
      </c>
      <c r="I50" s="79">
        <v>0</v>
      </c>
      <c r="J50" s="79">
        <v>0</v>
      </c>
      <c r="K50" s="79">
        <v>0</v>
      </c>
      <c r="L50" s="79">
        <v>0</v>
      </c>
      <c r="M50" s="79">
        <v>0</v>
      </c>
      <c r="N50" s="79">
        <v>0</v>
      </c>
      <c r="O50" s="79">
        <v>0</v>
      </c>
      <c r="P50" s="79">
        <v>0</v>
      </c>
      <c r="Q50" s="79">
        <v>0</v>
      </c>
      <c r="R50" s="79">
        <v>1</v>
      </c>
      <c r="S50" s="79">
        <v>0</v>
      </c>
      <c r="T50" s="79">
        <v>0</v>
      </c>
      <c r="U50" s="79">
        <v>2</v>
      </c>
      <c r="V50" s="79">
        <v>2</v>
      </c>
      <c r="W50" s="79">
        <v>3</v>
      </c>
      <c r="X50" s="79">
        <v>5</v>
      </c>
      <c r="Y50" s="79">
        <v>7</v>
      </c>
      <c r="Z50" s="79">
        <v>6</v>
      </c>
      <c r="AA50" s="79">
        <v>8</v>
      </c>
      <c r="AB50" s="79">
        <v>4</v>
      </c>
      <c r="AC50" s="79">
        <v>5</v>
      </c>
      <c r="AD50" s="79">
        <v>3</v>
      </c>
      <c r="AE50" s="79">
        <v>5</v>
      </c>
      <c r="AF50" s="79">
        <v>5</v>
      </c>
      <c r="AG50" s="79">
        <v>5</v>
      </c>
      <c r="AH50" s="79">
        <v>2</v>
      </c>
      <c r="AI50" s="79">
        <v>0</v>
      </c>
      <c r="AJ50" s="79">
        <v>0</v>
      </c>
      <c r="AK50" s="79">
        <v>2</v>
      </c>
      <c r="AL50" s="79">
        <v>1</v>
      </c>
      <c r="AM50" s="79">
        <v>0</v>
      </c>
      <c r="AN50" s="79">
        <v>0</v>
      </c>
      <c r="AO50" s="79">
        <v>0</v>
      </c>
      <c r="AP50" s="79">
        <v>0</v>
      </c>
      <c r="AQ50" s="79">
        <v>0</v>
      </c>
      <c r="AR50" s="79">
        <v>0</v>
      </c>
      <c r="AS50" s="79">
        <v>0</v>
      </c>
      <c r="AT50" s="79">
        <v>0</v>
      </c>
    </row>
    <row r="51" spans="1:46">
      <c r="B51" t="s">
        <v>706</v>
      </c>
      <c r="C51" s="79">
        <v>46</v>
      </c>
      <c r="D51" s="79" t="s">
        <v>708</v>
      </c>
      <c r="E51" s="79">
        <v>0</v>
      </c>
      <c r="F51" s="79">
        <v>0</v>
      </c>
      <c r="G51" s="79">
        <v>0</v>
      </c>
      <c r="H51" s="79">
        <v>0</v>
      </c>
      <c r="I51" s="79">
        <v>0</v>
      </c>
      <c r="J51" s="79">
        <v>0</v>
      </c>
      <c r="K51" s="79">
        <v>0</v>
      </c>
      <c r="L51" s="79">
        <v>0</v>
      </c>
      <c r="M51" s="79">
        <v>0</v>
      </c>
      <c r="N51" s="79">
        <v>0</v>
      </c>
      <c r="O51" s="79">
        <v>0</v>
      </c>
      <c r="P51" s="79">
        <v>0</v>
      </c>
      <c r="Q51" s="79">
        <v>0</v>
      </c>
      <c r="R51" s="79">
        <v>1</v>
      </c>
      <c r="S51" s="79">
        <v>1</v>
      </c>
      <c r="T51" s="79">
        <v>1</v>
      </c>
      <c r="U51" s="79">
        <v>0</v>
      </c>
      <c r="V51" s="79">
        <v>1</v>
      </c>
      <c r="W51" s="79">
        <v>4</v>
      </c>
      <c r="X51" s="79">
        <v>4</v>
      </c>
      <c r="Y51" s="79">
        <v>3</v>
      </c>
      <c r="Z51" s="79">
        <v>2</v>
      </c>
      <c r="AA51" s="79">
        <v>3</v>
      </c>
      <c r="AB51" s="79">
        <v>6</v>
      </c>
      <c r="AC51" s="79">
        <v>6</v>
      </c>
      <c r="AD51" s="79">
        <v>2</v>
      </c>
      <c r="AE51" s="79">
        <v>4</v>
      </c>
      <c r="AF51" s="79">
        <v>3</v>
      </c>
      <c r="AG51" s="79">
        <v>2</v>
      </c>
      <c r="AH51" s="79">
        <v>0</v>
      </c>
      <c r="AI51" s="79">
        <v>1</v>
      </c>
      <c r="AJ51" s="79">
        <v>1</v>
      </c>
      <c r="AK51" s="79">
        <v>0</v>
      </c>
      <c r="AL51" s="79">
        <v>1</v>
      </c>
      <c r="AM51" s="79">
        <v>0</v>
      </c>
      <c r="AN51" s="79">
        <v>0</v>
      </c>
      <c r="AO51" s="79">
        <v>0</v>
      </c>
      <c r="AP51" s="79">
        <v>0</v>
      </c>
      <c r="AQ51" s="79">
        <v>0</v>
      </c>
      <c r="AR51" s="79">
        <v>0</v>
      </c>
      <c r="AS51" s="79">
        <v>0</v>
      </c>
      <c r="AT51" s="79">
        <v>0</v>
      </c>
    </row>
    <row r="52" spans="1:46">
      <c r="A52" t="s">
        <v>1</v>
      </c>
      <c r="B52" t="s">
        <v>365</v>
      </c>
      <c r="C52" s="79">
        <v>490448</v>
      </c>
      <c r="D52" s="79" t="s">
        <v>708</v>
      </c>
      <c r="E52" s="79">
        <v>1</v>
      </c>
      <c r="F52" s="79">
        <v>84</v>
      </c>
      <c r="G52" s="79">
        <v>330</v>
      </c>
      <c r="H52" s="79">
        <v>1062</v>
      </c>
      <c r="I52" s="79">
        <v>2513</v>
      </c>
      <c r="J52" s="79">
        <v>4137</v>
      </c>
      <c r="K52" s="79">
        <v>6101</v>
      </c>
      <c r="L52" s="79">
        <v>7695</v>
      </c>
      <c r="M52" s="79">
        <v>9539</v>
      </c>
      <c r="N52" s="79">
        <v>12053</v>
      </c>
      <c r="O52" s="79">
        <v>15582</v>
      </c>
      <c r="P52" s="79">
        <v>20186</v>
      </c>
      <c r="Q52" s="79">
        <v>25684</v>
      </c>
      <c r="R52" s="79">
        <v>30256</v>
      </c>
      <c r="S52" s="79">
        <v>34893</v>
      </c>
      <c r="T52" s="79">
        <v>36691</v>
      </c>
      <c r="U52" s="79">
        <v>37804</v>
      </c>
      <c r="V52" s="79">
        <v>37634</v>
      </c>
      <c r="W52" s="79">
        <v>35449</v>
      </c>
      <c r="X52" s="79">
        <v>32838</v>
      </c>
      <c r="Y52" s="79">
        <v>29762</v>
      </c>
      <c r="Z52" s="79">
        <v>26931</v>
      </c>
      <c r="AA52" s="79">
        <v>22599</v>
      </c>
      <c r="AB52" s="79">
        <v>18726</v>
      </c>
      <c r="AC52" s="79">
        <v>14663</v>
      </c>
      <c r="AD52" s="79">
        <v>10886</v>
      </c>
      <c r="AE52" s="79">
        <v>7537</v>
      </c>
      <c r="AF52" s="79">
        <v>4596</v>
      </c>
      <c r="AG52" s="79">
        <v>2456</v>
      </c>
      <c r="AH52" s="79">
        <v>1075</v>
      </c>
      <c r="AI52" s="79">
        <v>403</v>
      </c>
      <c r="AJ52" s="79">
        <v>156</v>
      </c>
      <c r="AK52" s="79">
        <v>62</v>
      </c>
      <c r="AL52" s="79">
        <v>23</v>
      </c>
      <c r="AM52" s="79">
        <v>13</v>
      </c>
      <c r="AN52" s="79">
        <v>12</v>
      </c>
      <c r="AO52" s="79">
        <v>6</v>
      </c>
      <c r="AP52" s="79">
        <v>7</v>
      </c>
      <c r="AQ52" s="79">
        <v>0</v>
      </c>
      <c r="AR52" s="79">
        <v>2</v>
      </c>
      <c r="AS52" s="79">
        <v>1</v>
      </c>
      <c r="AT52" s="79">
        <v>0</v>
      </c>
    </row>
    <row r="53" spans="1:46">
      <c r="B53" t="s">
        <v>697</v>
      </c>
      <c r="C53" s="79">
        <v>229854</v>
      </c>
      <c r="D53" s="79" t="s">
        <v>708</v>
      </c>
      <c r="E53" s="79">
        <v>1</v>
      </c>
      <c r="F53" s="79">
        <v>81</v>
      </c>
      <c r="G53" s="79">
        <v>306</v>
      </c>
      <c r="H53" s="79">
        <v>919</v>
      </c>
      <c r="I53" s="79">
        <v>2140</v>
      </c>
      <c r="J53" s="79">
        <v>3314</v>
      </c>
      <c r="K53" s="79">
        <v>4436</v>
      </c>
      <c r="L53" s="79">
        <v>5137</v>
      </c>
      <c r="M53" s="79">
        <v>6084</v>
      </c>
      <c r="N53" s="79">
        <v>7540</v>
      </c>
      <c r="O53" s="79">
        <v>9603</v>
      </c>
      <c r="P53" s="79">
        <v>12372</v>
      </c>
      <c r="Q53" s="79">
        <v>15640</v>
      </c>
      <c r="R53" s="79">
        <v>17684</v>
      </c>
      <c r="S53" s="79">
        <v>18868</v>
      </c>
      <c r="T53" s="79">
        <v>18114</v>
      </c>
      <c r="U53" s="79">
        <v>16916</v>
      </c>
      <c r="V53" s="79">
        <v>15323</v>
      </c>
      <c r="W53" s="79">
        <v>13471</v>
      </c>
      <c r="X53" s="79">
        <v>12076</v>
      </c>
      <c r="Y53" s="79">
        <v>10702</v>
      </c>
      <c r="Z53" s="79">
        <v>9452</v>
      </c>
      <c r="AA53" s="79">
        <v>7740</v>
      </c>
      <c r="AB53" s="79">
        <v>6363</v>
      </c>
      <c r="AC53" s="79">
        <v>5145</v>
      </c>
      <c r="AD53" s="79">
        <v>4047</v>
      </c>
      <c r="AE53" s="79">
        <v>2861</v>
      </c>
      <c r="AF53" s="79">
        <v>1741</v>
      </c>
      <c r="AG53" s="79">
        <v>1005</v>
      </c>
      <c r="AH53" s="79">
        <v>441</v>
      </c>
      <c r="AI53" s="79">
        <v>194</v>
      </c>
      <c r="AJ53" s="79">
        <v>73</v>
      </c>
      <c r="AK53" s="79">
        <v>29</v>
      </c>
      <c r="AL53" s="79">
        <v>11</v>
      </c>
      <c r="AM53" s="79">
        <v>8</v>
      </c>
      <c r="AN53" s="79">
        <v>8</v>
      </c>
      <c r="AO53" s="79">
        <v>4</v>
      </c>
      <c r="AP53" s="79">
        <v>3</v>
      </c>
      <c r="AQ53" s="79">
        <v>0</v>
      </c>
      <c r="AR53" s="79">
        <v>1</v>
      </c>
      <c r="AS53" s="79">
        <v>1</v>
      </c>
      <c r="AT53" s="79">
        <v>0</v>
      </c>
    </row>
    <row r="54" spans="1:46">
      <c r="B54" t="s">
        <v>698</v>
      </c>
      <c r="C54" s="79">
        <v>180327</v>
      </c>
      <c r="D54" s="79" t="s">
        <v>708</v>
      </c>
      <c r="E54" s="79">
        <v>0</v>
      </c>
      <c r="F54" s="79">
        <v>3</v>
      </c>
      <c r="G54" s="79">
        <v>23</v>
      </c>
      <c r="H54" s="79">
        <v>141</v>
      </c>
      <c r="I54" s="79">
        <v>346</v>
      </c>
      <c r="J54" s="79">
        <v>747</v>
      </c>
      <c r="K54" s="79">
        <v>1487</v>
      </c>
      <c r="L54" s="79">
        <v>2221</v>
      </c>
      <c r="M54" s="79">
        <v>2849</v>
      </c>
      <c r="N54" s="79">
        <v>3577</v>
      </c>
      <c r="O54" s="79">
        <v>4608</v>
      </c>
      <c r="P54" s="79">
        <v>5873</v>
      </c>
      <c r="Q54" s="79">
        <v>7612</v>
      </c>
      <c r="R54" s="79">
        <v>9488</v>
      </c>
      <c r="S54" s="79">
        <v>11876</v>
      </c>
      <c r="T54" s="79">
        <v>13519</v>
      </c>
      <c r="U54" s="79">
        <v>14920</v>
      </c>
      <c r="V54" s="79">
        <v>15543</v>
      </c>
      <c r="W54" s="79">
        <v>14913</v>
      </c>
      <c r="X54" s="79">
        <v>13588</v>
      </c>
      <c r="Y54" s="79">
        <v>12136</v>
      </c>
      <c r="Z54" s="79">
        <v>11099</v>
      </c>
      <c r="AA54" s="79">
        <v>9316</v>
      </c>
      <c r="AB54" s="79">
        <v>7838</v>
      </c>
      <c r="AC54" s="79">
        <v>6004</v>
      </c>
      <c r="AD54" s="79">
        <v>4365</v>
      </c>
      <c r="AE54" s="79">
        <v>2986</v>
      </c>
      <c r="AF54" s="79">
        <v>1768</v>
      </c>
      <c r="AG54" s="79">
        <v>908</v>
      </c>
      <c r="AH54" s="79">
        <v>369</v>
      </c>
      <c r="AI54" s="79">
        <v>119</v>
      </c>
      <c r="AJ54" s="79">
        <v>48</v>
      </c>
      <c r="AK54" s="79">
        <v>18</v>
      </c>
      <c r="AL54" s="79">
        <v>8</v>
      </c>
      <c r="AM54" s="79">
        <v>3</v>
      </c>
      <c r="AN54" s="79">
        <v>4</v>
      </c>
      <c r="AO54" s="79">
        <v>0</v>
      </c>
      <c r="AP54" s="79">
        <v>3</v>
      </c>
      <c r="AQ54" s="79">
        <v>0</v>
      </c>
      <c r="AR54" s="79">
        <v>1</v>
      </c>
      <c r="AS54" s="79">
        <v>0</v>
      </c>
      <c r="AT54" s="79">
        <v>0</v>
      </c>
    </row>
    <row r="55" spans="1:46">
      <c r="B55" t="s">
        <v>699</v>
      </c>
      <c r="C55" s="79">
        <v>63379</v>
      </c>
      <c r="D55" s="79" t="s">
        <v>708</v>
      </c>
      <c r="E55" s="79">
        <v>0</v>
      </c>
      <c r="F55" s="79">
        <v>0</v>
      </c>
      <c r="G55" s="79">
        <v>1</v>
      </c>
      <c r="H55" s="79">
        <v>2</v>
      </c>
      <c r="I55" s="79">
        <v>25</v>
      </c>
      <c r="J55" s="79">
        <v>72</v>
      </c>
      <c r="K55" s="79">
        <v>157</v>
      </c>
      <c r="L55" s="79">
        <v>311</v>
      </c>
      <c r="M55" s="79">
        <v>553</v>
      </c>
      <c r="N55" s="79">
        <v>803</v>
      </c>
      <c r="O55" s="79">
        <v>1155</v>
      </c>
      <c r="P55" s="79">
        <v>1629</v>
      </c>
      <c r="Q55" s="79">
        <v>2013</v>
      </c>
      <c r="R55" s="79">
        <v>2523</v>
      </c>
      <c r="S55" s="79">
        <v>3326</v>
      </c>
      <c r="T55" s="79">
        <v>4111</v>
      </c>
      <c r="U55" s="79">
        <v>4852</v>
      </c>
      <c r="V55" s="79">
        <v>5454</v>
      </c>
      <c r="W55" s="79">
        <v>5666</v>
      </c>
      <c r="X55" s="79">
        <v>5737</v>
      </c>
      <c r="Y55" s="79">
        <v>5472</v>
      </c>
      <c r="Z55" s="79">
        <v>4990</v>
      </c>
      <c r="AA55" s="79">
        <v>4262</v>
      </c>
      <c r="AB55" s="79">
        <v>3415</v>
      </c>
      <c r="AC55" s="79">
        <v>2590</v>
      </c>
      <c r="AD55" s="79">
        <v>1769</v>
      </c>
      <c r="AE55" s="79">
        <v>1179</v>
      </c>
      <c r="AF55" s="79">
        <v>740</v>
      </c>
      <c r="AG55" s="79">
        <v>330</v>
      </c>
      <c r="AH55" s="79">
        <v>155</v>
      </c>
      <c r="AI55" s="79">
        <v>55</v>
      </c>
      <c r="AJ55" s="79">
        <v>18</v>
      </c>
      <c r="AK55" s="79">
        <v>8</v>
      </c>
      <c r="AL55" s="79">
        <v>3</v>
      </c>
      <c r="AM55" s="79">
        <v>1</v>
      </c>
      <c r="AN55" s="79">
        <v>0</v>
      </c>
      <c r="AO55" s="79">
        <v>1</v>
      </c>
      <c r="AP55" s="79">
        <v>1</v>
      </c>
      <c r="AQ55" s="79">
        <v>0</v>
      </c>
      <c r="AR55" s="79">
        <v>0</v>
      </c>
      <c r="AS55" s="79">
        <v>0</v>
      </c>
      <c r="AT55" s="79">
        <v>0</v>
      </c>
    </row>
    <row r="56" spans="1:46">
      <c r="B56" t="s">
        <v>700</v>
      </c>
      <c r="C56" s="79">
        <v>12998</v>
      </c>
      <c r="D56" s="79" t="s">
        <v>708</v>
      </c>
      <c r="E56" s="79">
        <v>0</v>
      </c>
      <c r="F56" s="79">
        <v>0</v>
      </c>
      <c r="G56" s="79">
        <v>0</v>
      </c>
      <c r="H56" s="79">
        <v>0</v>
      </c>
      <c r="I56" s="79">
        <v>2</v>
      </c>
      <c r="J56" s="79">
        <v>4</v>
      </c>
      <c r="K56" s="79">
        <v>20</v>
      </c>
      <c r="L56" s="79">
        <v>25</v>
      </c>
      <c r="M56" s="79">
        <v>48</v>
      </c>
      <c r="N56" s="79">
        <v>113</v>
      </c>
      <c r="O56" s="79">
        <v>193</v>
      </c>
      <c r="P56" s="79">
        <v>261</v>
      </c>
      <c r="Q56" s="79">
        <v>345</v>
      </c>
      <c r="R56" s="79">
        <v>471</v>
      </c>
      <c r="S56" s="79">
        <v>680</v>
      </c>
      <c r="T56" s="79">
        <v>753</v>
      </c>
      <c r="U56" s="79">
        <v>904</v>
      </c>
      <c r="V56" s="79">
        <v>1020</v>
      </c>
      <c r="W56" s="79">
        <v>1095</v>
      </c>
      <c r="X56" s="79">
        <v>1120</v>
      </c>
      <c r="Y56" s="79">
        <v>1133</v>
      </c>
      <c r="Z56" s="79">
        <v>1043</v>
      </c>
      <c r="AA56" s="79">
        <v>947</v>
      </c>
      <c r="AB56" s="79">
        <v>800</v>
      </c>
      <c r="AC56" s="79">
        <v>666</v>
      </c>
      <c r="AD56" s="79">
        <v>518</v>
      </c>
      <c r="AE56" s="79">
        <v>359</v>
      </c>
      <c r="AF56" s="79">
        <v>243</v>
      </c>
      <c r="AG56" s="79">
        <v>135</v>
      </c>
      <c r="AH56" s="79">
        <v>70</v>
      </c>
      <c r="AI56" s="79">
        <v>16</v>
      </c>
      <c r="AJ56" s="79">
        <v>8</v>
      </c>
      <c r="AK56" s="79">
        <v>4</v>
      </c>
      <c r="AL56" s="79">
        <v>0</v>
      </c>
      <c r="AM56" s="79">
        <v>1</v>
      </c>
      <c r="AN56" s="79">
        <v>0</v>
      </c>
      <c r="AO56" s="79">
        <v>1</v>
      </c>
      <c r="AP56" s="79">
        <v>0</v>
      </c>
      <c r="AQ56" s="79">
        <v>0</v>
      </c>
      <c r="AR56" s="79">
        <v>0</v>
      </c>
      <c r="AS56" s="79">
        <v>0</v>
      </c>
      <c r="AT56" s="79">
        <v>0</v>
      </c>
    </row>
    <row r="57" spans="1:46">
      <c r="B57" t="s">
        <v>701</v>
      </c>
      <c r="C57" s="79">
        <v>2768</v>
      </c>
      <c r="D57" s="79" t="s">
        <v>708</v>
      </c>
      <c r="E57" s="79">
        <v>0</v>
      </c>
      <c r="F57" s="79">
        <v>0</v>
      </c>
      <c r="G57" s="79">
        <v>0</v>
      </c>
      <c r="H57" s="79">
        <v>0</v>
      </c>
      <c r="I57" s="79">
        <v>0</v>
      </c>
      <c r="J57" s="79">
        <v>0</v>
      </c>
      <c r="K57" s="79">
        <v>1</v>
      </c>
      <c r="L57" s="79">
        <v>1</v>
      </c>
      <c r="M57" s="79">
        <v>2</v>
      </c>
      <c r="N57" s="79">
        <v>20</v>
      </c>
      <c r="O57" s="79">
        <v>20</v>
      </c>
      <c r="P57" s="79">
        <v>40</v>
      </c>
      <c r="Q57" s="79">
        <v>60</v>
      </c>
      <c r="R57" s="79">
        <v>66</v>
      </c>
      <c r="S57" s="79">
        <v>114</v>
      </c>
      <c r="T57" s="79">
        <v>149</v>
      </c>
      <c r="U57" s="79">
        <v>152</v>
      </c>
      <c r="V57" s="79">
        <v>226</v>
      </c>
      <c r="W57" s="79">
        <v>224</v>
      </c>
      <c r="X57" s="79">
        <v>232</v>
      </c>
      <c r="Y57" s="79">
        <v>226</v>
      </c>
      <c r="Z57" s="79">
        <v>255</v>
      </c>
      <c r="AA57" s="79">
        <v>234</v>
      </c>
      <c r="AB57" s="79">
        <v>203</v>
      </c>
      <c r="AC57" s="79">
        <v>174</v>
      </c>
      <c r="AD57" s="79">
        <v>129</v>
      </c>
      <c r="AE57" s="79">
        <v>91</v>
      </c>
      <c r="AF57" s="79">
        <v>66</v>
      </c>
      <c r="AG57" s="79">
        <v>42</v>
      </c>
      <c r="AH57" s="79">
        <v>24</v>
      </c>
      <c r="AI57" s="79">
        <v>12</v>
      </c>
      <c r="AJ57" s="79">
        <v>4</v>
      </c>
      <c r="AK57" s="79">
        <v>1</v>
      </c>
      <c r="AL57" s="79">
        <v>0</v>
      </c>
      <c r="AM57" s="79">
        <v>0</v>
      </c>
      <c r="AN57" s="79">
        <v>0</v>
      </c>
      <c r="AO57" s="79">
        <v>0</v>
      </c>
      <c r="AP57" s="79">
        <v>0</v>
      </c>
      <c r="AQ57" s="79">
        <v>0</v>
      </c>
      <c r="AR57" s="79">
        <v>0</v>
      </c>
      <c r="AS57" s="79">
        <v>0</v>
      </c>
      <c r="AT57" s="79">
        <v>0</v>
      </c>
    </row>
    <row r="58" spans="1:46">
      <c r="B58" t="s">
        <v>702</v>
      </c>
      <c r="C58" s="79">
        <v>744</v>
      </c>
      <c r="D58" s="79" t="s">
        <v>708</v>
      </c>
      <c r="E58" s="79">
        <v>0</v>
      </c>
      <c r="F58" s="79">
        <v>0</v>
      </c>
      <c r="G58" s="79">
        <v>0</v>
      </c>
      <c r="H58" s="79">
        <v>0</v>
      </c>
      <c r="I58" s="79">
        <v>0</v>
      </c>
      <c r="J58" s="79">
        <v>0</v>
      </c>
      <c r="K58" s="79">
        <v>0</v>
      </c>
      <c r="L58" s="79">
        <v>0</v>
      </c>
      <c r="M58" s="79">
        <v>3</v>
      </c>
      <c r="N58" s="79">
        <v>0</v>
      </c>
      <c r="O58" s="79">
        <v>3</v>
      </c>
      <c r="P58" s="79">
        <v>9</v>
      </c>
      <c r="Q58" s="79">
        <v>12</v>
      </c>
      <c r="R58" s="79">
        <v>18</v>
      </c>
      <c r="S58" s="79">
        <v>18</v>
      </c>
      <c r="T58" s="79">
        <v>34</v>
      </c>
      <c r="U58" s="79">
        <v>40</v>
      </c>
      <c r="V58" s="79">
        <v>57</v>
      </c>
      <c r="W58" s="79">
        <v>54</v>
      </c>
      <c r="X58" s="79">
        <v>51</v>
      </c>
      <c r="Y58" s="79">
        <v>61</v>
      </c>
      <c r="Z58" s="79">
        <v>70</v>
      </c>
      <c r="AA58" s="79">
        <v>64</v>
      </c>
      <c r="AB58" s="79">
        <v>71</v>
      </c>
      <c r="AC58" s="79">
        <v>55</v>
      </c>
      <c r="AD58" s="79">
        <v>32</v>
      </c>
      <c r="AE58" s="79">
        <v>36</v>
      </c>
      <c r="AF58" s="79">
        <v>18</v>
      </c>
      <c r="AG58" s="79">
        <v>22</v>
      </c>
      <c r="AH58" s="79">
        <v>10</v>
      </c>
      <c r="AI58" s="79">
        <v>5</v>
      </c>
      <c r="AJ58" s="79">
        <v>1</v>
      </c>
      <c r="AK58" s="79">
        <v>0</v>
      </c>
      <c r="AL58" s="79">
        <v>0</v>
      </c>
      <c r="AM58" s="79">
        <v>0</v>
      </c>
      <c r="AN58" s="79">
        <v>0</v>
      </c>
      <c r="AO58" s="79">
        <v>0</v>
      </c>
      <c r="AP58" s="79">
        <v>0</v>
      </c>
      <c r="AQ58" s="79">
        <v>0</v>
      </c>
      <c r="AR58" s="79">
        <v>0</v>
      </c>
      <c r="AS58" s="79">
        <v>0</v>
      </c>
      <c r="AT58" s="79">
        <v>0</v>
      </c>
    </row>
    <row r="59" spans="1:46">
      <c r="B59" t="s">
        <v>703</v>
      </c>
      <c r="C59" s="79">
        <v>239</v>
      </c>
      <c r="D59" s="79" t="s">
        <v>708</v>
      </c>
      <c r="E59" s="79">
        <v>0</v>
      </c>
      <c r="F59" s="79">
        <v>0</v>
      </c>
      <c r="G59" s="79">
        <v>0</v>
      </c>
      <c r="H59" s="79">
        <v>0</v>
      </c>
      <c r="I59" s="79">
        <v>0</v>
      </c>
      <c r="J59" s="79">
        <v>0</v>
      </c>
      <c r="K59" s="79">
        <v>0</v>
      </c>
      <c r="L59" s="79">
        <v>0</v>
      </c>
      <c r="M59" s="79">
        <v>0</v>
      </c>
      <c r="N59" s="79">
        <v>0</v>
      </c>
      <c r="O59" s="79">
        <v>0</v>
      </c>
      <c r="P59" s="79">
        <v>2</v>
      </c>
      <c r="Q59" s="79">
        <v>2</v>
      </c>
      <c r="R59" s="79">
        <v>5</v>
      </c>
      <c r="S59" s="79">
        <v>9</v>
      </c>
      <c r="T59" s="79">
        <v>9</v>
      </c>
      <c r="U59" s="79">
        <v>15</v>
      </c>
      <c r="V59" s="79">
        <v>9</v>
      </c>
      <c r="W59" s="79">
        <v>16</v>
      </c>
      <c r="X59" s="79">
        <v>24</v>
      </c>
      <c r="Y59" s="79">
        <v>21</v>
      </c>
      <c r="Z59" s="79">
        <v>15</v>
      </c>
      <c r="AA59" s="79">
        <v>23</v>
      </c>
      <c r="AB59" s="79">
        <v>18</v>
      </c>
      <c r="AC59" s="79">
        <v>18</v>
      </c>
      <c r="AD59" s="79">
        <v>17</v>
      </c>
      <c r="AE59" s="79">
        <v>14</v>
      </c>
      <c r="AF59" s="79">
        <v>11</v>
      </c>
      <c r="AG59" s="79">
        <v>3</v>
      </c>
      <c r="AH59" s="79">
        <v>3</v>
      </c>
      <c r="AI59" s="79">
        <v>2</v>
      </c>
      <c r="AJ59" s="79">
        <v>3</v>
      </c>
      <c r="AK59" s="79">
        <v>0</v>
      </c>
      <c r="AL59" s="79">
        <v>0</v>
      </c>
      <c r="AM59" s="79">
        <v>0</v>
      </c>
      <c r="AN59" s="79">
        <v>0</v>
      </c>
      <c r="AO59" s="79">
        <v>0</v>
      </c>
      <c r="AP59" s="79">
        <v>0</v>
      </c>
      <c r="AQ59" s="79">
        <v>0</v>
      </c>
      <c r="AR59" s="79">
        <v>0</v>
      </c>
      <c r="AS59" s="79">
        <v>0</v>
      </c>
      <c r="AT59" s="79">
        <v>0</v>
      </c>
    </row>
    <row r="60" spans="1:46">
      <c r="B60" t="s">
        <v>704</v>
      </c>
      <c r="C60" s="79">
        <v>78</v>
      </c>
      <c r="D60" s="79" t="s">
        <v>708</v>
      </c>
      <c r="E60" s="79">
        <v>0</v>
      </c>
      <c r="F60" s="79">
        <v>0</v>
      </c>
      <c r="G60" s="79">
        <v>0</v>
      </c>
      <c r="H60" s="79">
        <v>0</v>
      </c>
      <c r="I60" s="79">
        <v>0</v>
      </c>
      <c r="J60" s="79">
        <v>0</v>
      </c>
      <c r="K60" s="79">
        <v>0</v>
      </c>
      <c r="L60" s="79">
        <v>0</v>
      </c>
      <c r="M60" s="79">
        <v>0</v>
      </c>
      <c r="N60" s="79">
        <v>0</v>
      </c>
      <c r="O60" s="79">
        <v>0</v>
      </c>
      <c r="P60" s="79">
        <v>0</v>
      </c>
      <c r="Q60" s="79">
        <v>0</v>
      </c>
      <c r="R60" s="79">
        <v>1</v>
      </c>
      <c r="S60" s="79">
        <v>1</v>
      </c>
      <c r="T60" s="79">
        <v>1</v>
      </c>
      <c r="U60" s="79">
        <v>4</v>
      </c>
      <c r="V60" s="79">
        <v>2</v>
      </c>
      <c r="W60" s="79">
        <v>5</v>
      </c>
      <c r="X60" s="79">
        <v>8</v>
      </c>
      <c r="Y60" s="79">
        <v>6</v>
      </c>
      <c r="Z60" s="79">
        <v>5</v>
      </c>
      <c r="AA60" s="79">
        <v>8</v>
      </c>
      <c r="AB60" s="79">
        <v>10</v>
      </c>
      <c r="AC60" s="79">
        <v>3</v>
      </c>
      <c r="AD60" s="79">
        <v>5</v>
      </c>
      <c r="AE60" s="79">
        <v>5</v>
      </c>
      <c r="AF60" s="79">
        <v>5</v>
      </c>
      <c r="AG60" s="79">
        <v>7</v>
      </c>
      <c r="AH60" s="79">
        <v>1</v>
      </c>
      <c r="AI60" s="79">
        <v>0</v>
      </c>
      <c r="AJ60" s="79">
        <v>0</v>
      </c>
      <c r="AK60" s="79">
        <v>1</v>
      </c>
      <c r="AL60" s="79">
        <v>0</v>
      </c>
      <c r="AM60" s="79">
        <v>0</v>
      </c>
      <c r="AN60" s="79">
        <v>0</v>
      </c>
      <c r="AO60" s="79">
        <v>0</v>
      </c>
      <c r="AP60" s="79">
        <v>0</v>
      </c>
      <c r="AQ60" s="79">
        <v>0</v>
      </c>
      <c r="AR60" s="79">
        <v>0</v>
      </c>
      <c r="AS60" s="79">
        <v>0</v>
      </c>
      <c r="AT60" s="79">
        <v>0</v>
      </c>
    </row>
    <row r="61" spans="1:46">
      <c r="B61" t="s">
        <v>705</v>
      </c>
      <c r="C61" s="79">
        <v>32</v>
      </c>
      <c r="D61" s="79" t="s">
        <v>708</v>
      </c>
      <c r="E61" s="79">
        <v>0</v>
      </c>
      <c r="F61" s="79">
        <v>0</v>
      </c>
      <c r="G61" s="79">
        <v>0</v>
      </c>
      <c r="H61" s="79">
        <v>0</v>
      </c>
      <c r="I61" s="79">
        <v>0</v>
      </c>
      <c r="J61" s="79">
        <v>0</v>
      </c>
      <c r="K61" s="79">
        <v>0</v>
      </c>
      <c r="L61" s="79">
        <v>0</v>
      </c>
      <c r="M61" s="79">
        <v>0</v>
      </c>
      <c r="N61" s="79">
        <v>0</v>
      </c>
      <c r="O61" s="79">
        <v>0</v>
      </c>
      <c r="P61" s="79">
        <v>0</v>
      </c>
      <c r="Q61" s="79">
        <v>0</v>
      </c>
      <c r="R61" s="79">
        <v>0</v>
      </c>
      <c r="S61" s="79">
        <v>0</v>
      </c>
      <c r="T61" s="79">
        <v>0</v>
      </c>
      <c r="U61" s="79">
        <v>1</v>
      </c>
      <c r="V61" s="79">
        <v>0</v>
      </c>
      <c r="W61" s="79">
        <v>1</v>
      </c>
      <c r="X61" s="79">
        <v>1</v>
      </c>
      <c r="Y61" s="79">
        <v>3</v>
      </c>
      <c r="Z61" s="79">
        <v>2</v>
      </c>
      <c r="AA61" s="79">
        <v>4</v>
      </c>
      <c r="AB61" s="79">
        <v>3</v>
      </c>
      <c r="AC61" s="79">
        <v>3</v>
      </c>
      <c r="AD61" s="79">
        <v>3</v>
      </c>
      <c r="AE61" s="79">
        <v>4</v>
      </c>
      <c r="AF61" s="79">
        <v>1</v>
      </c>
      <c r="AG61" s="79">
        <v>2</v>
      </c>
      <c r="AH61" s="79">
        <v>2</v>
      </c>
      <c r="AI61" s="79">
        <v>0</v>
      </c>
      <c r="AJ61" s="79">
        <v>0</v>
      </c>
      <c r="AK61" s="79">
        <v>1</v>
      </c>
      <c r="AL61" s="79">
        <v>1</v>
      </c>
      <c r="AM61" s="79">
        <v>0</v>
      </c>
      <c r="AN61" s="79">
        <v>0</v>
      </c>
      <c r="AO61" s="79">
        <v>0</v>
      </c>
      <c r="AP61" s="79">
        <v>0</v>
      </c>
      <c r="AQ61" s="79">
        <v>0</v>
      </c>
      <c r="AR61" s="79">
        <v>0</v>
      </c>
      <c r="AS61" s="79">
        <v>0</v>
      </c>
      <c r="AT61" s="79">
        <v>0</v>
      </c>
    </row>
    <row r="62" spans="1:46">
      <c r="B62" t="s">
        <v>706</v>
      </c>
      <c r="C62" s="79">
        <v>29</v>
      </c>
      <c r="D62" s="79" t="s">
        <v>708</v>
      </c>
      <c r="E62" s="79">
        <v>0</v>
      </c>
      <c r="F62" s="79">
        <v>0</v>
      </c>
      <c r="G62" s="79">
        <v>0</v>
      </c>
      <c r="H62" s="79">
        <v>0</v>
      </c>
      <c r="I62" s="79">
        <v>0</v>
      </c>
      <c r="J62" s="79">
        <v>0</v>
      </c>
      <c r="K62" s="79">
        <v>0</v>
      </c>
      <c r="L62" s="79">
        <v>0</v>
      </c>
      <c r="M62" s="79">
        <v>0</v>
      </c>
      <c r="N62" s="79">
        <v>0</v>
      </c>
      <c r="O62" s="79">
        <v>0</v>
      </c>
      <c r="P62" s="79">
        <v>0</v>
      </c>
      <c r="Q62" s="79">
        <v>0</v>
      </c>
      <c r="R62" s="79">
        <v>0</v>
      </c>
      <c r="S62" s="79">
        <v>1</v>
      </c>
      <c r="T62" s="79">
        <v>1</v>
      </c>
      <c r="U62" s="79">
        <v>0</v>
      </c>
      <c r="V62" s="79">
        <v>0</v>
      </c>
      <c r="W62" s="79">
        <v>4</v>
      </c>
      <c r="X62" s="79">
        <v>1</v>
      </c>
      <c r="Y62" s="79">
        <v>2</v>
      </c>
      <c r="Z62" s="79">
        <v>0</v>
      </c>
      <c r="AA62" s="79">
        <v>1</v>
      </c>
      <c r="AB62" s="79">
        <v>5</v>
      </c>
      <c r="AC62" s="79">
        <v>5</v>
      </c>
      <c r="AD62" s="79">
        <v>1</v>
      </c>
      <c r="AE62" s="79">
        <v>2</v>
      </c>
      <c r="AF62" s="79">
        <v>3</v>
      </c>
      <c r="AG62" s="79">
        <v>2</v>
      </c>
      <c r="AH62" s="79">
        <v>0</v>
      </c>
      <c r="AI62" s="79">
        <v>0</v>
      </c>
      <c r="AJ62" s="79">
        <v>1</v>
      </c>
      <c r="AK62" s="79">
        <v>0</v>
      </c>
      <c r="AL62" s="79">
        <v>0</v>
      </c>
      <c r="AM62" s="79">
        <v>0</v>
      </c>
      <c r="AN62" s="79">
        <v>0</v>
      </c>
      <c r="AO62" s="79">
        <v>0</v>
      </c>
      <c r="AP62" s="79">
        <v>0</v>
      </c>
      <c r="AQ62" s="79">
        <v>0</v>
      </c>
      <c r="AR62" s="79">
        <v>0</v>
      </c>
      <c r="AS62" s="79">
        <v>0</v>
      </c>
      <c r="AT62" s="79">
        <v>0</v>
      </c>
    </row>
    <row r="63" spans="1:46">
      <c r="A63" t="s">
        <v>2</v>
      </c>
      <c r="B63" t="s">
        <v>365</v>
      </c>
      <c r="C63" s="79">
        <v>464128</v>
      </c>
      <c r="D63" s="79" t="s">
        <v>708</v>
      </c>
      <c r="E63" s="79">
        <v>1</v>
      </c>
      <c r="F63" s="79">
        <v>73</v>
      </c>
      <c r="G63" s="79">
        <v>298</v>
      </c>
      <c r="H63" s="79">
        <v>956</v>
      </c>
      <c r="I63" s="79">
        <v>2443</v>
      </c>
      <c r="J63" s="79">
        <v>3818</v>
      </c>
      <c r="K63" s="79">
        <v>5754</v>
      </c>
      <c r="L63" s="79">
        <v>7283</v>
      </c>
      <c r="M63" s="79">
        <v>8956</v>
      </c>
      <c r="N63" s="79">
        <v>11597</v>
      </c>
      <c r="O63" s="79">
        <v>14730</v>
      </c>
      <c r="P63" s="79">
        <v>19112</v>
      </c>
      <c r="Q63" s="79">
        <v>24522</v>
      </c>
      <c r="R63" s="79">
        <v>28715</v>
      </c>
      <c r="S63" s="79">
        <v>32720</v>
      </c>
      <c r="T63" s="79">
        <v>34491</v>
      </c>
      <c r="U63" s="79">
        <v>35683</v>
      </c>
      <c r="V63" s="79">
        <v>35581</v>
      </c>
      <c r="W63" s="79">
        <v>33533</v>
      </c>
      <c r="X63" s="79">
        <v>30907</v>
      </c>
      <c r="Y63" s="79">
        <v>28140</v>
      </c>
      <c r="Z63" s="79">
        <v>25400</v>
      </c>
      <c r="AA63" s="79">
        <v>21338</v>
      </c>
      <c r="AB63" s="79">
        <v>17867</v>
      </c>
      <c r="AC63" s="79">
        <v>14155</v>
      </c>
      <c r="AD63" s="79">
        <v>10529</v>
      </c>
      <c r="AE63" s="79">
        <v>7157</v>
      </c>
      <c r="AF63" s="79">
        <v>4290</v>
      </c>
      <c r="AG63" s="79">
        <v>2375</v>
      </c>
      <c r="AH63" s="79">
        <v>1058</v>
      </c>
      <c r="AI63" s="79">
        <v>388</v>
      </c>
      <c r="AJ63" s="79">
        <v>132</v>
      </c>
      <c r="AK63" s="79">
        <v>64</v>
      </c>
      <c r="AL63" s="79">
        <v>26</v>
      </c>
      <c r="AM63" s="79">
        <v>14</v>
      </c>
      <c r="AN63" s="79">
        <v>10</v>
      </c>
      <c r="AO63" s="79">
        <v>6</v>
      </c>
      <c r="AP63" s="79">
        <v>1</v>
      </c>
      <c r="AQ63" s="79">
        <v>3</v>
      </c>
      <c r="AR63" s="79">
        <v>1</v>
      </c>
      <c r="AS63" s="79">
        <v>1</v>
      </c>
      <c r="AT63" s="79">
        <v>0</v>
      </c>
    </row>
    <row r="64" spans="1:46">
      <c r="B64" t="s">
        <v>697</v>
      </c>
      <c r="C64" s="79">
        <v>216694</v>
      </c>
      <c r="D64" s="79" t="s">
        <v>708</v>
      </c>
      <c r="E64" s="79">
        <v>1</v>
      </c>
      <c r="F64" s="79">
        <v>71</v>
      </c>
      <c r="G64" s="79">
        <v>272</v>
      </c>
      <c r="H64" s="79">
        <v>819</v>
      </c>
      <c r="I64" s="79">
        <v>2031</v>
      </c>
      <c r="J64" s="79">
        <v>3079</v>
      </c>
      <c r="K64" s="79">
        <v>4106</v>
      </c>
      <c r="L64" s="79">
        <v>4821</v>
      </c>
      <c r="M64" s="79">
        <v>5698</v>
      </c>
      <c r="N64" s="79">
        <v>7194</v>
      </c>
      <c r="O64" s="79">
        <v>9115</v>
      </c>
      <c r="P64" s="79">
        <v>11831</v>
      </c>
      <c r="Q64" s="79">
        <v>14834</v>
      </c>
      <c r="R64" s="79">
        <v>16691</v>
      </c>
      <c r="S64" s="79">
        <v>17777</v>
      </c>
      <c r="T64" s="79">
        <v>17033</v>
      </c>
      <c r="U64" s="79">
        <v>15833</v>
      </c>
      <c r="V64" s="79">
        <v>14495</v>
      </c>
      <c r="W64" s="79">
        <v>12574</v>
      </c>
      <c r="X64" s="79">
        <v>11178</v>
      </c>
      <c r="Y64" s="79">
        <v>10174</v>
      </c>
      <c r="Z64" s="79">
        <v>8702</v>
      </c>
      <c r="AA64" s="79">
        <v>7308</v>
      </c>
      <c r="AB64" s="79">
        <v>6117</v>
      </c>
      <c r="AC64" s="79">
        <v>4895</v>
      </c>
      <c r="AD64" s="79">
        <v>3842</v>
      </c>
      <c r="AE64" s="79">
        <v>2713</v>
      </c>
      <c r="AF64" s="79">
        <v>1727</v>
      </c>
      <c r="AG64" s="79">
        <v>980</v>
      </c>
      <c r="AH64" s="79">
        <v>464</v>
      </c>
      <c r="AI64" s="79">
        <v>179</v>
      </c>
      <c r="AJ64" s="79">
        <v>68</v>
      </c>
      <c r="AK64" s="79">
        <v>32</v>
      </c>
      <c r="AL64" s="79">
        <v>16</v>
      </c>
      <c r="AM64" s="79">
        <v>8</v>
      </c>
      <c r="AN64" s="79">
        <v>8</v>
      </c>
      <c r="AO64" s="79">
        <v>4</v>
      </c>
      <c r="AP64" s="79">
        <v>1</v>
      </c>
      <c r="AQ64" s="79">
        <v>1</v>
      </c>
      <c r="AR64" s="79">
        <v>1</v>
      </c>
      <c r="AS64" s="79">
        <v>1</v>
      </c>
      <c r="AT64" s="79">
        <v>0</v>
      </c>
    </row>
    <row r="65" spans="1:46">
      <c r="B65" t="s">
        <v>698</v>
      </c>
      <c r="C65" s="79">
        <v>171050</v>
      </c>
      <c r="D65" s="79" t="s">
        <v>708</v>
      </c>
      <c r="E65" s="79">
        <v>0</v>
      </c>
      <c r="F65" s="79">
        <v>2</v>
      </c>
      <c r="G65" s="79">
        <v>25</v>
      </c>
      <c r="H65" s="79">
        <v>131</v>
      </c>
      <c r="I65" s="79">
        <v>394</v>
      </c>
      <c r="J65" s="79">
        <v>675</v>
      </c>
      <c r="K65" s="79">
        <v>1472</v>
      </c>
      <c r="L65" s="79">
        <v>2127</v>
      </c>
      <c r="M65" s="79">
        <v>2660</v>
      </c>
      <c r="N65" s="79">
        <v>3462</v>
      </c>
      <c r="O65" s="79">
        <v>4327</v>
      </c>
      <c r="P65" s="79">
        <v>5536</v>
      </c>
      <c r="Q65" s="79">
        <v>7292</v>
      </c>
      <c r="R65" s="79">
        <v>9036</v>
      </c>
      <c r="S65" s="79">
        <v>11092</v>
      </c>
      <c r="T65" s="79">
        <v>12705</v>
      </c>
      <c r="U65" s="79">
        <v>14144</v>
      </c>
      <c r="V65" s="79">
        <v>14638</v>
      </c>
      <c r="W65" s="79">
        <v>14146</v>
      </c>
      <c r="X65" s="79">
        <v>12917</v>
      </c>
      <c r="Y65" s="79">
        <v>11637</v>
      </c>
      <c r="Z65" s="79">
        <v>10533</v>
      </c>
      <c r="AA65" s="79">
        <v>8814</v>
      </c>
      <c r="AB65" s="79">
        <v>7399</v>
      </c>
      <c r="AC65" s="79">
        <v>5891</v>
      </c>
      <c r="AD65" s="79">
        <v>4184</v>
      </c>
      <c r="AE65" s="79">
        <v>2830</v>
      </c>
      <c r="AF65" s="79">
        <v>1611</v>
      </c>
      <c r="AG65" s="79">
        <v>856</v>
      </c>
      <c r="AH65" s="79">
        <v>334</v>
      </c>
      <c r="AI65" s="79">
        <v>121</v>
      </c>
      <c r="AJ65" s="79">
        <v>31</v>
      </c>
      <c r="AK65" s="79">
        <v>18</v>
      </c>
      <c r="AL65" s="79">
        <v>4</v>
      </c>
      <c r="AM65" s="79">
        <v>3</v>
      </c>
      <c r="AN65" s="79">
        <v>1</v>
      </c>
      <c r="AO65" s="79">
        <v>1</v>
      </c>
      <c r="AP65" s="79">
        <v>0</v>
      </c>
      <c r="AQ65" s="79">
        <v>1</v>
      </c>
      <c r="AR65" s="79">
        <v>0</v>
      </c>
      <c r="AS65" s="79">
        <v>0</v>
      </c>
      <c r="AT65" s="79">
        <v>0</v>
      </c>
    </row>
    <row r="66" spans="1:46">
      <c r="B66" t="s">
        <v>699</v>
      </c>
      <c r="C66" s="79">
        <v>60468</v>
      </c>
      <c r="D66" s="79" t="s">
        <v>708</v>
      </c>
      <c r="E66" s="79">
        <v>0</v>
      </c>
      <c r="F66" s="79">
        <v>0</v>
      </c>
      <c r="G66" s="79">
        <v>1</v>
      </c>
      <c r="H66" s="79">
        <v>6</v>
      </c>
      <c r="I66" s="79">
        <v>18</v>
      </c>
      <c r="J66" s="79">
        <v>59</v>
      </c>
      <c r="K66" s="79">
        <v>160</v>
      </c>
      <c r="L66" s="79">
        <v>306</v>
      </c>
      <c r="M66" s="79">
        <v>528</v>
      </c>
      <c r="N66" s="79">
        <v>833</v>
      </c>
      <c r="O66" s="79">
        <v>1087</v>
      </c>
      <c r="P66" s="79">
        <v>1486</v>
      </c>
      <c r="Q66" s="79">
        <v>1994</v>
      </c>
      <c r="R66" s="79">
        <v>2445</v>
      </c>
      <c r="S66" s="79">
        <v>3168</v>
      </c>
      <c r="T66" s="79">
        <v>3860</v>
      </c>
      <c r="U66" s="79">
        <v>4627</v>
      </c>
      <c r="V66" s="79">
        <v>5193</v>
      </c>
      <c r="W66" s="79">
        <v>5538</v>
      </c>
      <c r="X66" s="79">
        <v>5440</v>
      </c>
      <c r="Y66" s="79">
        <v>5028</v>
      </c>
      <c r="Z66" s="79">
        <v>4796</v>
      </c>
      <c r="AA66" s="79">
        <v>4009</v>
      </c>
      <c r="AB66" s="79">
        <v>3276</v>
      </c>
      <c r="AC66" s="79">
        <v>2483</v>
      </c>
      <c r="AD66" s="79">
        <v>1807</v>
      </c>
      <c r="AE66" s="79">
        <v>1118</v>
      </c>
      <c r="AF66" s="79">
        <v>606</v>
      </c>
      <c r="AG66" s="79">
        <v>353</v>
      </c>
      <c r="AH66" s="79">
        <v>170</v>
      </c>
      <c r="AI66" s="79">
        <v>45</v>
      </c>
      <c r="AJ66" s="79">
        <v>18</v>
      </c>
      <c r="AK66" s="79">
        <v>5</v>
      </c>
      <c r="AL66" s="79">
        <v>1</v>
      </c>
      <c r="AM66" s="79">
        <v>2</v>
      </c>
      <c r="AN66" s="79">
        <v>1</v>
      </c>
      <c r="AO66" s="79">
        <v>1</v>
      </c>
      <c r="AP66" s="79">
        <v>0</v>
      </c>
      <c r="AQ66" s="79">
        <v>0</v>
      </c>
      <c r="AR66" s="79">
        <v>0</v>
      </c>
      <c r="AS66" s="79">
        <v>0</v>
      </c>
      <c r="AT66" s="79">
        <v>0</v>
      </c>
    </row>
    <row r="67" spans="1:46">
      <c r="B67" t="s">
        <v>700</v>
      </c>
      <c r="C67" s="79">
        <v>12136</v>
      </c>
      <c r="D67" s="79" t="s">
        <v>708</v>
      </c>
      <c r="E67" s="79">
        <v>0</v>
      </c>
      <c r="F67" s="79">
        <v>0</v>
      </c>
      <c r="G67" s="79">
        <v>0</v>
      </c>
      <c r="H67" s="79">
        <v>0</v>
      </c>
      <c r="I67" s="79">
        <v>0</v>
      </c>
      <c r="J67" s="79">
        <v>5</v>
      </c>
      <c r="K67" s="79">
        <v>16</v>
      </c>
      <c r="L67" s="79">
        <v>25</v>
      </c>
      <c r="M67" s="79">
        <v>63</v>
      </c>
      <c r="N67" s="79">
        <v>91</v>
      </c>
      <c r="O67" s="79">
        <v>165</v>
      </c>
      <c r="P67" s="79">
        <v>213</v>
      </c>
      <c r="Q67" s="79">
        <v>333</v>
      </c>
      <c r="R67" s="79">
        <v>442</v>
      </c>
      <c r="S67" s="79">
        <v>558</v>
      </c>
      <c r="T67" s="79">
        <v>715</v>
      </c>
      <c r="U67" s="79">
        <v>829</v>
      </c>
      <c r="V67" s="79">
        <v>960</v>
      </c>
      <c r="W67" s="79">
        <v>980</v>
      </c>
      <c r="X67" s="79">
        <v>1066</v>
      </c>
      <c r="Y67" s="79">
        <v>990</v>
      </c>
      <c r="Z67" s="79">
        <v>1039</v>
      </c>
      <c r="AA67" s="79">
        <v>911</v>
      </c>
      <c r="AB67" s="79">
        <v>818</v>
      </c>
      <c r="AC67" s="79">
        <v>655</v>
      </c>
      <c r="AD67" s="79">
        <v>492</v>
      </c>
      <c r="AE67" s="79">
        <v>324</v>
      </c>
      <c r="AF67" s="79">
        <v>219</v>
      </c>
      <c r="AG67" s="79">
        <v>117</v>
      </c>
      <c r="AH67" s="79">
        <v>70</v>
      </c>
      <c r="AI67" s="79">
        <v>26</v>
      </c>
      <c r="AJ67" s="79">
        <v>9</v>
      </c>
      <c r="AK67" s="79">
        <v>2</v>
      </c>
      <c r="AL67" s="79">
        <v>1</v>
      </c>
      <c r="AM67" s="79">
        <v>1</v>
      </c>
      <c r="AN67" s="79">
        <v>0</v>
      </c>
      <c r="AO67" s="79">
        <v>0</v>
      </c>
      <c r="AP67" s="79">
        <v>0</v>
      </c>
      <c r="AQ67" s="79">
        <v>1</v>
      </c>
      <c r="AR67" s="79">
        <v>0</v>
      </c>
      <c r="AS67" s="79">
        <v>0</v>
      </c>
      <c r="AT67" s="79">
        <v>0</v>
      </c>
    </row>
    <row r="68" spans="1:46">
      <c r="B68" t="s">
        <v>701</v>
      </c>
      <c r="C68" s="79">
        <v>2640</v>
      </c>
      <c r="D68" s="79" t="s">
        <v>708</v>
      </c>
      <c r="E68" s="79">
        <v>0</v>
      </c>
      <c r="F68" s="79">
        <v>0</v>
      </c>
      <c r="G68" s="79">
        <v>0</v>
      </c>
      <c r="H68" s="79">
        <v>0</v>
      </c>
      <c r="I68" s="79">
        <v>0</v>
      </c>
      <c r="J68" s="79">
        <v>0</v>
      </c>
      <c r="K68" s="79">
        <v>0</v>
      </c>
      <c r="L68" s="79">
        <v>3</v>
      </c>
      <c r="M68" s="79">
        <v>6</v>
      </c>
      <c r="N68" s="79">
        <v>16</v>
      </c>
      <c r="O68" s="79">
        <v>30</v>
      </c>
      <c r="P68" s="79">
        <v>34</v>
      </c>
      <c r="Q68" s="79">
        <v>59</v>
      </c>
      <c r="R68" s="79">
        <v>82</v>
      </c>
      <c r="S68" s="79">
        <v>98</v>
      </c>
      <c r="T68" s="79">
        <v>135</v>
      </c>
      <c r="U68" s="79">
        <v>184</v>
      </c>
      <c r="V68" s="79">
        <v>215</v>
      </c>
      <c r="W68" s="79">
        <v>208</v>
      </c>
      <c r="X68" s="79">
        <v>223</v>
      </c>
      <c r="Y68" s="79">
        <v>209</v>
      </c>
      <c r="Z68" s="79">
        <v>232</v>
      </c>
      <c r="AA68" s="79">
        <v>199</v>
      </c>
      <c r="AB68" s="79">
        <v>176</v>
      </c>
      <c r="AC68" s="79">
        <v>150</v>
      </c>
      <c r="AD68" s="79">
        <v>128</v>
      </c>
      <c r="AE68" s="79">
        <v>106</v>
      </c>
      <c r="AF68" s="79">
        <v>73</v>
      </c>
      <c r="AG68" s="79">
        <v>48</v>
      </c>
      <c r="AH68" s="79">
        <v>8</v>
      </c>
      <c r="AI68" s="79">
        <v>9</v>
      </c>
      <c r="AJ68" s="79">
        <v>3</v>
      </c>
      <c r="AK68" s="79">
        <v>3</v>
      </c>
      <c r="AL68" s="79">
        <v>3</v>
      </c>
      <c r="AM68" s="79">
        <v>0</v>
      </c>
      <c r="AN68" s="79">
        <v>0</v>
      </c>
      <c r="AO68" s="79">
        <v>0</v>
      </c>
      <c r="AP68" s="79">
        <v>0</v>
      </c>
      <c r="AQ68" s="79">
        <v>0</v>
      </c>
      <c r="AR68" s="79">
        <v>0</v>
      </c>
      <c r="AS68" s="79">
        <v>0</v>
      </c>
      <c r="AT68" s="79">
        <v>0</v>
      </c>
    </row>
    <row r="69" spans="1:46">
      <c r="B69" t="s">
        <v>702</v>
      </c>
      <c r="C69" s="79">
        <v>759</v>
      </c>
      <c r="D69" s="79" t="s">
        <v>708</v>
      </c>
      <c r="E69" s="79">
        <v>0</v>
      </c>
      <c r="F69" s="79">
        <v>0</v>
      </c>
      <c r="G69" s="79">
        <v>0</v>
      </c>
      <c r="H69" s="79">
        <v>0</v>
      </c>
      <c r="I69" s="79">
        <v>0</v>
      </c>
      <c r="J69" s="79">
        <v>0</v>
      </c>
      <c r="K69" s="79">
        <v>0</v>
      </c>
      <c r="L69" s="79">
        <v>1</v>
      </c>
      <c r="M69" s="79">
        <v>0</v>
      </c>
      <c r="N69" s="79">
        <v>1</v>
      </c>
      <c r="O69" s="79">
        <v>5</v>
      </c>
      <c r="P69" s="79">
        <v>8</v>
      </c>
      <c r="Q69" s="79">
        <v>8</v>
      </c>
      <c r="R69" s="79">
        <v>14</v>
      </c>
      <c r="S69" s="79">
        <v>20</v>
      </c>
      <c r="T69" s="79">
        <v>37</v>
      </c>
      <c r="U69" s="79">
        <v>46</v>
      </c>
      <c r="V69" s="79">
        <v>58</v>
      </c>
      <c r="W69" s="79">
        <v>61</v>
      </c>
      <c r="X69" s="79">
        <v>55</v>
      </c>
      <c r="Y69" s="79">
        <v>66</v>
      </c>
      <c r="Z69" s="79">
        <v>64</v>
      </c>
      <c r="AA69" s="79">
        <v>57</v>
      </c>
      <c r="AB69" s="79">
        <v>50</v>
      </c>
      <c r="AC69" s="79">
        <v>61</v>
      </c>
      <c r="AD69" s="79">
        <v>57</v>
      </c>
      <c r="AE69" s="79">
        <v>39</v>
      </c>
      <c r="AF69" s="79">
        <v>26</v>
      </c>
      <c r="AG69" s="79">
        <v>13</v>
      </c>
      <c r="AH69" s="79">
        <v>6</v>
      </c>
      <c r="AI69" s="79">
        <v>3</v>
      </c>
      <c r="AJ69" s="79">
        <v>1</v>
      </c>
      <c r="AK69" s="79">
        <v>2</v>
      </c>
      <c r="AL69" s="79">
        <v>0</v>
      </c>
      <c r="AM69" s="79">
        <v>0</v>
      </c>
      <c r="AN69" s="79">
        <v>0</v>
      </c>
      <c r="AO69" s="79">
        <v>0</v>
      </c>
      <c r="AP69" s="79">
        <v>0</v>
      </c>
      <c r="AQ69" s="79">
        <v>0</v>
      </c>
      <c r="AR69" s="79">
        <v>0</v>
      </c>
      <c r="AS69" s="79">
        <v>0</v>
      </c>
      <c r="AT69" s="79">
        <v>0</v>
      </c>
    </row>
    <row r="70" spans="1:46">
      <c r="B70" t="s">
        <v>703</v>
      </c>
      <c r="C70" s="79">
        <v>250</v>
      </c>
      <c r="D70" s="79" t="s">
        <v>708</v>
      </c>
      <c r="E70" s="79">
        <v>0</v>
      </c>
      <c r="F70" s="79">
        <v>0</v>
      </c>
      <c r="G70" s="79">
        <v>0</v>
      </c>
      <c r="H70" s="79">
        <v>0</v>
      </c>
      <c r="I70" s="79">
        <v>0</v>
      </c>
      <c r="J70" s="79">
        <v>0</v>
      </c>
      <c r="K70" s="79">
        <v>0</v>
      </c>
      <c r="L70" s="79">
        <v>0</v>
      </c>
      <c r="M70" s="79">
        <v>1</v>
      </c>
      <c r="N70" s="79">
        <v>0</v>
      </c>
      <c r="O70" s="79">
        <v>1</v>
      </c>
      <c r="P70" s="79">
        <v>3</v>
      </c>
      <c r="Q70" s="79">
        <v>2</v>
      </c>
      <c r="R70" s="79">
        <v>2</v>
      </c>
      <c r="S70" s="79">
        <v>6</v>
      </c>
      <c r="T70" s="79">
        <v>2</v>
      </c>
      <c r="U70" s="79">
        <v>14</v>
      </c>
      <c r="V70" s="79">
        <v>17</v>
      </c>
      <c r="W70" s="79">
        <v>16</v>
      </c>
      <c r="X70" s="79">
        <v>19</v>
      </c>
      <c r="Y70" s="79">
        <v>27</v>
      </c>
      <c r="Z70" s="79">
        <v>20</v>
      </c>
      <c r="AA70" s="79">
        <v>24</v>
      </c>
      <c r="AB70" s="79">
        <v>25</v>
      </c>
      <c r="AC70" s="79">
        <v>13</v>
      </c>
      <c r="AD70" s="79">
        <v>11</v>
      </c>
      <c r="AE70" s="79">
        <v>16</v>
      </c>
      <c r="AF70" s="79">
        <v>16</v>
      </c>
      <c r="AG70" s="79">
        <v>4</v>
      </c>
      <c r="AH70" s="79">
        <v>5</v>
      </c>
      <c r="AI70" s="79">
        <v>3</v>
      </c>
      <c r="AJ70" s="79">
        <v>2</v>
      </c>
      <c r="AK70" s="79">
        <v>1</v>
      </c>
      <c r="AL70" s="79">
        <v>0</v>
      </c>
      <c r="AM70" s="79">
        <v>0</v>
      </c>
      <c r="AN70" s="79">
        <v>0</v>
      </c>
      <c r="AO70" s="79">
        <v>0</v>
      </c>
      <c r="AP70" s="79">
        <v>0</v>
      </c>
      <c r="AQ70" s="79">
        <v>0</v>
      </c>
      <c r="AR70" s="79">
        <v>0</v>
      </c>
      <c r="AS70" s="79">
        <v>0</v>
      </c>
      <c r="AT70" s="79">
        <v>0</v>
      </c>
    </row>
    <row r="71" spans="1:46">
      <c r="B71" t="s">
        <v>704</v>
      </c>
      <c r="C71" s="79">
        <v>80</v>
      </c>
      <c r="D71" s="79" t="s">
        <v>708</v>
      </c>
      <c r="E71" s="79">
        <v>0</v>
      </c>
      <c r="F71" s="79">
        <v>0</v>
      </c>
      <c r="G71" s="79">
        <v>0</v>
      </c>
      <c r="H71" s="79">
        <v>0</v>
      </c>
      <c r="I71" s="79">
        <v>0</v>
      </c>
      <c r="J71" s="79">
        <v>0</v>
      </c>
      <c r="K71" s="79">
        <v>0</v>
      </c>
      <c r="L71" s="79">
        <v>0</v>
      </c>
      <c r="M71" s="79">
        <v>0</v>
      </c>
      <c r="N71" s="79">
        <v>0</v>
      </c>
      <c r="O71" s="79">
        <v>0</v>
      </c>
      <c r="P71" s="79">
        <v>1</v>
      </c>
      <c r="Q71" s="79">
        <v>0</v>
      </c>
      <c r="R71" s="79">
        <v>1</v>
      </c>
      <c r="S71" s="79">
        <v>1</v>
      </c>
      <c r="T71" s="79">
        <v>4</v>
      </c>
      <c r="U71" s="79">
        <v>5</v>
      </c>
      <c r="V71" s="79">
        <v>2</v>
      </c>
      <c r="W71" s="79">
        <v>8</v>
      </c>
      <c r="X71" s="79">
        <v>2</v>
      </c>
      <c r="Y71" s="79">
        <v>4</v>
      </c>
      <c r="Z71" s="79">
        <v>8</v>
      </c>
      <c r="AA71" s="79">
        <v>10</v>
      </c>
      <c r="AB71" s="79">
        <v>4</v>
      </c>
      <c r="AC71" s="79">
        <v>4</v>
      </c>
      <c r="AD71" s="79">
        <v>7</v>
      </c>
      <c r="AE71" s="79">
        <v>8</v>
      </c>
      <c r="AF71" s="79">
        <v>8</v>
      </c>
      <c r="AG71" s="79">
        <v>1</v>
      </c>
      <c r="AH71" s="79">
        <v>1</v>
      </c>
      <c r="AI71" s="79">
        <v>1</v>
      </c>
      <c r="AJ71" s="79">
        <v>0</v>
      </c>
      <c r="AK71" s="79">
        <v>0</v>
      </c>
      <c r="AL71" s="79">
        <v>0</v>
      </c>
      <c r="AM71" s="79">
        <v>0</v>
      </c>
      <c r="AN71" s="79">
        <v>0</v>
      </c>
      <c r="AO71" s="79">
        <v>0</v>
      </c>
      <c r="AP71" s="79">
        <v>0</v>
      </c>
      <c r="AQ71" s="79">
        <v>0</v>
      </c>
      <c r="AR71" s="79">
        <v>0</v>
      </c>
      <c r="AS71" s="79">
        <v>0</v>
      </c>
      <c r="AT71" s="79">
        <v>0</v>
      </c>
    </row>
    <row r="72" spans="1:46">
      <c r="B72" t="s">
        <v>705</v>
      </c>
      <c r="C72" s="79">
        <v>34</v>
      </c>
      <c r="D72" s="79" t="s">
        <v>708</v>
      </c>
      <c r="E72" s="79">
        <v>0</v>
      </c>
      <c r="F72" s="79">
        <v>0</v>
      </c>
      <c r="G72" s="79">
        <v>0</v>
      </c>
      <c r="H72" s="79">
        <v>0</v>
      </c>
      <c r="I72" s="79">
        <v>0</v>
      </c>
      <c r="J72" s="79">
        <v>0</v>
      </c>
      <c r="K72" s="79">
        <v>0</v>
      </c>
      <c r="L72" s="79">
        <v>0</v>
      </c>
      <c r="M72" s="79">
        <v>0</v>
      </c>
      <c r="N72" s="79">
        <v>0</v>
      </c>
      <c r="O72" s="79">
        <v>0</v>
      </c>
      <c r="P72" s="79">
        <v>0</v>
      </c>
      <c r="Q72" s="79">
        <v>0</v>
      </c>
      <c r="R72" s="79">
        <v>1</v>
      </c>
      <c r="S72" s="79">
        <v>0</v>
      </c>
      <c r="T72" s="79">
        <v>0</v>
      </c>
      <c r="U72" s="79">
        <v>1</v>
      </c>
      <c r="V72" s="79">
        <v>2</v>
      </c>
      <c r="W72" s="79">
        <v>2</v>
      </c>
      <c r="X72" s="79">
        <v>4</v>
      </c>
      <c r="Y72" s="79">
        <v>4</v>
      </c>
      <c r="Z72" s="79">
        <v>4</v>
      </c>
      <c r="AA72" s="79">
        <v>4</v>
      </c>
      <c r="AB72" s="79">
        <v>1</v>
      </c>
      <c r="AC72" s="79">
        <v>2</v>
      </c>
      <c r="AD72" s="79">
        <v>0</v>
      </c>
      <c r="AE72" s="79">
        <v>1</v>
      </c>
      <c r="AF72" s="79">
        <v>4</v>
      </c>
      <c r="AG72" s="79">
        <v>3</v>
      </c>
      <c r="AH72" s="79">
        <v>0</v>
      </c>
      <c r="AI72" s="79">
        <v>0</v>
      </c>
      <c r="AJ72" s="79">
        <v>0</v>
      </c>
      <c r="AK72" s="79">
        <v>1</v>
      </c>
      <c r="AL72" s="79">
        <v>0</v>
      </c>
      <c r="AM72" s="79">
        <v>0</v>
      </c>
      <c r="AN72" s="79">
        <v>0</v>
      </c>
      <c r="AO72" s="79">
        <v>0</v>
      </c>
      <c r="AP72" s="79">
        <v>0</v>
      </c>
      <c r="AQ72" s="79">
        <v>0</v>
      </c>
      <c r="AR72" s="79">
        <v>0</v>
      </c>
      <c r="AS72" s="79">
        <v>0</v>
      </c>
      <c r="AT72" s="79">
        <v>0</v>
      </c>
    </row>
    <row r="73" spans="1:46">
      <c r="B73" t="s">
        <v>706</v>
      </c>
      <c r="C73" s="79">
        <v>17</v>
      </c>
      <c r="D73" s="79" t="s">
        <v>708</v>
      </c>
      <c r="E73" s="79">
        <v>0</v>
      </c>
      <c r="F73" s="79">
        <v>0</v>
      </c>
      <c r="G73" s="79">
        <v>0</v>
      </c>
      <c r="H73" s="79">
        <v>0</v>
      </c>
      <c r="I73" s="79">
        <v>0</v>
      </c>
      <c r="J73" s="79">
        <v>0</v>
      </c>
      <c r="K73" s="79">
        <v>0</v>
      </c>
      <c r="L73" s="79">
        <v>0</v>
      </c>
      <c r="M73" s="79">
        <v>0</v>
      </c>
      <c r="N73" s="79">
        <v>0</v>
      </c>
      <c r="O73" s="79">
        <v>0</v>
      </c>
      <c r="P73" s="79">
        <v>0</v>
      </c>
      <c r="Q73" s="79">
        <v>0</v>
      </c>
      <c r="R73" s="79">
        <v>1</v>
      </c>
      <c r="S73" s="79">
        <v>0</v>
      </c>
      <c r="T73" s="79">
        <v>0</v>
      </c>
      <c r="U73" s="79">
        <v>0</v>
      </c>
      <c r="V73" s="79">
        <v>1</v>
      </c>
      <c r="W73" s="79">
        <v>0</v>
      </c>
      <c r="X73" s="79">
        <v>3</v>
      </c>
      <c r="Y73" s="79">
        <v>1</v>
      </c>
      <c r="Z73" s="79">
        <v>2</v>
      </c>
      <c r="AA73" s="79">
        <v>2</v>
      </c>
      <c r="AB73" s="79">
        <v>1</v>
      </c>
      <c r="AC73" s="79">
        <v>1</v>
      </c>
      <c r="AD73" s="79">
        <v>1</v>
      </c>
      <c r="AE73" s="79">
        <v>2</v>
      </c>
      <c r="AF73" s="79">
        <v>0</v>
      </c>
      <c r="AG73" s="79">
        <v>0</v>
      </c>
      <c r="AH73" s="79">
        <v>0</v>
      </c>
      <c r="AI73" s="79">
        <v>1</v>
      </c>
      <c r="AJ73" s="79">
        <v>0</v>
      </c>
      <c r="AK73" s="79">
        <v>0</v>
      </c>
      <c r="AL73" s="79">
        <v>1</v>
      </c>
      <c r="AM73" s="79">
        <v>0</v>
      </c>
      <c r="AN73" s="79">
        <v>0</v>
      </c>
      <c r="AO73" s="79">
        <v>0</v>
      </c>
      <c r="AP73" s="79">
        <v>0</v>
      </c>
      <c r="AQ73" s="79">
        <v>0</v>
      </c>
      <c r="AR73" s="79">
        <v>0</v>
      </c>
      <c r="AS73" s="79">
        <v>0</v>
      </c>
      <c r="AT73" s="79">
        <v>0</v>
      </c>
    </row>
    <row r="74" spans="1:46">
      <c r="A74" t="s">
        <v>709</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row>
    <row r="75" spans="1:46">
      <c r="A75" t="s">
        <v>365</v>
      </c>
      <c r="B75" t="s">
        <v>365</v>
      </c>
      <c r="C75" s="79">
        <v>22402</v>
      </c>
      <c r="D75" s="79">
        <v>46</v>
      </c>
      <c r="E75" s="79">
        <v>141</v>
      </c>
      <c r="F75" s="79">
        <v>413</v>
      </c>
      <c r="G75" s="79">
        <v>809</v>
      </c>
      <c r="H75" s="79">
        <v>879</v>
      </c>
      <c r="I75" s="79">
        <v>1046</v>
      </c>
      <c r="J75" s="79">
        <v>1120</v>
      </c>
      <c r="K75" s="79">
        <v>1160</v>
      </c>
      <c r="L75" s="79">
        <v>1046</v>
      </c>
      <c r="M75" s="79">
        <v>998</v>
      </c>
      <c r="N75" s="79">
        <v>912</v>
      </c>
      <c r="O75" s="79">
        <v>869</v>
      </c>
      <c r="P75" s="79">
        <v>835</v>
      </c>
      <c r="Q75" s="79">
        <v>854</v>
      </c>
      <c r="R75" s="79">
        <v>801</v>
      </c>
      <c r="S75" s="79">
        <v>880</v>
      </c>
      <c r="T75" s="79">
        <v>850</v>
      </c>
      <c r="U75" s="79">
        <v>910</v>
      </c>
      <c r="V75" s="79">
        <v>880</v>
      </c>
      <c r="W75" s="79">
        <v>857</v>
      </c>
      <c r="X75" s="79">
        <v>803</v>
      </c>
      <c r="Y75" s="79">
        <v>866</v>
      </c>
      <c r="Z75" s="79">
        <v>764</v>
      </c>
      <c r="AA75" s="79">
        <v>773</v>
      </c>
      <c r="AB75" s="79">
        <v>697</v>
      </c>
      <c r="AC75" s="79">
        <v>606</v>
      </c>
      <c r="AD75" s="79">
        <v>510</v>
      </c>
      <c r="AE75" s="79">
        <v>405</v>
      </c>
      <c r="AF75" s="79">
        <v>295</v>
      </c>
      <c r="AG75" s="79">
        <v>191</v>
      </c>
      <c r="AH75" s="79">
        <v>114</v>
      </c>
      <c r="AI75" s="79">
        <v>47</v>
      </c>
      <c r="AJ75" s="79">
        <v>11</v>
      </c>
      <c r="AK75" s="79">
        <v>4</v>
      </c>
      <c r="AL75" s="79">
        <v>4</v>
      </c>
      <c r="AM75" s="79">
        <v>3</v>
      </c>
      <c r="AN75" s="79">
        <v>1</v>
      </c>
      <c r="AO75" s="79">
        <v>0</v>
      </c>
      <c r="AP75" s="79">
        <v>0</v>
      </c>
      <c r="AQ75" s="79">
        <v>0</v>
      </c>
      <c r="AR75" s="79">
        <v>0</v>
      </c>
      <c r="AS75" s="79">
        <v>0</v>
      </c>
      <c r="AT75" s="79">
        <v>2</v>
      </c>
    </row>
    <row r="76" spans="1:46">
      <c r="B76" t="s">
        <v>697</v>
      </c>
      <c r="C76" s="79">
        <v>13203</v>
      </c>
      <c r="D76" s="79">
        <v>45</v>
      </c>
      <c r="E76" s="79">
        <v>138</v>
      </c>
      <c r="F76" s="79">
        <v>406</v>
      </c>
      <c r="G76" s="79">
        <v>781</v>
      </c>
      <c r="H76" s="79">
        <v>815</v>
      </c>
      <c r="I76" s="79">
        <v>934</v>
      </c>
      <c r="J76" s="79">
        <v>937</v>
      </c>
      <c r="K76" s="79">
        <v>902</v>
      </c>
      <c r="L76" s="79">
        <v>780</v>
      </c>
      <c r="M76" s="79">
        <v>690</v>
      </c>
      <c r="N76" s="79">
        <v>555</v>
      </c>
      <c r="O76" s="79">
        <v>497</v>
      </c>
      <c r="P76" s="79">
        <v>493</v>
      </c>
      <c r="Q76" s="79">
        <v>418</v>
      </c>
      <c r="R76" s="79">
        <v>385</v>
      </c>
      <c r="S76" s="79">
        <v>413</v>
      </c>
      <c r="T76" s="79">
        <v>403</v>
      </c>
      <c r="U76" s="79">
        <v>406</v>
      </c>
      <c r="V76" s="79">
        <v>360</v>
      </c>
      <c r="W76" s="79">
        <v>328</v>
      </c>
      <c r="X76" s="79">
        <v>326</v>
      </c>
      <c r="Y76" s="79">
        <v>355</v>
      </c>
      <c r="Z76" s="79">
        <v>318</v>
      </c>
      <c r="AA76" s="79">
        <v>284</v>
      </c>
      <c r="AB76" s="79">
        <v>284</v>
      </c>
      <c r="AC76" s="79">
        <v>268</v>
      </c>
      <c r="AD76" s="79">
        <v>217</v>
      </c>
      <c r="AE76" s="79">
        <v>182</v>
      </c>
      <c r="AF76" s="79">
        <v>123</v>
      </c>
      <c r="AG76" s="79">
        <v>76</v>
      </c>
      <c r="AH76" s="79">
        <v>47</v>
      </c>
      <c r="AI76" s="79">
        <v>24</v>
      </c>
      <c r="AJ76" s="79">
        <v>7</v>
      </c>
      <c r="AK76" s="79">
        <v>0</v>
      </c>
      <c r="AL76" s="79">
        <v>2</v>
      </c>
      <c r="AM76" s="79">
        <v>2</v>
      </c>
      <c r="AN76" s="79">
        <v>0</v>
      </c>
      <c r="AO76" s="79">
        <v>0</v>
      </c>
      <c r="AP76" s="79">
        <v>0</v>
      </c>
      <c r="AQ76" s="79">
        <v>0</v>
      </c>
      <c r="AR76" s="79">
        <v>0</v>
      </c>
      <c r="AS76" s="79">
        <v>0</v>
      </c>
      <c r="AT76" s="79">
        <v>2</v>
      </c>
    </row>
    <row r="77" spans="1:46">
      <c r="B77" t="s">
        <v>698</v>
      </c>
      <c r="C77" s="79">
        <v>4407</v>
      </c>
      <c r="D77" s="79">
        <v>1</v>
      </c>
      <c r="E77" s="79">
        <v>3</v>
      </c>
      <c r="F77" s="79">
        <v>7</v>
      </c>
      <c r="G77" s="79">
        <v>26</v>
      </c>
      <c r="H77" s="79">
        <v>63</v>
      </c>
      <c r="I77" s="79">
        <v>105</v>
      </c>
      <c r="J77" s="79">
        <v>166</v>
      </c>
      <c r="K77" s="79">
        <v>219</v>
      </c>
      <c r="L77" s="79">
        <v>206</v>
      </c>
      <c r="M77" s="79">
        <v>225</v>
      </c>
      <c r="N77" s="79">
        <v>231</v>
      </c>
      <c r="O77" s="79">
        <v>221</v>
      </c>
      <c r="P77" s="79">
        <v>197</v>
      </c>
      <c r="Q77" s="79">
        <v>206</v>
      </c>
      <c r="R77" s="79">
        <v>192</v>
      </c>
      <c r="S77" s="79">
        <v>239</v>
      </c>
      <c r="T77" s="79">
        <v>195</v>
      </c>
      <c r="U77" s="79">
        <v>215</v>
      </c>
      <c r="V77" s="79">
        <v>206</v>
      </c>
      <c r="W77" s="79">
        <v>202</v>
      </c>
      <c r="X77" s="79">
        <v>182</v>
      </c>
      <c r="Y77" s="79">
        <v>197</v>
      </c>
      <c r="Z77" s="79">
        <v>162</v>
      </c>
      <c r="AA77" s="79">
        <v>189</v>
      </c>
      <c r="AB77" s="79">
        <v>148</v>
      </c>
      <c r="AC77" s="79">
        <v>126</v>
      </c>
      <c r="AD77" s="79">
        <v>98</v>
      </c>
      <c r="AE77" s="79">
        <v>69</v>
      </c>
      <c r="AF77" s="79">
        <v>47</v>
      </c>
      <c r="AG77" s="79">
        <v>35</v>
      </c>
      <c r="AH77" s="79">
        <v>16</v>
      </c>
      <c r="AI77" s="79">
        <v>7</v>
      </c>
      <c r="AJ77" s="79">
        <v>2</v>
      </c>
      <c r="AK77" s="79">
        <v>2</v>
      </c>
      <c r="AL77" s="79">
        <v>0</v>
      </c>
      <c r="AM77" s="79">
        <v>1</v>
      </c>
      <c r="AN77" s="79">
        <v>1</v>
      </c>
      <c r="AO77" s="79">
        <v>0</v>
      </c>
      <c r="AP77" s="79">
        <v>0</v>
      </c>
      <c r="AQ77" s="79">
        <v>0</v>
      </c>
      <c r="AR77" s="79">
        <v>0</v>
      </c>
      <c r="AS77" s="79">
        <v>0</v>
      </c>
      <c r="AT77" s="79">
        <v>0</v>
      </c>
    </row>
    <row r="78" spans="1:46">
      <c r="B78" t="s">
        <v>699</v>
      </c>
      <c r="C78" s="79">
        <v>2686</v>
      </c>
      <c r="D78" s="79">
        <v>0</v>
      </c>
      <c r="E78" s="79">
        <v>0</v>
      </c>
      <c r="F78" s="79">
        <v>0</v>
      </c>
      <c r="G78" s="79">
        <v>2</v>
      </c>
      <c r="H78" s="79">
        <v>1</v>
      </c>
      <c r="I78" s="79">
        <v>7</v>
      </c>
      <c r="J78" s="79">
        <v>14</v>
      </c>
      <c r="K78" s="79">
        <v>35</v>
      </c>
      <c r="L78" s="79">
        <v>54</v>
      </c>
      <c r="M78" s="79">
        <v>60</v>
      </c>
      <c r="N78" s="79">
        <v>93</v>
      </c>
      <c r="O78" s="79">
        <v>111</v>
      </c>
      <c r="P78" s="79">
        <v>106</v>
      </c>
      <c r="Q78" s="79">
        <v>150</v>
      </c>
      <c r="R78" s="79">
        <v>141</v>
      </c>
      <c r="S78" s="79">
        <v>146</v>
      </c>
      <c r="T78" s="79">
        <v>155</v>
      </c>
      <c r="U78" s="79">
        <v>169</v>
      </c>
      <c r="V78" s="79">
        <v>159</v>
      </c>
      <c r="W78" s="79">
        <v>175</v>
      </c>
      <c r="X78" s="79">
        <v>156</v>
      </c>
      <c r="Y78" s="79">
        <v>161</v>
      </c>
      <c r="Z78" s="79">
        <v>140</v>
      </c>
      <c r="AA78" s="79">
        <v>144</v>
      </c>
      <c r="AB78" s="79">
        <v>131</v>
      </c>
      <c r="AC78" s="79">
        <v>105</v>
      </c>
      <c r="AD78" s="79">
        <v>79</v>
      </c>
      <c r="AE78" s="79">
        <v>67</v>
      </c>
      <c r="AF78" s="79">
        <v>56</v>
      </c>
      <c r="AG78" s="79">
        <v>30</v>
      </c>
      <c r="AH78" s="79">
        <v>24</v>
      </c>
      <c r="AI78" s="79">
        <v>10</v>
      </c>
      <c r="AJ78" s="79">
        <v>2</v>
      </c>
      <c r="AK78" s="79">
        <v>1</v>
      </c>
      <c r="AL78" s="79">
        <v>2</v>
      </c>
      <c r="AM78" s="79">
        <v>0</v>
      </c>
      <c r="AN78" s="79">
        <v>0</v>
      </c>
      <c r="AO78" s="79">
        <v>0</v>
      </c>
      <c r="AP78" s="79">
        <v>0</v>
      </c>
      <c r="AQ78" s="79">
        <v>0</v>
      </c>
      <c r="AR78" s="79">
        <v>0</v>
      </c>
      <c r="AS78" s="79">
        <v>0</v>
      </c>
      <c r="AT78" s="79">
        <v>0</v>
      </c>
    </row>
    <row r="79" spans="1:46">
      <c r="B79" t="s">
        <v>700</v>
      </c>
      <c r="C79" s="79">
        <v>1283</v>
      </c>
      <c r="D79" s="79">
        <v>0</v>
      </c>
      <c r="E79" s="79">
        <v>0</v>
      </c>
      <c r="F79" s="79">
        <v>0</v>
      </c>
      <c r="G79" s="79">
        <v>0</v>
      </c>
      <c r="H79" s="79">
        <v>0</v>
      </c>
      <c r="I79" s="79">
        <v>0</v>
      </c>
      <c r="J79" s="79">
        <v>3</v>
      </c>
      <c r="K79" s="79">
        <v>4</v>
      </c>
      <c r="L79" s="79">
        <v>5</v>
      </c>
      <c r="M79" s="79">
        <v>21</v>
      </c>
      <c r="N79" s="79">
        <v>29</v>
      </c>
      <c r="O79" s="79">
        <v>35</v>
      </c>
      <c r="P79" s="79">
        <v>29</v>
      </c>
      <c r="Q79" s="79">
        <v>60</v>
      </c>
      <c r="R79" s="79">
        <v>53</v>
      </c>
      <c r="S79" s="79">
        <v>59</v>
      </c>
      <c r="T79" s="79">
        <v>68</v>
      </c>
      <c r="U79" s="79">
        <v>73</v>
      </c>
      <c r="V79" s="79">
        <v>91</v>
      </c>
      <c r="W79" s="79">
        <v>97</v>
      </c>
      <c r="X79" s="79">
        <v>79</v>
      </c>
      <c r="Y79" s="79">
        <v>94</v>
      </c>
      <c r="Z79" s="79">
        <v>82</v>
      </c>
      <c r="AA79" s="79">
        <v>80</v>
      </c>
      <c r="AB79" s="79">
        <v>75</v>
      </c>
      <c r="AC79" s="79">
        <v>61</v>
      </c>
      <c r="AD79" s="79">
        <v>63</v>
      </c>
      <c r="AE79" s="79">
        <v>42</v>
      </c>
      <c r="AF79" s="79">
        <v>41</v>
      </c>
      <c r="AG79" s="79">
        <v>25</v>
      </c>
      <c r="AH79" s="79">
        <v>9</v>
      </c>
      <c r="AI79" s="79">
        <v>4</v>
      </c>
      <c r="AJ79" s="79">
        <v>0</v>
      </c>
      <c r="AK79" s="79">
        <v>1</v>
      </c>
      <c r="AL79" s="79">
        <v>0</v>
      </c>
      <c r="AM79" s="79">
        <v>0</v>
      </c>
      <c r="AN79" s="79">
        <v>0</v>
      </c>
      <c r="AO79" s="79">
        <v>0</v>
      </c>
      <c r="AP79" s="79">
        <v>0</v>
      </c>
      <c r="AQ79" s="79">
        <v>0</v>
      </c>
      <c r="AR79" s="79">
        <v>0</v>
      </c>
      <c r="AS79" s="79">
        <v>0</v>
      </c>
      <c r="AT79" s="79">
        <v>0</v>
      </c>
    </row>
    <row r="80" spans="1:46">
      <c r="B80" t="s">
        <v>701</v>
      </c>
      <c r="C80" s="79">
        <v>501</v>
      </c>
      <c r="D80" s="79">
        <v>0</v>
      </c>
      <c r="E80" s="79">
        <v>0</v>
      </c>
      <c r="F80" s="79">
        <v>0</v>
      </c>
      <c r="G80" s="79">
        <v>0</v>
      </c>
      <c r="H80" s="79">
        <v>0</v>
      </c>
      <c r="I80" s="79">
        <v>0</v>
      </c>
      <c r="J80" s="79">
        <v>0</v>
      </c>
      <c r="K80" s="79">
        <v>0</v>
      </c>
      <c r="L80" s="79">
        <v>0</v>
      </c>
      <c r="M80" s="79">
        <v>2</v>
      </c>
      <c r="N80" s="79">
        <v>2</v>
      </c>
      <c r="O80" s="79">
        <v>4</v>
      </c>
      <c r="P80" s="79">
        <v>6</v>
      </c>
      <c r="Q80" s="79">
        <v>13</v>
      </c>
      <c r="R80" s="79">
        <v>20</v>
      </c>
      <c r="S80" s="79">
        <v>17</v>
      </c>
      <c r="T80" s="79">
        <v>20</v>
      </c>
      <c r="U80" s="79">
        <v>29</v>
      </c>
      <c r="V80" s="79">
        <v>41</v>
      </c>
      <c r="W80" s="79">
        <v>41</v>
      </c>
      <c r="X80" s="79">
        <v>33</v>
      </c>
      <c r="Y80" s="79">
        <v>30</v>
      </c>
      <c r="Z80" s="79">
        <v>36</v>
      </c>
      <c r="AA80" s="79">
        <v>48</v>
      </c>
      <c r="AB80" s="79">
        <v>40</v>
      </c>
      <c r="AC80" s="79">
        <v>23</v>
      </c>
      <c r="AD80" s="79">
        <v>32</v>
      </c>
      <c r="AE80" s="79">
        <v>28</v>
      </c>
      <c r="AF80" s="79">
        <v>12</v>
      </c>
      <c r="AG80" s="79">
        <v>10</v>
      </c>
      <c r="AH80" s="79">
        <v>12</v>
      </c>
      <c r="AI80" s="79">
        <v>2</v>
      </c>
      <c r="AJ80" s="79">
        <v>0</v>
      </c>
      <c r="AK80" s="79">
        <v>0</v>
      </c>
      <c r="AL80" s="79">
        <v>0</v>
      </c>
      <c r="AM80" s="79">
        <v>0</v>
      </c>
      <c r="AN80" s="79">
        <v>0</v>
      </c>
      <c r="AO80" s="79">
        <v>0</v>
      </c>
      <c r="AP80" s="79">
        <v>0</v>
      </c>
      <c r="AQ80" s="79">
        <v>0</v>
      </c>
      <c r="AR80" s="79">
        <v>0</v>
      </c>
      <c r="AS80" s="79">
        <v>0</v>
      </c>
      <c r="AT80" s="79">
        <v>0</v>
      </c>
    </row>
    <row r="81" spans="1:46">
      <c r="B81" t="s">
        <v>702</v>
      </c>
      <c r="C81" s="79">
        <v>184</v>
      </c>
      <c r="D81" s="79">
        <v>0</v>
      </c>
      <c r="E81" s="79">
        <v>0</v>
      </c>
      <c r="F81" s="79">
        <v>0</v>
      </c>
      <c r="G81" s="79">
        <v>0</v>
      </c>
      <c r="H81" s="79">
        <v>0</v>
      </c>
      <c r="I81" s="79">
        <v>0</v>
      </c>
      <c r="J81" s="79">
        <v>0</v>
      </c>
      <c r="K81" s="79">
        <v>0</v>
      </c>
      <c r="L81" s="79">
        <v>1</v>
      </c>
      <c r="M81" s="79">
        <v>0</v>
      </c>
      <c r="N81" s="79">
        <v>2</v>
      </c>
      <c r="O81" s="79">
        <v>0</v>
      </c>
      <c r="P81" s="79">
        <v>3</v>
      </c>
      <c r="Q81" s="79">
        <v>6</v>
      </c>
      <c r="R81" s="79">
        <v>9</v>
      </c>
      <c r="S81" s="79">
        <v>5</v>
      </c>
      <c r="T81" s="79">
        <v>5</v>
      </c>
      <c r="U81" s="79">
        <v>9</v>
      </c>
      <c r="V81" s="79">
        <v>16</v>
      </c>
      <c r="W81" s="79">
        <v>10</v>
      </c>
      <c r="X81" s="79">
        <v>19</v>
      </c>
      <c r="Y81" s="79">
        <v>17</v>
      </c>
      <c r="Z81" s="79">
        <v>14</v>
      </c>
      <c r="AA81" s="79">
        <v>15</v>
      </c>
      <c r="AB81" s="79">
        <v>10</v>
      </c>
      <c r="AC81" s="79">
        <v>14</v>
      </c>
      <c r="AD81" s="79">
        <v>11</v>
      </c>
      <c r="AE81" s="79">
        <v>7</v>
      </c>
      <c r="AF81" s="79">
        <v>6</v>
      </c>
      <c r="AG81" s="79">
        <v>4</v>
      </c>
      <c r="AH81" s="79">
        <v>1</v>
      </c>
      <c r="AI81" s="79">
        <v>0</v>
      </c>
      <c r="AJ81" s="79">
        <v>0</v>
      </c>
      <c r="AK81" s="79">
        <v>0</v>
      </c>
      <c r="AL81" s="79">
        <v>0</v>
      </c>
      <c r="AM81" s="79">
        <v>0</v>
      </c>
      <c r="AN81" s="79">
        <v>0</v>
      </c>
      <c r="AO81" s="79">
        <v>0</v>
      </c>
      <c r="AP81" s="79">
        <v>0</v>
      </c>
      <c r="AQ81" s="79">
        <v>0</v>
      </c>
      <c r="AR81" s="79">
        <v>0</v>
      </c>
      <c r="AS81" s="79">
        <v>0</v>
      </c>
      <c r="AT81" s="79">
        <v>0</v>
      </c>
    </row>
    <row r="82" spans="1:46">
      <c r="B82" t="s">
        <v>703</v>
      </c>
      <c r="C82" s="79">
        <v>89</v>
      </c>
      <c r="D82" s="79">
        <v>0</v>
      </c>
      <c r="E82" s="79">
        <v>0</v>
      </c>
      <c r="F82" s="79">
        <v>0</v>
      </c>
      <c r="G82" s="79">
        <v>0</v>
      </c>
      <c r="H82" s="79">
        <v>0</v>
      </c>
      <c r="I82" s="79">
        <v>0</v>
      </c>
      <c r="J82" s="79">
        <v>0</v>
      </c>
      <c r="K82" s="79">
        <v>0</v>
      </c>
      <c r="L82" s="79">
        <v>0</v>
      </c>
      <c r="M82" s="79">
        <v>0</v>
      </c>
      <c r="N82" s="79">
        <v>0</v>
      </c>
      <c r="O82" s="79">
        <v>1</v>
      </c>
      <c r="P82" s="79">
        <v>1</v>
      </c>
      <c r="Q82" s="79">
        <v>1</v>
      </c>
      <c r="R82" s="79">
        <v>1</v>
      </c>
      <c r="S82" s="79">
        <v>1</v>
      </c>
      <c r="T82" s="79">
        <v>3</v>
      </c>
      <c r="U82" s="79">
        <v>6</v>
      </c>
      <c r="V82" s="79">
        <v>6</v>
      </c>
      <c r="W82" s="79">
        <v>3</v>
      </c>
      <c r="X82" s="79">
        <v>4</v>
      </c>
      <c r="Y82" s="79">
        <v>9</v>
      </c>
      <c r="Z82" s="79">
        <v>9</v>
      </c>
      <c r="AA82" s="79">
        <v>8</v>
      </c>
      <c r="AB82" s="79">
        <v>6</v>
      </c>
      <c r="AC82" s="79">
        <v>1</v>
      </c>
      <c r="AD82" s="79">
        <v>7</v>
      </c>
      <c r="AE82" s="79">
        <v>6</v>
      </c>
      <c r="AF82" s="79">
        <v>6</v>
      </c>
      <c r="AG82" s="79">
        <v>6</v>
      </c>
      <c r="AH82" s="79">
        <v>4</v>
      </c>
      <c r="AI82" s="79">
        <v>0</v>
      </c>
      <c r="AJ82" s="79">
        <v>0</v>
      </c>
      <c r="AK82" s="79">
        <v>0</v>
      </c>
      <c r="AL82" s="79">
        <v>0</v>
      </c>
      <c r="AM82" s="79">
        <v>0</v>
      </c>
      <c r="AN82" s="79">
        <v>0</v>
      </c>
      <c r="AO82" s="79">
        <v>0</v>
      </c>
      <c r="AP82" s="79">
        <v>0</v>
      </c>
      <c r="AQ82" s="79">
        <v>0</v>
      </c>
      <c r="AR82" s="79">
        <v>0</v>
      </c>
      <c r="AS82" s="79">
        <v>0</v>
      </c>
      <c r="AT82" s="79">
        <v>0</v>
      </c>
    </row>
    <row r="83" spans="1:46">
      <c r="B83" t="s">
        <v>704</v>
      </c>
      <c r="C83" s="79">
        <v>27</v>
      </c>
      <c r="D83" s="79">
        <v>0</v>
      </c>
      <c r="E83" s="79">
        <v>0</v>
      </c>
      <c r="F83" s="79">
        <v>0</v>
      </c>
      <c r="G83" s="79">
        <v>0</v>
      </c>
      <c r="H83" s="79">
        <v>0</v>
      </c>
      <c r="I83" s="79">
        <v>0</v>
      </c>
      <c r="J83" s="79">
        <v>0</v>
      </c>
      <c r="K83" s="79">
        <v>0</v>
      </c>
      <c r="L83" s="79">
        <v>0</v>
      </c>
      <c r="M83" s="79">
        <v>0</v>
      </c>
      <c r="N83" s="79">
        <v>0</v>
      </c>
      <c r="O83" s="79">
        <v>0</v>
      </c>
      <c r="P83" s="79">
        <v>0</v>
      </c>
      <c r="Q83" s="79">
        <v>0</v>
      </c>
      <c r="R83" s="79">
        <v>0</v>
      </c>
      <c r="S83" s="79">
        <v>0</v>
      </c>
      <c r="T83" s="79">
        <v>1</v>
      </c>
      <c r="U83" s="79">
        <v>2</v>
      </c>
      <c r="V83" s="79">
        <v>1</v>
      </c>
      <c r="W83" s="79">
        <v>1</v>
      </c>
      <c r="X83" s="79">
        <v>2</v>
      </c>
      <c r="Y83" s="79">
        <v>2</v>
      </c>
      <c r="Z83" s="79">
        <v>1</v>
      </c>
      <c r="AA83" s="79">
        <v>4</v>
      </c>
      <c r="AB83" s="79">
        <v>3</v>
      </c>
      <c r="AC83" s="79">
        <v>6</v>
      </c>
      <c r="AD83" s="79">
        <v>1</v>
      </c>
      <c r="AE83" s="79">
        <v>1</v>
      </c>
      <c r="AF83" s="79">
        <v>2</v>
      </c>
      <c r="AG83" s="79">
        <v>0</v>
      </c>
      <c r="AH83" s="79">
        <v>0</v>
      </c>
      <c r="AI83" s="79">
        <v>0</v>
      </c>
      <c r="AJ83" s="79">
        <v>0</v>
      </c>
      <c r="AK83" s="79">
        <v>0</v>
      </c>
      <c r="AL83" s="79">
        <v>0</v>
      </c>
      <c r="AM83" s="79">
        <v>0</v>
      </c>
      <c r="AN83" s="79">
        <v>0</v>
      </c>
      <c r="AO83" s="79">
        <v>0</v>
      </c>
      <c r="AP83" s="79">
        <v>0</v>
      </c>
      <c r="AQ83" s="79">
        <v>0</v>
      </c>
      <c r="AR83" s="79">
        <v>0</v>
      </c>
      <c r="AS83" s="79">
        <v>0</v>
      </c>
      <c r="AT83" s="79">
        <v>0</v>
      </c>
    </row>
    <row r="84" spans="1:46">
      <c r="B84" t="s">
        <v>705</v>
      </c>
      <c r="C84" s="79">
        <v>11</v>
      </c>
      <c r="D84" s="79">
        <v>0</v>
      </c>
      <c r="E84" s="79">
        <v>0</v>
      </c>
      <c r="F84" s="79">
        <v>0</v>
      </c>
      <c r="G84" s="79">
        <v>0</v>
      </c>
      <c r="H84" s="79">
        <v>0</v>
      </c>
      <c r="I84" s="79">
        <v>0</v>
      </c>
      <c r="J84" s="79">
        <v>0</v>
      </c>
      <c r="K84" s="79">
        <v>0</v>
      </c>
      <c r="L84" s="79">
        <v>0</v>
      </c>
      <c r="M84" s="79">
        <v>0</v>
      </c>
      <c r="N84" s="79">
        <v>0</v>
      </c>
      <c r="O84" s="79">
        <v>0</v>
      </c>
      <c r="P84" s="79">
        <v>0</v>
      </c>
      <c r="Q84" s="79">
        <v>0</v>
      </c>
      <c r="R84" s="79">
        <v>0</v>
      </c>
      <c r="S84" s="79">
        <v>0</v>
      </c>
      <c r="T84" s="79">
        <v>0</v>
      </c>
      <c r="U84" s="79">
        <v>0</v>
      </c>
      <c r="V84" s="79">
        <v>0</v>
      </c>
      <c r="W84" s="79">
        <v>0</v>
      </c>
      <c r="X84" s="79">
        <v>1</v>
      </c>
      <c r="Y84" s="79">
        <v>1</v>
      </c>
      <c r="Z84" s="79">
        <v>0</v>
      </c>
      <c r="AA84" s="79">
        <v>1</v>
      </c>
      <c r="AB84" s="79">
        <v>0</v>
      </c>
      <c r="AC84" s="79">
        <v>2</v>
      </c>
      <c r="AD84" s="79">
        <v>0</v>
      </c>
      <c r="AE84" s="79">
        <v>3</v>
      </c>
      <c r="AF84" s="79">
        <v>0</v>
      </c>
      <c r="AG84" s="79">
        <v>3</v>
      </c>
      <c r="AH84" s="79">
        <v>0</v>
      </c>
      <c r="AI84" s="79">
        <v>0</v>
      </c>
      <c r="AJ84" s="79">
        <v>0</v>
      </c>
      <c r="AK84" s="79">
        <v>0</v>
      </c>
      <c r="AL84" s="79">
        <v>0</v>
      </c>
      <c r="AM84" s="79">
        <v>0</v>
      </c>
      <c r="AN84" s="79">
        <v>0</v>
      </c>
      <c r="AO84" s="79">
        <v>0</v>
      </c>
      <c r="AP84" s="79">
        <v>0</v>
      </c>
      <c r="AQ84" s="79">
        <v>0</v>
      </c>
      <c r="AR84" s="79">
        <v>0</v>
      </c>
      <c r="AS84" s="79">
        <v>0</v>
      </c>
      <c r="AT84" s="79">
        <v>0</v>
      </c>
    </row>
    <row r="85" spans="1:46">
      <c r="B85" t="s">
        <v>706</v>
      </c>
      <c r="C85" s="79">
        <v>11</v>
      </c>
      <c r="D85" s="79">
        <v>0</v>
      </c>
      <c r="E85" s="79">
        <v>0</v>
      </c>
      <c r="F85" s="79">
        <v>0</v>
      </c>
      <c r="G85" s="79">
        <v>0</v>
      </c>
      <c r="H85" s="79">
        <v>0</v>
      </c>
      <c r="I85" s="79">
        <v>0</v>
      </c>
      <c r="J85" s="79">
        <v>0</v>
      </c>
      <c r="K85" s="79">
        <v>0</v>
      </c>
      <c r="L85" s="79">
        <v>0</v>
      </c>
      <c r="M85" s="79">
        <v>0</v>
      </c>
      <c r="N85" s="79">
        <v>0</v>
      </c>
      <c r="O85" s="79">
        <v>0</v>
      </c>
      <c r="P85" s="79">
        <v>0</v>
      </c>
      <c r="Q85" s="79">
        <v>0</v>
      </c>
      <c r="R85" s="79">
        <v>0</v>
      </c>
      <c r="S85" s="79">
        <v>0</v>
      </c>
      <c r="T85" s="79">
        <v>0</v>
      </c>
      <c r="U85" s="79">
        <v>1</v>
      </c>
      <c r="V85" s="79">
        <v>0</v>
      </c>
      <c r="W85" s="79">
        <v>0</v>
      </c>
      <c r="X85" s="79">
        <v>1</v>
      </c>
      <c r="Y85" s="79">
        <v>0</v>
      </c>
      <c r="Z85" s="79">
        <v>2</v>
      </c>
      <c r="AA85" s="79">
        <v>0</v>
      </c>
      <c r="AB85" s="79">
        <v>0</v>
      </c>
      <c r="AC85" s="79">
        <v>0</v>
      </c>
      <c r="AD85" s="79">
        <v>2</v>
      </c>
      <c r="AE85" s="79">
        <v>0</v>
      </c>
      <c r="AF85" s="79">
        <v>2</v>
      </c>
      <c r="AG85" s="79">
        <v>2</v>
      </c>
      <c r="AH85" s="79">
        <v>1</v>
      </c>
      <c r="AI85" s="79">
        <v>0</v>
      </c>
      <c r="AJ85" s="79">
        <v>0</v>
      </c>
      <c r="AK85" s="79">
        <v>0</v>
      </c>
      <c r="AL85" s="79">
        <v>0</v>
      </c>
      <c r="AM85" s="79">
        <v>0</v>
      </c>
      <c r="AN85" s="79">
        <v>0</v>
      </c>
      <c r="AO85" s="79">
        <v>0</v>
      </c>
      <c r="AP85" s="79">
        <v>0</v>
      </c>
      <c r="AQ85" s="79">
        <v>0</v>
      </c>
      <c r="AR85" s="79">
        <v>0</v>
      </c>
      <c r="AS85" s="79">
        <v>0</v>
      </c>
      <c r="AT85" s="79">
        <v>0</v>
      </c>
    </row>
    <row r="86" spans="1:46">
      <c r="A86" t="s">
        <v>1</v>
      </c>
      <c r="B86" t="s">
        <v>365</v>
      </c>
      <c r="C86" s="79">
        <v>11432</v>
      </c>
      <c r="D86" s="79">
        <v>28</v>
      </c>
      <c r="E86" s="79">
        <v>67</v>
      </c>
      <c r="F86" s="79">
        <v>215</v>
      </c>
      <c r="G86" s="79">
        <v>420</v>
      </c>
      <c r="H86" s="79">
        <v>457</v>
      </c>
      <c r="I86" s="79">
        <v>550</v>
      </c>
      <c r="J86" s="79">
        <v>550</v>
      </c>
      <c r="K86" s="79">
        <v>596</v>
      </c>
      <c r="L86" s="79">
        <v>533</v>
      </c>
      <c r="M86" s="79">
        <v>478</v>
      </c>
      <c r="N86" s="79">
        <v>469</v>
      </c>
      <c r="O86" s="79">
        <v>456</v>
      </c>
      <c r="P86" s="79">
        <v>457</v>
      </c>
      <c r="Q86" s="79">
        <v>426</v>
      </c>
      <c r="R86" s="79">
        <v>399</v>
      </c>
      <c r="S86" s="79">
        <v>465</v>
      </c>
      <c r="T86" s="79">
        <v>460</v>
      </c>
      <c r="U86" s="79">
        <v>472</v>
      </c>
      <c r="V86" s="79">
        <v>437</v>
      </c>
      <c r="W86" s="79">
        <v>442</v>
      </c>
      <c r="X86" s="79">
        <v>406</v>
      </c>
      <c r="Y86" s="79">
        <v>458</v>
      </c>
      <c r="Z86" s="79">
        <v>368</v>
      </c>
      <c r="AA86" s="79">
        <v>391</v>
      </c>
      <c r="AB86" s="79">
        <v>342</v>
      </c>
      <c r="AC86" s="79">
        <v>301</v>
      </c>
      <c r="AD86" s="79">
        <v>240</v>
      </c>
      <c r="AE86" s="79">
        <v>194</v>
      </c>
      <c r="AF86" s="79">
        <v>152</v>
      </c>
      <c r="AG86" s="79">
        <v>100</v>
      </c>
      <c r="AH86" s="79">
        <v>60</v>
      </c>
      <c r="AI86" s="79">
        <v>30</v>
      </c>
      <c r="AJ86" s="79">
        <v>6</v>
      </c>
      <c r="AK86" s="79">
        <v>1</v>
      </c>
      <c r="AL86" s="79">
        <v>1</v>
      </c>
      <c r="AM86" s="79">
        <v>3</v>
      </c>
      <c r="AN86" s="79">
        <v>0</v>
      </c>
      <c r="AO86" s="79">
        <v>0</v>
      </c>
      <c r="AP86" s="79">
        <v>0</v>
      </c>
      <c r="AQ86" s="79">
        <v>0</v>
      </c>
      <c r="AR86" s="79">
        <v>0</v>
      </c>
      <c r="AS86" s="79">
        <v>0</v>
      </c>
      <c r="AT86" s="79">
        <v>2</v>
      </c>
    </row>
    <row r="87" spans="1:46">
      <c r="B87" t="s">
        <v>697</v>
      </c>
      <c r="C87" s="79">
        <v>6727</v>
      </c>
      <c r="D87" s="79">
        <v>27</v>
      </c>
      <c r="E87" s="79">
        <v>65</v>
      </c>
      <c r="F87" s="79">
        <v>214</v>
      </c>
      <c r="G87" s="79">
        <v>404</v>
      </c>
      <c r="H87" s="79">
        <v>429</v>
      </c>
      <c r="I87" s="79">
        <v>489</v>
      </c>
      <c r="J87" s="79">
        <v>463</v>
      </c>
      <c r="K87" s="79">
        <v>446</v>
      </c>
      <c r="L87" s="79">
        <v>397</v>
      </c>
      <c r="M87" s="79">
        <v>336</v>
      </c>
      <c r="N87" s="79">
        <v>289</v>
      </c>
      <c r="O87" s="79">
        <v>277</v>
      </c>
      <c r="P87" s="79">
        <v>260</v>
      </c>
      <c r="Q87" s="79">
        <v>201</v>
      </c>
      <c r="R87" s="79">
        <v>196</v>
      </c>
      <c r="S87" s="79">
        <v>211</v>
      </c>
      <c r="T87" s="79">
        <v>215</v>
      </c>
      <c r="U87" s="79">
        <v>218</v>
      </c>
      <c r="V87" s="79">
        <v>177</v>
      </c>
      <c r="W87" s="79">
        <v>173</v>
      </c>
      <c r="X87" s="79">
        <v>163</v>
      </c>
      <c r="Y87" s="79">
        <v>181</v>
      </c>
      <c r="Z87" s="79">
        <v>153</v>
      </c>
      <c r="AA87" s="79">
        <v>140</v>
      </c>
      <c r="AB87" s="79">
        <v>139</v>
      </c>
      <c r="AC87" s="79">
        <v>135</v>
      </c>
      <c r="AD87" s="79">
        <v>105</v>
      </c>
      <c r="AE87" s="79">
        <v>82</v>
      </c>
      <c r="AF87" s="79">
        <v>63</v>
      </c>
      <c r="AG87" s="79">
        <v>36</v>
      </c>
      <c r="AH87" s="79">
        <v>19</v>
      </c>
      <c r="AI87" s="79">
        <v>15</v>
      </c>
      <c r="AJ87" s="79">
        <v>4</v>
      </c>
      <c r="AK87" s="79">
        <v>0</v>
      </c>
      <c r="AL87" s="79">
        <v>1</v>
      </c>
      <c r="AM87" s="79">
        <v>2</v>
      </c>
      <c r="AN87" s="79">
        <v>0</v>
      </c>
      <c r="AO87" s="79">
        <v>0</v>
      </c>
      <c r="AP87" s="79">
        <v>0</v>
      </c>
      <c r="AQ87" s="79">
        <v>0</v>
      </c>
      <c r="AR87" s="79">
        <v>0</v>
      </c>
      <c r="AS87" s="79">
        <v>0</v>
      </c>
      <c r="AT87" s="79">
        <v>2</v>
      </c>
    </row>
    <row r="88" spans="1:46">
      <c r="B88" t="s">
        <v>698</v>
      </c>
      <c r="C88" s="79">
        <v>2304</v>
      </c>
      <c r="D88" s="79">
        <v>1</v>
      </c>
      <c r="E88" s="79">
        <v>2</v>
      </c>
      <c r="F88" s="79">
        <v>1</v>
      </c>
      <c r="G88" s="79">
        <v>15</v>
      </c>
      <c r="H88" s="79">
        <v>28</v>
      </c>
      <c r="I88" s="79">
        <v>58</v>
      </c>
      <c r="J88" s="79">
        <v>81</v>
      </c>
      <c r="K88" s="79">
        <v>129</v>
      </c>
      <c r="L88" s="79">
        <v>106</v>
      </c>
      <c r="M88" s="79">
        <v>108</v>
      </c>
      <c r="N88" s="79">
        <v>118</v>
      </c>
      <c r="O88" s="79">
        <v>110</v>
      </c>
      <c r="P88" s="79">
        <v>118</v>
      </c>
      <c r="Q88" s="79">
        <v>99</v>
      </c>
      <c r="R88" s="79">
        <v>103</v>
      </c>
      <c r="S88" s="79">
        <v>129</v>
      </c>
      <c r="T88" s="79">
        <v>103</v>
      </c>
      <c r="U88" s="79">
        <v>118</v>
      </c>
      <c r="V88" s="79">
        <v>103</v>
      </c>
      <c r="W88" s="79">
        <v>104</v>
      </c>
      <c r="X88" s="79">
        <v>94</v>
      </c>
      <c r="Y88" s="79">
        <v>113</v>
      </c>
      <c r="Z88" s="79">
        <v>81</v>
      </c>
      <c r="AA88" s="79">
        <v>91</v>
      </c>
      <c r="AB88" s="79">
        <v>82</v>
      </c>
      <c r="AC88" s="79">
        <v>62</v>
      </c>
      <c r="AD88" s="79">
        <v>45</v>
      </c>
      <c r="AE88" s="79">
        <v>43</v>
      </c>
      <c r="AF88" s="79">
        <v>23</v>
      </c>
      <c r="AG88" s="79">
        <v>17</v>
      </c>
      <c r="AH88" s="79">
        <v>10</v>
      </c>
      <c r="AI88" s="79">
        <v>6</v>
      </c>
      <c r="AJ88" s="79">
        <v>1</v>
      </c>
      <c r="AK88" s="79">
        <v>1</v>
      </c>
      <c r="AL88" s="79">
        <v>0</v>
      </c>
      <c r="AM88" s="79">
        <v>1</v>
      </c>
      <c r="AN88" s="79">
        <v>0</v>
      </c>
      <c r="AO88" s="79">
        <v>0</v>
      </c>
      <c r="AP88" s="79">
        <v>0</v>
      </c>
      <c r="AQ88" s="79">
        <v>0</v>
      </c>
      <c r="AR88" s="79">
        <v>0</v>
      </c>
      <c r="AS88" s="79">
        <v>0</v>
      </c>
      <c r="AT88" s="79">
        <v>0</v>
      </c>
    </row>
    <row r="89" spans="1:46">
      <c r="B89" t="s">
        <v>699</v>
      </c>
      <c r="C89" s="79">
        <v>1362</v>
      </c>
      <c r="D89" s="79">
        <v>0</v>
      </c>
      <c r="E89" s="79">
        <v>0</v>
      </c>
      <c r="F89" s="79">
        <v>0</v>
      </c>
      <c r="G89" s="79">
        <v>1</v>
      </c>
      <c r="H89" s="79">
        <v>0</v>
      </c>
      <c r="I89" s="79">
        <v>3</v>
      </c>
      <c r="J89" s="79">
        <v>6</v>
      </c>
      <c r="K89" s="79">
        <v>19</v>
      </c>
      <c r="L89" s="79">
        <v>29</v>
      </c>
      <c r="M89" s="79">
        <v>24</v>
      </c>
      <c r="N89" s="79">
        <v>44</v>
      </c>
      <c r="O89" s="79">
        <v>53</v>
      </c>
      <c r="P89" s="79">
        <v>59</v>
      </c>
      <c r="Q89" s="79">
        <v>84</v>
      </c>
      <c r="R89" s="79">
        <v>59</v>
      </c>
      <c r="S89" s="79">
        <v>80</v>
      </c>
      <c r="T89" s="79">
        <v>85</v>
      </c>
      <c r="U89" s="79">
        <v>87</v>
      </c>
      <c r="V89" s="79">
        <v>88</v>
      </c>
      <c r="W89" s="79">
        <v>88</v>
      </c>
      <c r="X89" s="79">
        <v>71</v>
      </c>
      <c r="Y89" s="79">
        <v>85</v>
      </c>
      <c r="Z89" s="79">
        <v>65</v>
      </c>
      <c r="AA89" s="79">
        <v>85</v>
      </c>
      <c r="AB89" s="79">
        <v>59</v>
      </c>
      <c r="AC89" s="79">
        <v>48</v>
      </c>
      <c r="AD89" s="79">
        <v>42</v>
      </c>
      <c r="AE89" s="79">
        <v>27</v>
      </c>
      <c r="AF89" s="79">
        <v>31</v>
      </c>
      <c r="AG89" s="79">
        <v>19</v>
      </c>
      <c r="AH89" s="79">
        <v>14</v>
      </c>
      <c r="AI89" s="79">
        <v>6</v>
      </c>
      <c r="AJ89" s="79">
        <v>1</v>
      </c>
      <c r="AK89" s="79">
        <v>0</v>
      </c>
      <c r="AL89" s="79">
        <v>0</v>
      </c>
      <c r="AM89" s="79">
        <v>0</v>
      </c>
      <c r="AN89" s="79">
        <v>0</v>
      </c>
      <c r="AO89" s="79">
        <v>0</v>
      </c>
      <c r="AP89" s="79">
        <v>0</v>
      </c>
      <c r="AQ89" s="79">
        <v>0</v>
      </c>
      <c r="AR89" s="79">
        <v>0</v>
      </c>
      <c r="AS89" s="79">
        <v>0</v>
      </c>
      <c r="AT89" s="79">
        <v>0</v>
      </c>
    </row>
    <row r="90" spans="1:46">
      <c r="B90" t="s">
        <v>700</v>
      </c>
      <c r="C90" s="79">
        <v>621</v>
      </c>
      <c r="D90" s="79">
        <v>0</v>
      </c>
      <c r="E90" s="79">
        <v>0</v>
      </c>
      <c r="F90" s="79">
        <v>0</v>
      </c>
      <c r="G90" s="79">
        <v>0</v>
      </c>
      <c r="H90" s="79">
        <v>0</v>
      </c>
      <c r="I90" s="79">
        <v>0</v>
      </c>
      <c r="J90" s="79">
        <v>0</v>
      </c>
      <c r="K90" s="79">
        <v>2</v>
      </c>
      <c r="L90" s="79">
        <v>1</v>
      </c>
      <c r="M90" s="79">
        <v>10</v>
      </c>
      <c r="N90" s="79">
        <v>16</v>
      </c>
      <c r="O90" s="79">
        <v>15</v>
      </c>
      <c r="P90" s="79">
        <v>15</v>
      </c>
      <c r="Q90" s="79">
        <v>33</v>
      </c>
      <c r="R90" s="79">
        <v>28</v>
      </c>
      <c r="S90" s="79">
        <v>34</v>
      </c>
      <c r="T90" s="79">
        <v>34</v>
      </c>
      <c r="U90" s="79">
        <v>27</v>
      </c>
      <c r="V90" s="79">
        <v>39</v>
      </c>
      <c r="W90" s="79">
        <v>50</v>
      </c>
      <c r="X90" s="79">
        <v>47</v>
      </c>
      <c r="Y90" s="79">
        <v>41</v>
      </c>
      <c r="Z90" s="79">
        <v>34</v>
      </c>
      <c r="AA90" s="79">
        <v>43</v>
      </c>
      <c r="AB90" s="79">
        <v>36</v>
      </c>
      <c r="AC90" s="79">
        <v>29</v>
      </c>
      <c r="AD90" s="79">
        <v>30</v>
      </c>
      <c r="AE90" s="79">
        <v>19</v>
      </c>
      <c r="AF90" s="79">
        <v>17</v>
      </c>
      <c r="AG90" s="79">
        <v>12</v>
      </c>
      <c r="AH90" s="79">
        <v>7</v>
      </c>
      <c r="AI90" s="79">
        <v>2</v>
      </c>
      <c r="AJ90" s="79">
        <v>0</v>
      </c>
      <c r="AK90" s="79">
        <v>0</v>
      </c>
      <c r="AL90" s="79">
        <v>0</v>
      </c>
      <c r="AM90" s="79">
        <v>0</v>
      </c>
      <c r="AN90" s="79">
        <v>0</v>
      </c>
      <c r="AO90" s="79">
        <v>0</v>
      </c>
      <c r="AP90" s="79">
        <v>0</v>
      </c>
      <c r="AQ90" s="79">
        <v>0</v>
      </c>
      <c r="AR90" s="79">
        <v>0</v>
      </c>
      <c r="AS90" s="79">
        <v>0</v>
      </c>
      <c r="AT90" s="79">
        <v>0</v>
      </c>
    </row>
    <row r="91" spans="1:46">
      <c r="B91" t="s">
        <v>701</v>
      </c>
      <c r="C91" s="79">
        <v>243</v>
      </c>
      <c r="D91" s="79">
        <v>0</v>
      </c>
      <c r="E91" s="79">
        <v>0</v>
      </c>
      <c r="F91" s="79">
        <v>0</v>
      </c>
      <c r="G91" s="79">
        <v>0</v>
      </c>
      <c r="H91" s="79">
        <v>0</v>
      </c>
      <c r="I91" s="79">
        <v>0</v>
      </c>
      <c r="J91" s="79">
        <v>0</v>
      </c>
      <c r="K91" s="79">
        <v>0</v>
      </c>
      <c r="L91" s="79">
        <v>0</v>
      </c>
      <c r="M91" s="79">
        <v>0</v>
      </c>
      <c r="N91" s="79">
        <v>1</v>
      </c>
      <c r="O91" s="79">
        <v>1</v>
      </c>
      <c r="P91" s="79">
        <v>3</v>
      </c>
      <c r="Q91" s="79">
        <v>6</v>
      </c>
      <c r="R91" s="79">
        <v>8</v>
      </c>
      <c r="S91" s="79">
        <v>8</v>
      </c>
      <c r="T91" s="79">
        <v>17</v>
      </c>
      <c r="U91" s="79">
        <v>14</v>
      </c>
      <c r="V91" s="79">
        <v>19</v>
      </c>
      <c r="W91" s="79">
        <v>18</v>
      </c>
      <c r="X91" s="79">
        <v>19</v>
      </c>
      <c r="Y91" s="79">
        <v>22</v>
      </c>
      <c r="Z91" s="79">
        <v>16</v>
      </c>
      <c r="AA91" s="79">
        <v>21</v>
      </c>
      <c r="AB91" s="79">
        <v>15</v>
      </c>
      <c r="AC91" s="79">
        <v>13</v>
      </c>
      <c r="AD91" s="79">
        <v>9</v>
      </c>
      <c r="AE91" s="79">
        <v>12</v>
      </c>
      <c r="AF91" s="79">
        <v>8</v>
      </c>
      <c r="AG91" s="79">
        <v>6</v>
      </c>
      <c r="AH91" s="79">
        <v>6</v>
      </c>
      <c r="AI91" s="79">
        <v>1</v>
      </c>
      <c r="AJ91" s="79">
        <v>0</v>
      </c>
      <c r="AK91" s="79">
        <v>0</v>
      </c>
      <c r="AL91" s="79">
        <v>0</v>
      </c>
      <c r="AM91" s="79">
        <v>0</v>
      </c>
      <c r="AN91" s="79">
        <v>0</v>
      </c>
      <c r="AO91" s="79">
        <v>0</v>
      </c>
      <c r="AP91" s="79">
        <v>0</v>
      </c>
      <c r="AQ91" s="79">
        <v>0</v>
      </c>
      <c r="AR91" s="79">
        <v>0</v>
      </c>
      <c r="AS91" s="79">
        <v>0</v>
      </c>
      <c r="AT91" s="79">
        <v>0</v>
      </c>
    </row>
    <row r="92" spans="1:46">
      <c r="B92" t="s">
        <v>702</v>
      </c>
      <c r="C92" s="79">
        <v>104</v>
      </c>
      <c r="D92" s="79">
        <v>0</v>
      </c>
      <c r="E92" s="79">
        <v>0</v>
      </c>
      <c r="F92" s="79">
        <v>0</v>
      </c>
      <c r="G92" s="79">
        <v>0</v>
      </c>
      <c r="H92" s="79">
        <v>0</v>
      </c>
      <c r="I92" s="79">
        <v>0</v>
      </c>
      <c r="J92" s="79">
        <v>0</v>
      </c>
      <c r="K92" s="79">
        <v>0</v>
      </c>
      <c r="L92" s="79">
        <v>0</v>
      </c>
      <c r="M92" s="79">
        <v>0</v>
      </c>
      <c r="N92" s="79">
        <v>1</v>
      </c>
      <c r="O92" s="79">
        <v>0</v>
      </c>
      <c r="P92" s="79">
        <v>2</v>
      </c>
      <c r="Q92" s="79">
        <v>3</v>
      </c>
      <c r="R92" s="79">
        <v>4</v>
      </c>
      <c r="S92" s="79">
        <v>2</v>
      </c>
      <c r="T92" s="79">
        <v>3</v>
      </c>
      <c r="U92" s="79">
        <v>6</v>
      </c>
      <c r="V92" s="79">
        <v>7</v>
      </c>
      <c r="W92" s="79">
        <v>6</v>
      </c>
      <c r="X92" s="79">
        <v>9</v>
      </c>
      <c r="Y92" s="79">
        <v>9</v>
      </c>
      <c r="Z92" s="79">
        <v>11</v>
      </c>
      <c r="AA92" s="79">
        <v>7</v>
      </c>
      <c r="AB92" s="79">
        <v>6</v>
      </c>
      <c r="AC92" s="79">
        <v>10</v>
      </c>
      <c r="AD92" s="79">
        <v>5</v>
      </c>
      <c r="AE92" s="79">
        <v>5</v>
      </c>
      <c r="AF92" s="79">
        <v>4</v>
      </c>
      <c r="AG92" s="79">
        <v>3</v>
      </c>
      <c r="AH92" s="79">
        <v>1</v>
      </c>
      <c r="AI92" s="79">
        <v>0</v>
      </c>
      <c r="AJ92" s="79">
        <v>0</v>
      </c>
      <c r="AK92" s="79">
        <v>0</v>
      </c>
      <c r="AL92" s="79">
        <v>0</v>
      </c>
      <c r="AM92" s="79">
        <v>0</v>
      </c>
      <c r="AN92" s="79">
        <v>0</v>
      </c>
      <c r="AO92" s="79">
        <v>0</v>
      </c>
      <c r="AP92" s="79">
        <v>0</v>
      </c>
      <c r="AQ92" s="79">
        <v>0</v>
      </c>
      <c r="AR92" s="79">
        <v>0</v>
      </c>
      <c r="AS92" s="79">
        <v>0</v>
      </c>
      <c r="AT92" s="79">
        <v>0</v>
      </c>
    </row>
    <row r="93" spans="1:46">
      <c r="B93" t="s">
        <v>703</v>
      </c>
      <c r="C93" s="79">
        <v>54</v>
      </c>
      <c r="D93" s="79">
        <v>0</v>
      </c>
      <c r="E93" s="79">
        <v>0</v>
      </c>
      <c r="F93" s="79">
        <v>0</v>
      </c>
      <c r="G93" s="79">
        <v>0</v>
      </c>
      <c r="H93" s="79">
        <v>0</v>
      </c>
      <c r="I93" s="79">
        <v>0</v>
      </c>
      <c r="J93" s="79">
        <v>0</v>
      </c>
      <c r="K93" s="79">
        <v>0</v>
      </c>
      <c r="L93" s="79">
        <v>0</v>
      </c>
      <c r="M93" s="79">
        <v>0</v>
      </c>
      <c r="N93" s="79">
        <v>0</v>
      </c>
      <c r="O93" s="79">
        <v>0</v>
      </c>
      <c r="P93" s="79">
        <v>0</v>
      </c>
      <c r="Q93" s="79">
        <v>0</v>
      </c>
      <c r="R93" s="79">
        <v>1</v>
      </c>
      <c r="S93" s="79">
        <v>1</v>
      </c>
      <c r="T93" s="79">
        <v>2</v>
      </c>
      <c r="U93" s="79">
        <v>2</v>
      </c>
      <c r="V93" s="79">
        <v>4</v>
      </c>
      <c r="W93" s="79">
        <v>2</v>
      </c>
      <c r="X93" s="79">
        <v>2</v>
      </c>
      <c r="Y93" s="79">
        <v>7</v>
      </c>
      <c r="Z93" s="79">
        <v>6</v>
      </c>
      <c r="AA93" s="79">
        <v>3</v>
      </c>
      <c r="AB93" s="79">
        <v>4</v>
      </c>
      <c r="AC93" s="79">
        <v>1</v>
      </c>
      <c r="AD93" s="79">
        <v>3</v>
      </c>
      <c r="AE93" s="79">
        <v>4</v>
      </c>
      <c r="AF93" s="79">
        <v>4</v>
      </c>
      <c r="AG93" s="79">
        <v>5</v>
      </c>
      <c r="AH93" s="79">
        <v>3</v>
      </c>
      <c r="AI93" s="79">
        <v>0</v>
      </c>
      <c r="AJ93" s="79">
        <v>0</v>
      </c>
      <c r="AK93" s="79">
        <v>0</v>
      </c>
      <c r="AL93" s="79">
        <v>0</v>
      </c>
      <c r="AM93" s="79">
        <v>0</v>
      </c>
      <c r="AN93" s="79">
        <v>0</v>
      </c>
      <c r="AO93" s="79">
        <v>0</v>
      </c>
      <c r="AP93" s="79">
        <v>0</v>
      </c>
      <c r="AQ93" s="79">
        <v>0</v>
      </c>
      <c r="AR93" s="79">
        <v>0</v>
      </c>
      <c r="AS93" s="79">
        <v>0</v>
      </c>
      <c r="AT93" s="79">
        <v>0</v>
      </c>
    </row>
    <row r="94" spans="1:46">
      <c r="B94" t="s">
        <v>704</v>
      </c>
      <c r="C94" s="79">
        <v>8</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1</v>
      </c>
      <c r="U94" s="79">
        <v>0</v>
      </c>
      <c r="V94" s="79">
        <v>0</v>
      </c>
      <c r="W94" s="79">
        <v>1</v>
      </c>
      <c r="X94" s="79">
        <v>1</v>
      </c>
      <c r="Y94" s="79">
        <v>0</v>
      </c>
      <c r="Z94" s="79">
        <v>1</v>
      </c>
      <c r="AA94" s="79">
        <v>1</v>
      </c>
      <c r="AB94" s="79">
        <v>1</v>
      </c>
      <c r="AC94" s="79">
        <v>1</v>
      </c>
      <c r="AD94" s="79">
        <v>0</v>
      </c>
      <c r="AE94" s="79">
        <v>0</v>
      </c>
      <c r="AF94" s="79">
        <v>1</v>
      </c>
      <c r="AG94" s="79">
        <v>0</v>
      </c>
      <c r="AH94" s="79">
        <v>0</v>
      </c>
      <c r="AI94" s="79">
        <v>0</v>
      </c>
      <c r="AJ94" s="79">
        <v>0</v>
      </c>
      <c r="AK94" s="79">
        <v>0</v>
      </c>
      <c r="AL94" s="79">
        <v>0</v>
      </c>
      <c r="AM94" s="79">
        <v>0</v>
      </c>
      <c r="AN94" s="79">
        <v>0</v>
      </c>
      <c r="AO94" s="79">
        <v>0</v>
      </c>
      <c r="AP94" s="79">
        <v>0</v>
      </c>
      <c r="AQ94" s="79">
        <v>0</v>
      </c>
      <c r="AR94" s="79">
        <v>0</v>
      </c>
      <c r="AS94" s="79">
        <v>0</v>
      </c>
      <c r="AT94" s="79">
        <v>0</v>
      </c>
    </row>
    <row r="95" spans="1:46">
      <c r="B95" t="s">
        <v>705</v>
      </c>
      <c r="C95" s="79">
        <v>6</v>
      </c>
      <c r="D95" s="79">
        <v>0</v>
      </c>
      <c r="E95" s="79">
        <v>0</v>
      </c>
      <c r="F95" s="79">
        <v>0</v>
      </c>
      <c r="G95" s="79">
        <v>0</v>
      </c>
      <c r="H95" s="79">
        <v>0</v>
      </c>
      <c r="I95" s="79">
        <v>0</v>
      </c>
      <c r="J95" s="79">
        <v>0</v>
      </c>
      <c r="K95" s="79">
        <v>0</v>
      </c>
      <c r="L95" s="79">
        <v>0</v>
      </c>
      <c r="M95" s="79">
        <v>0</v>
      </c>
      <c r="N95" s="79">
        <v>0</v>
      </c>
      <c r="O95" s="79">
        <v>0</v>
      </c>
      <c r="P95" s="79">
        <v>0</v>
      </c>
      <c r="Q95" s="79">
        <v>0</v>
      </c>
      <c r="R95" s="79">
        <v>0</v>
      </c>
      <c r="S95" s="79">
        <v>0</v>
      </c>
      <c r="T95" s="79">
        <v>0</v>
      </c>
      <c r="U95" s="79">
        <v>0</v>
      </c>
      <c r="V95" s="79">
        <v>0</v>
      </c>
      <c r="W95" s="79">
        <v>0</v>
      </c>
      <c r="X95" s="79">
        <v>0</v>
      </c>
      <c r="Y95" s="79">
        <v>0</v>
      </c>
      <c r="Z95" s="79">
        <v>0</v>
      </c>
      <c r="AA95" s="79">
        <v>0</v>
      </c>
      <c r="AB95" s="79">
        <v>0</v>
      </c>
      <c r="AC95" s="79">
        <v>2</v>
      </c>
      <c r="AD95" s="79">
        <v>0</v>
      </c>
      <c r="AE95" s="79">
        <v>2</v>
      </c>
      <c r="AF95" s="79">
        <v>0</v>
      </c>
      <c r="AG95" s="79">
        <v>2</v>
      </c>
      <c r="AH95" s="79">
        <v>0</v>
      </c>
      <c r="AI95" s="79">
        <v>0</v>
      </c>
      <c r="AJ95" s="79">
        <v>0</v>
      </c>
      <c r="AK95" s="79">
        <v>0</v>
      </c>
      <c r="AL95" s="79">
        <v>0</v>
      </c>
      <c r="AM95" s="79">
        <v>0</v>
      </c>
      <c r="AN95" s="79">
        <v>0</v>
      </c>
      <c r="AO95" s="79">
        <v>0</v>
      </c>
      <c r="AP95" s="79">
        <v>0</v>
      </c>
      <c r="AQ95" s="79">
        <v>0</v>
      </c>
      <c r="AR95" s="79">
        <v>0</v>
      </c>
      <c r="AS95" s="79">
        <v>0</v>
      </c>
      <c r="AT95" s="79">
        <v>0</v>
      </c>
    </row>
    <row r="96" spans="1:46">
      <c r="B96" t="s">
        <v>706</v>
      </c>
      <c r="C96" s="79">
        <v>3</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c r="U96" s="79">
        <v>0</v>
      </c>
      <c r="V96" s="79">
        <v>0</v>
      </c>
      <c r="W96" s="79">
        <v>0</v>
      </c>
      <c r="X96" s="79">
        <v>0</v>
      </c>
      <c r="Y96" s="79">
        <v>0</v>
      </c>
      <c r="Z96" s="79">
        <v>1</v>
      </c>
      <c r="AA96" s="79">
        <v>0</v>
      </c>
      <c r="AB96" s="79">
        <v>0</v>
      </c>
      <c r="AC96" s="79">
        <v>0</v>
      </c>
      <c r="AD96" s="79">
        <v>1</v>
      </c>
      <c r="AE96" s="79">
        <v>0</v>
      </c>
      <c r="AF96" s="79">
        <v>1</v>
      </c>
      <c r="AG96" s="79">
        <v>0</v>
      </c>
      <c r="AH96" s="79">
        <v>0</v>
      </c>
      <c r="AI96" s="79">
        <v>0</v>
      </c>
      <c r="AJ96" s="79">
        <v>0</v>
      </c>
      <c r="AK96" s="79">
        <v>0</v>
      </c>
      <c r="AL96" s="79">
        <v>0</v>
      </c>
      <c r="AM96" s="79">
        <v>0</v>
      </c>
      <c r="AN96" s="79">
        <v>0</v>
      </c>
      <c r="AO96" s="79">
        <v>0</v>
      </c>
      <c r="AP96" s="79">
        <v>0</v>
      </c>
      <c r="AQ96" s="79">
        <v>0</v>
      </c>
      <c r="AR96" s="79">
        <v>0</v>
      </c>
      <c r="AS96" s="79">
        <v>0</v>
      </c>
      <c r="AT96" s="79">
        <v>0</v>
      </c>
    </row>
    <row r="97" spans="1:46">
      <c r="A97" t="s">
        <v>2</v>
      </c>
      <c r="B97" t="s">
        <v>365</v>
      </c>
      <c r="C97" s="79">
        <v>10970</v>
      </c>
      <c r="D97" s="79">
        <v>18</v>
      </c>
      <c r="E97" s="79">
        <v>74</v>
      </c>
      <c r="F97" s="79">
        <v>198</v>
      </c>
      <c r="G97" s="79">
        <v>389</v>
      </c>
      <c r="H97" s="79">
        <v>422</v>
      </c>
      <c r="I97" s="79">
        <v>496</v>
      </c>
      <c r="J97" s="79">
        <v>570</v>
      </c>
      <c r="K97" s="79">
        <v>564</v>
      </c>
      <c r="L97" s="79">
        <v>513</v>
      </c>
      <c r="M97" s="79">
        <v>520</v>
      </c>
      <c r="N97" s="79">
        <v>443</v>
      </c>
      <c r="O97" s="79">
        <v>413</v>
      </c>
      <c r="P97" s="79">
        <v>378</v>
      </c>
      <c r="Q97" s="79">
        <v>428</v>
      </c>
      <c r="R97" s="79">
        <v>402</v>
      </c>
      <c r="S97" s="79">
        <v>415</v>
      </c>
      <c r="T97" s="79">
        <v>390</v>
      </c>
      <c r="U97" s="79">
        <v>438</v>
      </c>
      <c r="V97" s="79">
        <v>443</v>
      </c>
      <c r="W97" s="79">
        <v>415</v>
      </c>
      <c r="X97" s="79">
        <v>397</v>
      </c>
      <c r="Y97" s="79">
        <v>408</v>
      </c>
      <c r="Z97" s="79">
        <v>396</v>
      </c>
      <c r="AA97" s="79">
        <v>382</v>
      </c>
      <c r="AB97" s="79">
        <v>355</v>
      </c>
      <c r="AC97" s="79">
        <v>305</v>
      </c>
      <c r="AD97" s="79">
        <v>270</v>
      </c>
      <c r="AE97" s="79">
        <v>211</v>
      </c>
      <c r="AF97" s="79">
        <v>143</v>
      </c>
      <c r="AG97" s="79">
        <v>91</v>
      </c>
      <c r="AH97" s="79">
        <v>54</v>
      </c>
      <c r="AI97" s="79">
        <v>17</v>
      </c>
      <c r="AJ97" s="79">
        <v>5</v>
      </c>
      <c r="AK97" s="79">
        <v>3</v>
      </c>
      <c r="AL97" s="79">
        <v>3</v>
      </c>
      <c r="AM97" s="79">
        <v>0</v>
      </c>
      <c r="AN97" s="79">
        <v>1</v>
      </c>
      <c r="AO97" s="79">
        <v>0</v>
      </c>
      <c r="AP97" s="79">
        <v>0</v>
      </c>
      <c r="AQ97" s="79">
        <v>0</v>
      </c>
      <c r="AR97" s="79">
        <v>0</v>
      </c>
      <c r="AS97" s="79">
        <v>0</v>
      </c>
      <c r="AT97" s="79">
        <v>0</v>
      </c>
    </row>
    <row r="98" spans="1:46">
      <c r="B98" t="s">
        <v>697</v>
      </c>
      <c r="C98" s="79">
        <v>6476</v>
      </c>
      <c r="D98" s="79">
        <v>18</v>
      </c>
      <c r="E98" s="79">
        <v>73</v>
      </c>
      <c r="F98" s="79">
        <v>192</v>
      </c>
      <c r="G98" s="79">
        <v>377</v>
      </c>
      <c r="H98" s="79">
        <v>386</v>
      </c>
      <c r="I98" s="79">
        <v>445</v>
      </c>
      <c r="J98" s="79">
        <v>474</v>
      </c>
      <c r="K98" s="79">
        <v>456</v>
      </c>
      <c r="L98" s="79">
        <v>383</v>
      </c>
      <c r="M98" s="79">
        <v>354</v>
      </c>
      <c r="N98" s="79">
        <v>266</v>
      </c>
      <c r="O98" s="79">
        <v>220</v>
      </c>
      <c r="P98" s="79">
        <v>233</v>
      </c>
      <c r="Q98" s="79">
        <v>217</v>
      </c>
      <c r="R98" s="79">
        <v>189</v>
      </c>
      <c r="S98" s="79">
        <v>202</v>
      </c>
      <c r="T98" s="79">
        <v>188</v>
      </c>
      <c r="U98" s="79">
        <v>188</v>
      </c>
      <c r="V98" s="79">
        <v>183</v>
      </c>
      <c r="W98" s="79">
        <v>155</v>
      </c>
      <c r="X98" s="79">
        <v>163</v>
      </c>
      <c r="Y98" s="79">
        <v>174</v>
      </c>
      <c r="Z98" s="79">
        <v>165</v>
      </c>
      <c r="AA98" s="79">
        <v>144</v>
      </c>
      <c r="AB98" s="79">
        <v>145</v>
      </c>
      <c r="AC98" s="79">
        <v>133</v>
      </c>
      <c r="AD98" s="79">
        <v>112</v>
      </c>
      <c r="AE98" s="79">
        <v>100</v>
      </c>
      <c r="AF98" s="79">
        <v>60</v>
      </c>
      <c r="AG98" s="79">
        <v>40</v>
      </c>
      <c r="AH98" s="79">
        <v>28</v>
      </c>
      <c r="AI98" s="79">
        <v>9</v>
      </c>
      <c r="AJ98" s="79">
        <v>3</v>
      </c>
      <c r="AK98" s="79">
        <v>0</v>
      </c>
      <c r="AL98" s="79">
        <v>1</v>
      </c>
      <c r="AM98" s="79">
        <v>0</v>
      </c>
      <c r="AN98" s="79">
        <v>0</v>
      </c>
      <c r="AO98" s="79">
        <v>0</v>
      </c>
      <c r="AP98" s="79">
        <v>0</v>
      </c>
      <c r="AQ98" s="79">
        <v>0</v>
      </c>
      <c r="AR98" s="79">
        <v>0</v>
      </c>
      <c r="AS98" s="79">
        <v>0</v>
      </c>
      <c r="AT98" s="79">
        <v>0</v>
      </c>
    </row>
    <row r="99" spans="1:46">
      <c r="B99" t="s">
        <v>698</v>
      </c>
      <c r="C99" s="79">
        <v>2103</v>
      </c>
      <c r="D99" s="79">
        <v>0</v>
      </c>
      <c r="E99" s="79">
        <v>1</v>
      </c>
      <c r="F99" s="79">
        <v>6</v>
      </c>
      <c r="G99" s="79">
        <v>11</v>
      </c>
      <c r="H99" s="79">
        <v>35</v>
      </c>
      <c r="I99" s="79">
        <v>47</v>
      </c>
      <c r="J99" s="79">
        <v>85</v>
      </c>
      <c r="K99" s="79">
        <v>90</v>
      </c>
      <c r="L99" s="79">
        <v>100</v>
      </c>
      <c r="M99" s="79">
        <v>117</v>
      </c>
      <c r="N99" s="79">
        <v>113</v>
      </c>
      <c r="O99" s="79">
        <v>111</v>
      </c>
      <c r="P99" s="79">
        <v>79</v>
      </c>
      <c r="Q99" s="79">
        <v>107</v>
      </c>
      <c r="R99" s="79">
        <v>89</v>
      </c>
      <c r="S99" s="79">
        <v>110</v>
      </c>
      <c r="T99" s="79">
        <v>92</v>
      </c>
      <c r="U99" s="79">
        <v>97</v>
      </c>
      <c r="V99" s="79">
        <v>103</v>
      </c>
      <c r="W99" s="79">
        <v>98</v>
      </c>
      <c r="X99" s="79">
        <v>88</v>
      </c>
      <c r="Y99" s="79">
        <v>84</v>
      </c>
      <c r="Z99" s="79">
        <v>81</v>
      </c>
      <c r="AA99" s="79">
        <v>98</v>
      </c>
      <c r="AB99" s="79">
        <v>66</v>
      </c>
      <c r="AC99" s="79">
        <v>64</v>
      </c>
      <c r="AD99" s="79">
        <v>53</v>
      </c>
      <c r="AE99" s="79">
        <v>26</v>
      </c>
      <c r="AF99" s="79">
        <v>24</v>
      </c>
      <c r="AG99" s="79">
        <v>18</v>
      </c>
      <c r="AH99" s="79">
        <v>6</v>
      </c>
      <c r="AI99" s="79">
        <v>1</v>
      </c>
      <c r="AJ99" s="79">
        <v>1</v>
      </c>
      <c r="AK99" s="79">
        <v>1</v>
      </c>
      <c r="AL99" s="79">
        <v>0</v>
      </c>
      <c r="AM99" s="79">
        <v>0</v>
      </c>
      <c r="AN99" s="79">
        <v>1</v>
      </c>
      <c r="AO99" s="79">
        <v>0</v>
      </c>
      <c r="AP99" s="79">
        <v>0</v>
      </c>
      <c r="AQ99" s="79">
        <v>0</v>
      </c>
      <c r="AR99" s="79">
        <v>0</v>
      </c>
      <c r="AS99" s="79">
        <v>0</v>
      </c>
      <c r="AT99" s="79">
        <v>0</v>
      </c>
    </row>
    <row r="100" spans="1:46">
      <c r="B100" t="s">
        <v>699</v>
      </c>
      <c r="C100" s="79">
        <v>1324</v>
      </c>
      <c r="D100" s="79">
        <v>0</v>
      </c>
      <c r="E100" s="79">
        <v>0</v>
      </c>
      <c r="F100" s="79">
        <v>0</v>
      </c>
      <c r="G100" s="79">
        <v>1</v>
      </c>
      <c r="H100" s="79">
        <v>1</v>
      </c>
      <c r="I100" s="79">
        <v>4</v>
      </c>
      <c r="J100" s="79">
        <v>8</v>
      </c>
      <c r="K100" s="79">
        <v>16</v>
      </c>
      <c r="L100" s="79">
        <v>25</v>
      </c>
      <c r="M100" s="79">
        <v>36</v>
      </c>
      <c r="N100" s="79">
        <v>49</v>
      </c>
      <c r="O100" s="79">
        <v>58</v>
      </c>
      <c r="P100" s="79">
        <v>47</v>
      </c>
      <c r="Q100" s="79">
        <v>66</v>
      </c>
      <c r="R100" s="79">
        <v>82</v>
      </c>
      <c r="S100" s="79">
        <v>66</v>
      </c>
      <c r="T100" s="79">
        <v>70</v>
      </c>
      <c r="U100" s="79">
        <v>82</v>
      </c>
      <c r="V100" s="79">
        <v>71</v>
      </c>
      <c r="W100" s="79">
        <v>87</v>
      </c>
      <c r="X100" s="79">
        <v>85</v>
      </c>
      <c r="Y100" s="79">
        <v>76</v>
      </c>
      <c r="Z100" s="79">
        <v>75</v>
      </c>
      <c r="AA100" s="79">
        <v>59</v>
      </c>
      <c r="AB100" s="79">
        <v>72</v>
      </c>
      <c r="AC100" s="79">
        <v>57</v>
      </c>
      <c r="AD100" s="79">
        <v>37</v>
      </c>
      <c r="AE100" s="79">
        <v>40</v>
      </c>
      <c r="AF100" s="79">
        <v>25</v>
      </c>
      <c r="AG100" s="79">
        <v>11</v>
      </c>
      <c r="AH100" s="79">
        <v>10</v>
      </c>
      <c r="AI100" s="79">
        <v>4</v>
      </c>
      <c r="AJ100" s="79">
        <v>1</v>
      </c>
      <c r="AK100" s="79">
        <v>1</v>
      </c>
      <c r="AL100" s="79">
        <v>2</v>
      </c>
      <c r="AM100" s="79">
        <v>0</v>
      </c>
      <c r="AN100" s="79">
        <v>0</v>
      </c>
      <c r="AO100" s="79">
        <v>0</v>
      </c>
      <c r="AP100" s="79">
        <v>0</v>
      </c>
      <c r="AQ100" s="79">
        <v>0</v>
      </c>
      <c r="AR100" s="79">
        <v>0</v>
      </c>
      <c r="AS100" s="79">
        <v>0</v>
      </c>
      <c r="AT100" s="79">
        <v>0</v>
      </c>
    </row>
    <row r="101" spans="1:46">
      <c r="B101" t="s">
        <v>700</v>
      </c>
      <c r="C101" s="79">
        <v>662</v>
      </c>
      <c r="D101" s="79">
        <v>0</v>
      </c>
      <c r="E101" s="79">
        <v>0</v>
      </c>
      <c r="F101" s="79">
        <v>0</v>
      </c>
      <c r="G101" s="79">
        <v>0</v>
      </c>
      <c r="H101" s="79">
        <v>0</v>
      </c>
      <c r="I101" s="79">
        <v>0</v>
      </c>
      <c r="J101" s="79">
        <v>3</v>
      </c>
      <c r="K101" s="79">
        <v>2</v>
      </c>
      <c r="L101" s="79">
        <v>4</v>
      </c>
      <c r="M101" s="79">
        <v>11</v>
      </c>
      <c r="N101" s="79">
        <v>13</v>
      </c>
      <c r="O101" s="79">
        <v>20</v>
      </c>
      <c r="P101" s="79">
        <v>14</v>
      </c>
      <c r="Q101" s="79">
        <v>27</v>
      </c>
      <c r="R101" s="79">
        <v>25</v>
      </c>
      <c r="S101" s="79">
        <v>25</v>
      </c>
      <c r="T101" s="79">
        <v>34</v>
      </c>
      <c r="U101" s="79">
        <v>46</v>
      </c>
      <c r="V101" s="79">
        <v>52</v>
      </c>
      <c r="W101" s="79">
        <v>47</v>
      </c>
      <c r="X101" s="79">
        <v>32</v>
      </c>
      <c r="Y101" s="79">
        <v>53</v>
      </c>
      <c r="Z101" s="79">
        <v>48</v>
      </c>
      <c r="AA101" s="79">
        <v>37</v>
      </c>
      <c r="AB101" s="79">
        <v>39</v>
      </c>
      <c r="AC101" s="79">
        <v>32</v>
      </c>
      <c r="AD101" s="79">
        <v>33</v>
      </c>
      <c r="AE101" s="79">
        <v>23</v>
      </c>
      <c r="AF101" s="79">
        <v>24</v>
      </c>
      <c r="AG101" s="79">
        <v>13</v>
      </c>
      <c r="AH101" s="79">
        <v>2</v>
      </c>
      <c r="AI101" s="79">
        <v>2</v>
      </c>
      <c r="AJ101" s="79">
        <v>0</v>
      </c>
      <c r="AK101" s="79">
        <v>1</v>
      </c>
      <c r="AL101" s="79">
        <v>0</v>
      </c>
      <c r="AM101" s="79">
        <v>0</v>
      </c>
      <c r="AN101" s="79">
        <v>0</v>
      </c>
      <c r="AO101" s="79">
        <v>0</v>
      </c>
      <c r="AP101" s="79">
        <v>0</v>
      </c>
      <c r="AQ101" s="79">
        <v>0</v>
      </c>
      <c r="AR101" s="79">
        <v>0</v>
      </c>
      <c r="AS101" s="79">
        <v>0</v>
      </c>
      <c r="AT101" s="79">
        <v>0</v>
      </c>
    </row>
    <row r="102" spans="1:46">
      <c r="B102" t="s">
        <v>701</v>
      </c>
      <c r="C102" s="79">
        <v>258</v>
      </c>
      <c r="D102" s="79">
        <v>0</v>
      </c>
      <c r="E102" s="79">
        <v>0</v>
      </c>
      <c r="F102" s="79">
        <v>0</v>
      </c>
      <c r="G102" s="79">
        <v>0</v>
      </c>
      <c r="H102" s="79">
        <v>0</v>
      </c>
      <c r="I102" s="79">
        <v>0</v>
      </c>
      <c r="J102" s="79">
        <v>0</v>
      </c>
      <c r="K102" s="79">
        <v>0</v>
      </c>
      <c r="L102" s="79">
        <v>0</v>
      </c>
      <c r="M102" s="79">
        <v>2</v>
      </c>
      <c r="N102" s="79">
        <v>1</v>
      </c>
      <c r="O102" s="79">
        <v>3</v>
      </c>
      <c r="P102" s="79">
        <v>3</v>
      </c>
      <c r="Q102" s="79">
        <v>7</v>
      </c>
      <c r="R102" s="79">
        <v>12</v>
      </c>
      <c r="S102" s="79">
        <v>9</v>
      </c>
      <c r="T102" s="79">
        <v>3</v>
      </c>
      <c r="U102" s="79">
        <v>15</v>
      </c>
      <c r="V102" s="79">
        <v>22</v>
      </c>
      <c r="W102" s="79">
        <v>23</v>
      </c>
      <c r="X102" s="79">
        <v>14</v>
      </c>
      <c r="Y102" s="79">
        <v>8</v>
      </c>
      <c r="Z102" s="79">
        <v>20</v>
      </c>
      <c r="AA102" s="79">
        <v>27</v>
      </c>
      <c r="AB102" s="79">
        <v>25</v>
      </c>
      <c r="AC102" s="79">
        <v>10</v>
      </c>
      <c r="AD102" s="79">
        <v>23</v>
      </c>
      <c r="AE102" s="79">
        <v>16</v>
      </c>
      <c r="AF102" s="79">
        <v>4</v>
      </c>
      <c r="AG102" s="79">
        <v>4</v>
      </c>
      <c r="AH102" s="79">
        <v>6</v>
      </c>
      <c r="AI102" s="79">
        <v>1</v>
      </c>
      <c r="AJ102" s="79">
        <v>0</v>
      </c>
      <c r="AK102" s="79">
        <v>0</v>
      </c>
      <c r="AL102" s="79">
        <v>0</v>
      </c>
      <c r="AM102" s="79">
        <v>0</v>
      </c>
      <c r="AN102" s="79">
        <v>0</v>
      </c>
      <c r="AO102" s="79">
        <v>0</v>
      </c>
      <c r="AP102" s="79">
        <v>0</v>
      </c>
      <c r="AQ102" s="79">
        <v>0</v>
      </c>
      <c r="AR102" s="79">
        <v>0</v>
      </c>
      <c r="AS102" s="79">
        <v>0</v>
      </c>
      <c r="AT102" s="79">
        <v>0</v>
      </c>
    </row>
    <row r="103" spans="1:46">
      <c r="B103" t="s">
        <v>702</v>
      </c>
      <c r="C103" s="79">
        <v>80</v>
      </c>
      <c r="D103" s="79">
        <v>0</v>
      </c>
      <c r="E103" s="79">
        <v>0</v>
      </c>
      <c r="F103" s="79">
        <v>0</v>
      </c>
      <c r="G103" s="79">
        <v>0</v>
      </c>
      <c r="H103" s="79">
        <v>0</v>
      </c>
      <c r="I103" s="79">
        <v>0</v>
      </c>
      <c r="J103" s="79">
        <v>0</v>
      </c>
      <c r="K103" s="79">
        <v>0</v>
      </c>
      <c r="L103" s="79">
        <v>1</v>
      </c>
      <c r="M103" s="79">
        <v>0</v>
      </c>
      <c r="N103" s="79">
        <v>1</v>
      </c>
      <c r="O103" s="79">
        <v>0</v>
      </c>
      <c r="P103" s="79">
        <v>1</v>
      </c>
      <c r="Q103" s="79">
        <v>3</v>
      </c>
      <c r="R103" s="79">
        <v>5</v>
      </c>
      <c r="S103" s="79">
        <v>3</v>
      </c>
      <c r="T103" s="79">
        <v>2</v>
      </c>
      <c r="U103" s="79">
        <v>3</v>
      </c>
      <c r="V103" s="79">
        <v>9</v>
      </c>
      <c r="W103" s="79">
        <v>4</v>
      </c>
      <c r="X103" s="79">
        <v>10</v>
      </c>
      <c r="Y103" s="79">
        <v>8</v>
      </c>
      <c r="Z103" s="79">
        <v>3</v>
      </c>
      <c r="AA103" s="79">
        <v>8</v>
      </c>
      <c r="AB103" s="79">
        <v>4</v>
      </c>
      <c r="AC103" s="79">
        <v>4</v>
      </c>
      <c r="AD103" s="79">
        <v>6</v>
      </c>
      <c r="AE103" s="79">
        <v>2</v>
      </c>
      <c r="AF103" s="79">
        <v>2</v>
      </c>
      <c r="AG103" s="79">
        <v>1</v>
      </c>
      <c r="AH103" s="79">
        <v>0</v>
      </c>
      <c r="AI103" s="79">
        <v>0</v>
      </c>
      <c r="AJ103" s="79">
        <v>0</v>
      </c>
      <c r="AK103" s="79">
        <v>0</v>
      </c>
      <c r="AL103" s="79">
        <v>0</v>
      </c>
      <c r="AM103" s="79">
        <v>0</v>
      </c>
      <c r="AN103" s="79">
        <v>0</v>
      </c>
      <c r="AO103" s="79">
        <v>0</v>
      </c>
      <c r="AP103" s="79">
        <v>0</v>
      </c>
      <c r="AQ103" s="79">
        <v>0</v>
      </c>
      <c r="AR103" s="79">
        <v>0</v>
      </c>
      <c r="AS103" s="79">
        <v>0</v>
      </c>
      <c r="AT103" s="79">
        <v>0</v>
      </c>
    </row>
    <row r="104" spans="1:46">
      <c r="B104" t="s">
        <v>703</v>
      </c>
      <c r="C104" s="79">
        <v>35</v>
      </c>
      <c r="D104" s="79">
        <v>0</v>
      </c>
      <c r="E104" s="79">
        <v>0</v>
      </c>
      <c r="F104" s="79">
        <v>0</v>
      </c>
      <c r="G104" s="79">
        <v>0</v>
      </c>
      <c r="H104" s="79">
        <v>0</v>
      </c>
      <c r="I104" s="79">
        <v>0</v>
      </c>
      <c r="J104" s="79">
        <v>0</v>
      </c>
      <c r="K104" s="79">
        <v>0</v>
      </c>
      <c r="L104" s="79">
        <v>0</v>
      </c>
      <c r="M104" s="79">
        <v>0</v>
      </c>
      <c r="N104" s="79">
        <v>0</v>
      </c>
      <c r="O104" s="79">
        <v>1</v>
      </c>
      <c r="P104" s="79">
        <v>1</v>
      </c>
      <c r="Q104" s="79">
        <v>1</v>
      </c>
      <c r="R104" s="79">
        <v>0</v>
      </c>
      <c r="S104" s="79">
        <v>0</v>
      </c>
      <c r="T104" s="79">
        <v>1</v>
      </c>
      <c r="U104" s="79">
        <v>4</v>
      </c>
      <c r="V104" s="79">
        <v>2</v>
      </c>
      <c r="W104" s="79">
        <v>1</v>
      </c>
      <c r="X104" s="79">
        <v>2</v>
      </c>
      <c r="Y104" s="79">
        <v>2</v>
      </c>
      <c r="Z104" s="79">
        <v>3</v>
      </c>
      <c r="AA104" s="79">
        <v>5</v>
      </c>
      <c r="AB104" s="79">
        <v>2</v>
      </c>
      <c r="AC104" s="79">
        <v>0</v>
      </c>
      <c r="AD104" s="79">
        <v>4</v>
      </c>
      <c r="AE104" s="79">
        <v>2</v>
      </c>
      <c r="AF104" s="79">
        <v>2</v>
      </c>
      <c r="AG104" s="79">
        <v>1</v>
      </c>
      <c r="AH104" s="79">
        <v>1</v>
      </c>
      <c r="AI104" s="79">
        <v>0</v>
      </c>
      <c r="AJ104" s="79">
        <v>0</v>
      </c>
      <c r="AK104" s="79">
        <v>0</v>
      </c>
      <c r="AL104" s="79">
        <v>0</v>
      </c>
      <c r="AM104" s="79">
        <v>0</v>
      </c>
      <c r="AN104" s="79">
        <v>0</v>
      </c>
      <c r="AO104" s="79">
        <v>0</v>
      </c>
      <c r="AP104" s="79">
        <v>0</v>
      </c>
      <c r="AQ104" s="79">
        <v>0</v>
      </c>
      <c r="AR104" s="79">
        <v>0</v>
      </c>
      <c r="AS104" s="79">
        <v>0</v>
      </c>
      <c r="AT104" s="79">
        <v>0</v>
      </c>
    </row>
    <row r="105" spans="1:46">
      <c r="B105" t="s">
        <v>704</v>
      </c>
      <c r="C105" s="79">
        <v>19</v>
      </c>
      <c r="D105" s="79">
        <v>0</v>
      </c>
      <c r="E105" s="79">
        <v>0</v>
      </c>
      <c r="F105" s="79">
        <v>0</v>
      </c>
      <c r="G105" s="79">
        <v>0</v>
      </c>
      <c r="H105" s="79">
        <v>0</v>
      </c>
      <c r="I105" s="79">
        <v>0</v>
      </c>
      <c r="J105" s="79">
        <v>0</v>
      </c>
      <c r="K105" s="79">
        <v>0</v>
      </c>
      <c r="L105" s="79">
        <v>0</v>
      </c>
      <c r="M105" s="79">
        <v>0</v>
      </c>
      <c r="N105" s="79">
        <v>0</v>
      </c>
      <c r="O105" s="79">
        <v>0</v>
      </c>
      <c r="P105" s="79">
        <v>0</v>
      </c>
      <c r="Q105" s="79">
        <v>0</v>
      </c>
      <c r="R105" s="79">
        <v>0</v>
      </c>
      <c r="S105" s="79">
        <v>0</v>
      </c>
      <c r="T105" s="79">
        <v>0</v>
      </c>
      <c r="U105" s="79">
        <v>2</v>
      </c>
      <c r="V105" s="79">
        <v>1</v>
      </c>
      <c r="W105" s="79">
        <v>0</v>
      </c>
      <c r="X105" s="79">
        <v>1</v>
      </c>
      <c r="Y105" s="79">
        <v>2</v>
      </c>
      <c r="Z105" s="79">
        <v>0</v>
      </c>
      <c r="AA105" s="79">
        <v>3</v>
      </c>
      <c r="AB105" s="79">
        <v>2</v>
      </c>
      <c r="AC105" s="79">
        <v>5</v>
      </c>
      <c r="AD105" s="79">
        <v>1</v>
      </c>
      <c r="AE105" s="79">
        <v>1</v>
      </c>
      <c r="AF105" s="79">
        <v>1</v>
      </c>
      <c r="AG105" s="79">
        <v>0</v>
      </c>
      <c r="AH105" s="79">
        <v>0</v>
      </c>
      <c r="AI105" s="79">
        <v>0</v>
      </c>
      <c r="AJ105" s="79">
        <v>0</v>
      </c>
      <c r="AK105" s="79">
        <v>0</v>
      </c>
      <c r="AL105" s="79">
        <v>0</v>
      </c>
      <c r="AM105" s="79">
        <v>0</v>
      </c>
      <c r="AN105" s="79">
        <v>0</v>
      </c>
      <c r="AO105" s="79">
        <v>0</v>
      </c>
      <c r="AP105" s="79">
        <v>0</v>
      </c>
      <c r="AQ105" s="79">
        <v>0</v>
      </c>
      <c r="AR105" s="79">
        <v>0</v>
      </c>
      <c r="AS105" s="79">
        <v>0</v>
      </c>
      <c r="AT105" s="79">
        <v>0</v>
      </c>
    </row>
    <row r="106" spans="1:46">
      <c r="B106" t="s">
        <v>705</v>
      </c>
      <c r="C106" s="79">
        <v>5</v>
      </c>
      <c r="D106" s="79">
        <v>0</v>
      </c>
      <c r="E106" s="79">
        <v>0</v>
      </c>
      <c r="F106" s="79">
        <v>0</v>
      </c>
      <c r="G106" s="79">
        <v>0</v>
      </c>
      <c r="H106" s="79">
        <v>0</v>
      </c>
      <c r="I106" s="79">
        <v>0</v>
      </c>
      <c r="J106" s="79">
        <v>0</v>
      </c>
      <c r="K106" s="79">
        <v>0</v>
      </c>
      <c r="L106" s="79">
        <v>0</v>
      </c>
      <c r="M106" s="79">
        <v>0</v>
      </c>
      <c r="N106" s="79">
        <v>0</v>
      </c>
      <c r="O106" s="79">
        <v>0</v>
      </c>
      <c r="P106" s="79">
        <v>0</v>
      </c>
      <c r="Q106" s="79">
        <v>0</v>
      </c>
      <c r="R106" s="79">
        <v>0</v>
      </c>
      <c r="S106" s="79">
        <v>0</v>
      </c>
      <c r="T106" s="79">
        <v>0</v>
      </c>
      <c r="U106" s="79">
        <v>0</v>
      </c>
      <c r="V106" s="79">
        <v>0</v>
      </c>
      <c r="W106" s="79">
        <v>0</v>
      </c>
      <c r="X106" s="79">
        <v>1</v>
      </c>
      <c r="Y106" s="79">
        <v>1</v>
      </c>
      <c r="Z106" s="79">
        <v>0</v>
      </c>
      <c r="AA106" s="79">
        <v>1</v>
      </c>
      <c r="AB106" s="79">
        <v>0</v>
      </c>
      <c r="AC106" s="79">
        <v>0</v>
      </c>
      <c r="AD106" s="79">
        <v>0</v>
      </c>
      <c r="AE106" s="79">
        <v>1</v>
      </c>
      <c r="AF106" s="79">
        <v>0</v>
      </c>
      <c r="AG106" s="79">
        <v>1</v>
      </c>
      <c r="AH106" s="79">
        <v>0</v>
      </c>
      <c r="AI106" s="79">
        <v>0</v>
      </c>
      <c r="AJ106" s="79">
        <v>0</v>
      </c>
      <c r="AK106" s="79">
        <v>0</v>
      </c>
      <c r="AL106" s="79">
        <v>0</v>
      </c>
      <c r="AM106" s="79">
        <v>0</v>
      </c>
      <c r="AN106" s="79">
        <v>0</v>
      </c>
      <c r="AO106" s="79">
        <v>0</v>
      </c>
      <c r="AP106" s="79">
        <v>0</v>
      </c>
      <c r="AQ106" s="79">
        <v>0</v>
      </c>
      <c r="AR106" s="79">
        <v>0</v>
      </c>
      <c r="AS106" s="79">
        <v>0</v>
      </c>
      <c r="AT106" s="79">
        <v>0</v>
      </c>
    </row>
    <row r="107" spans="1:46">
      <c r="B107" t="s">
        <v>706</v>
      </c>
      <c r="C107" s="79">
        <v>8</v>
      </c>
      <c r="D107" s="79">
        <v>0</v>
      </c>
      <c r="E107" s="79">
        <v>0</v>
      </c>
      <c r="F107" s="79">
        <v>0</v>
      </c>
      <c r="G107" s="79">
        <v>0</v>
      </c>
      <c r="H107" s="79">
        <v>0</v>
      </c>
      <c r="I107" s="79">
        <v>0</v>
      </c>
      <c r="J107" s="79">
        <v>0</v>
      </c>
      <c r="K107" s="79">
        <v>0</v>
      </c>
      <c r="L107" s="79">
        <v>0</v>
      </c>
      <c r="M107" s="79">
        <v>0</v>
      </c>
      <c r="N107" s="79">
        <v>0</v>
      </c>
      <c r="O107" s="79">
        <v>0</v>
      </c>
      <c r="P107" s="79">
        <v>0</v>
      </c>
      <c r="Q107" s="79">
        <v>0</v>
      </c>
      <c r="R107" s="79">
        <v>0</v>
      </c>
      <c r="S107" s="79">
        <v>0</v>
      </c>
      <c r="T107" s="79">
        <v>0</v>
      </c>
      <c r="U107" s="79">
        <v>1</v>
      </c>
      <c r="V107" s="79">
        <v>0</v>
      </c>
      <c r="W107" s="79">
        <v>0</v>
      </c>
      <c r="X107" s="79">
        <v>1</v>
      </c>
      <c r="Y107" s="79">
        <v>0</v>
      </c>
      <c r="Z107" s="79">
        <v>1</v>
      </c>
      <c r="AA107" s="79">
        <v>0</v>
      </c>
      <c r="AB107" s="79">
        <v>0</v>
      </c>
      <c r="AC107" s="79">
        <v>0</v>
      </c>
      <c r="AD107" s="79">
        <v>1</v>
      </c>
      <c r="AE107" s="79">
        <v>0</v>
      </c>
      <c r="AF107" s="79">
        <v>1</v>
      </c>
      <c r="AG107" s="79">
        <v>2</v>
      </c>
      <c r="AH107" s="79">
        <v>1</v>
      </c>
      <c r="AI107" s="79">
        <v>0</v>
      </c>
      <c r="AJ107" s="79">
        <v>0</v>
      </c>
      <c r="AK107" s="79">
        <v>0</v>
      </c>
      <c r="AL107" s="79">
        <v>0</v>
      </c>
      <c r="AM107" s="79">
        <v>0</v>
      </c>
      <c r="AN107" s="79">
        <v>0</v>
      </c>
      <c r="AO107" s="79">
        <v>0</v>
      </c>
      <c r="AP107" s="79">
        <v>0</v>
      </c>
      <c r="AQ107" s="79">
        <v>0</v>
      </c>
      <c r="AR107" s="79">
        <v>0</v>
      </c>
      <c r="AS107" s="79">
        <v>0</v>
      </c>
      <c r="AT107" s="79">
        <v>0</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workbookViewId="0">
      <pane xSplit="4" ySplit="2" topLeftCell="I3" activePane="bottomRight" state="frozen"/>
      <selection pane="topRight"/>
      <selection pane="bottomLeft"/>
      <selection pane="bottomRight"/>
    </sheetView>
  </sheetViews>
  <sheetFormatPr defaultRowHeight="12.75"/>
  <cols>
    <col min="1" max="1" width="8.875" style="229" customWidth="1"/>
    <col min="2" max="2" width="8.5" style="240" customWidth="1"/>
    <col min="3" max="3" width="14.75" style="240" customWidth="1"/>
    <col min="4" max="4" width="5" style="241" bestFit="1" customWidth="1"/>
    <col min="5" max="8" width="12.25" style="229" hidden="1" customWidth="1"/>
    <col min="9" max="15" width="12.25" style="229" customWidth="1"/>
    <col min="16" max="26" width="12.25" style="229" hidden="1" customWidth="1"/>
    <col min="27" max="256" width="9" style="229"/>
    <col min="257" max="258" width="13.625" style="229" customWidth="1"/>
    <col min="259" max="259" width="19.625" style="229" customWidth="1"/>
    <col min="260" max="260" width="5" style="229" bestFit="1" customWidth="1"/>
    <col min="261" max="282" width="15.625" style="229" customWidth="1"/>
    <col min="283" max="512" width="9" style="229"/>
    <col min="513" max="514" width="13.625" style="229" customWidth="1"/>
    <col min="515" max="515" width="19.625" style="229" customWidth="1"/>
    <col min="516" max="516" width="5" style="229" bestFit="1" customWidth="1"/>
    <col min="517" max="538" width="15.625" style="229" customWidth="1"/>
    <col min="539" max="768" width="9" style="229"/>
    <col min="769" max="770" width="13.625" style="229" customWidth="1"/>
    <col min="771" max="771" width="19.625" style="229" customWidth="1"/>
    <col min="772" max="772" width="5" style="229" bestFit="1" customWidth="1"/>
    <col min="773" max="794" width="15.625" style="229" customWidth="1"/>
    <col min="795" max="1024" width="9" style="229"/>
    <col min="1025" max="1026" width="13.625" style="229" customWidth="1"/>
    <col min="1027" max="1027" width="19.625" style="229" customWidth="1"/>
    <col min="1028" max="1028" width="5" style="229" bestFit="1" customWidth="1"/>
    <col min="1029" max="1050" width="15.625" style="229" customWidth="1"/>
    <col min="1051" max="1280" width="9" style="229"/>
    <col min="1281" max="1282" width="13.625" style="229" customWidth="1"/>
    <col min="1283" max="1283" width="19.625" style="229" customWidth="1"/>
    <col min="1284" max="1284" width="5" style="229" bestFit="1" customWidth="1"/>
    <col min="1285" max="1306" width="15.625" style="229" customWidth="1"/>
    <col min="1307" max="1536" width="9" style="229"/>
    <col min="1537" max="1538" width="13.625" style="229" customWidth="1"/>
    <col min="1539" max="1539" width="19.625" style="229" customWidth="1"/>
    <col min="1540" max="1540" width="5" style="229" bestFit="1" customWidth="1"/>
    <col min="1541" max="1562" width="15.625" style="229" customWidth="1"/>
    <col min="1563" max="1792" width="9" style="229"/>
    <col min="1793" max="1794" width="13.625" style="229" customWidth="1"/>
    <col min="1795" max="1795" width="19.625" style="229" customWidth="1"/>
    <col min="1796" max="1796" width="5" style="229" bestFit="1" customWidth="1"/>
    <col min="1797" max="1818" width="15.625" style="229" customWidth="1"/>
    <col min="1819" max="2048" width="9" style="229"/>
    <col min="2049" max="2050" width="13.625" style="229" customWidth="1"/>
    <col min="2051" max="2051" width="19.625" style="229" customWidth="1"/>
    <col min="2052" max="2052" width="5" style="229" bestFit="1" customWidth="1"/>
    <col min="2053" max="2074" width="15.625" style="229" customWidth="1"/>
    <col min="2075" max="2304" width="9" style="229"/>
    <col min="2305" max="2306" width="13.625" style="229" customWidth="1"/>
    <col min="2307" max="2307" width="19.625" style="229" customWidth="1"/>
    <col min="2308" max="2308" width="5" style="229" bestFit="1" customWidth="1"/>
    <col min="2309" max="2330" width="15.625" style="229" customWidth="1"/>
    <col min="2331" max="2560" width="9" style="229"/>
    <col min="2561" max="2562" width="13.625" style="229" customWidth="1"/>
    <col min="2563" max="2563" width="19.625" style="229" customWidth="1"/>
    <col min="2564" max="2564" width="5" style="229" bestFit="1" customWidth="1"/>
    <col min="2565" max="2586" width="15.625" style="229" customWidth="1"/>
    <col min="2587" max="2816" width="9" style="229"/>
    <col min="2817" max="2818" width="13.625" style="229" customWidth="1"/>
    <col min="2819" max="2819" width="19.625" style="229" customWidth="1"/>
    <col min="2820" max="2820" width="5" style="229" bestFit="1" customWidth="1"/>
    <col min="2821" max="2842" width="15.625" style="229" customWidth="1"/>
    <col min="2843" max="3072" width="9" style="229"/>
    <col min="3073" max="3074" width="13.625" style="229" customWidth="1"/>
    <col min="3075" max="3075" width="19.625" style="229" customWidth="1"/>
    <col min="3076" max="3076" width="5" style="229" bestFit="1" customWidth="1"/>
    <col min="3077" max="3098" width="15.625" style="229" customWidth="1"/>
    <col min="3099" max="3328" width="9" style="229"/>
    <col min="3329" max="3330" width="13.625" style="229" customWidth="1"/>
    <col min="3331" max="3331" width="19.625" style="229" customWidth="1"/>
    <col min="3332" max="3332" width="5" style="229" bestFit="1" customWidth="1"/>
    <col min="3333" max="3354" width="15.625" style="229" customWidth="1"/>
    <col min="3355" max="3584" width="9" style="229"/>
    <col min="3585" max="3586" width="13.625" style="229" customWidth="1"/>
    <col min="3587" max="3587" width="19.625" style="229" customWidth="1"/>
    <col min="3588" max="3588" width="5" style="229" bestFit="1" customWidth="1"/>
    <col min="3589" max="3610" width="15.625" style="229" customWidth="1"/>
    <col min="3611" max="3840" width="9" style="229"/>
    <col min="3841" max="3842" width="13.625" style="229" customWidth="1"/>
    <col min="3843" max="3843" width="19.625" style="229" customWidth="1"/>
    <col min="3844" max="3844" width="5" style="229" bestFit="1" customWidth="1"/>
    <col min="3845" max="3866" width="15.625" style="229" customWidth="1"/>
    <col min="3867" max="4096" width="9" style="229"/>
    <col min="4097" max="4098" width="13.625" style="229" customWidth="1"/>
    <col min="4099" max="4099" width="19.625" style="229" customWidth="1"/>
    <col min="4100" max="4100" width="5" style="229" bestFit="1" customWidth="1"/>
    <col min="4101" max="4122" width="15.625" style="229" customWidth="1"/>
    <col min="4123" max="4352" width="9" style="229"/>
    <col min="4353" max="4354" width="13.625" style="229" customWidth="1"/>
    <col min="4355" max="4355" width="19.625" style="229" customWidth="1"/>
    <col min="4356" max="4356" width="5" style="229" bestFit="1" customWidth="1"/>
    <col min="4357" max="4378" width="15.625" style="229" customWidth="1"/>
    <col min="4379" max="4608" width="9" style="229"/>
    <col min="4609" max="4610" width="13.625" style="229" customWidth="1"/>
    <col min="4611" max="4611" width="19.625" style="229" customWidth="1"/>
    <col min="4612" max="4612" width="5" style="229" bestFit="1" customWidth="1"/>
    <col min="4613" max="4634" width="15.625" style="229" customWidth="1"/>
    <col min="4635" max="4864" width="9" style="229"/>
    <col min="4865" max="4866" width="13.625" style="229" customWidth="1"/>
    <col min="4867" max="4867" width="19.625" style="229" customWidth="1"/>
    <col min="4868" max="4868" width="5" style="229" bestFit="1" customWidth="1"/>
    <col min="4869" max="4890" width="15.625" style="229" customWidth="1"/>
    <col min="4891" max="5120" width="9" style="229"/>
    <col min="5121" max="5122" width="13.625" style="229" customWidth="1"/>
    <col min="5123" max="5123" width="19.625" style="229" customWidth="1"/>
    <col min="5124" max="5124" width="5" style="229" bestFit="1" customWidth="1"/>
    <col min="5125" max="5146" width="15.625" style="229" customWidth="1"/>
    <col min="5147" max="5376" width="9" style="229"/>
    <col min="5377" max="5378" width="13.625" style="229" customWidth="1"/>
    <col min="5379" max="5379" width="19.625" style="229" customWidth="1"/>
    <col min="5380" max="5380" width="5" style="229" bestFit="1" customWidth="1"/>
    <col min="5381" max="5402" width="15.625" style="229" customWidth="1"/>
    <col min="5403" max="5632" width="9" style="229"/>
    <col min="5633" max="5634" width="13.625" style="229" customWidth="1"/>
    <col min="5635" max="5635" width="19.625" style="229" customWidth="1"/>
    <col min="5636" max="5636" width="5" style="229" bestFit="1" customWidth="1"/>
    <col min="5637" max="5658" width="15.625" style="229" customWidth="1"/>
    <col min="5659" max="5888" width="9" style="229"/>
    <col min="5889" max="5890" width="13.625" style="229" customWidth="1"/>
    <col min="5891" max="5891" width="19.625" style="229" customWidth="1"/>
    <col min="5892" max="5892" width="5" style="229" bestFit="1" customWidth="1"/>
    <col min="5893" max="5914" width="15.625" style="229" customWidth="1"/>
    <col min="5915" max="6144" width="9" style="229"/>
    <col min="6145" max="6146" width="13.625" style="229" customWidth="1"/>
    <col min="6147" max="6147" width="19.625" style="229" customWidth="1"/>
    <col min="6148" max="6148" width="5" style="229" bestFit="1" customWidth="1"/>
    <col min="6149" max="6170" width="15.625" style="229" customWidth="1"/>
    <col min="6171" max="6400" width="9" style="229"/>
    <col min="6401" max="6402" width="13.625" style="229" customWidth="1"/>
    <col min="6403" max="6403" width="19.625" style="229" customWidth="1"/>
    <col min="6404" max="6404" width="5" style="229" bestFit="1" customWidth="1"/>
    <col min="6405" max="6426" width="15.625" style="229" customWidth="1"/>
    <col min="6427" max="6656" width="9" style="229"/>
    <col min="6657" max="6658" width="13.625" style="229" customWidth="1"/>
    <col min="6659" max="6659" width="19.625" style="229" customWidth="1"/>
    <col min="6660" max="6660" width="5" style="229" bestFit="1" customWidth="1"/>
    <col min="6661" max="6682" width="15.625" style="229" customWidth="1"/>
    <col min="6683" max="6912" width="9" style="229"/>
    <col min="6913" max="6914" width="13.625" style="229" customWidth="1"/>
    <col min="6915" max="6915" width="19.625" style="229" customWidth="1"/>
    <col min="6916" max="6916" width="5" style="229" bestFit="1" customWidth="1"/>
    <col min="6917" max="6938" width="15.625" style="229" customWidth="1"/>
    <col min="6939" max="7168" width="9" style="229"/>
    <col min="7169" max="7170" width="13.625" style="229" customWidth="1"/>
    <col min="7171" max="7171" width="19.625" style="229" customWidth="1"/>
    <col min="7172" max="7172" width="5" style="229" bestFit="1" customWidth="1"/>
    <col min="7173" max="7194" width="15.625" style="229" customWidth="1"/>
    <col min="7195" max="7424" width="9" style="229"/>
    <col min="7425" max="7426" width="13.625" style="229" customWidth="1"/>
    <col min="7427" max="7427" width="19.625" style="229" customWidth="1"/>
    <col min="7428" max="7428" width="5" style="229" bestFit="1" customWidth="1"/>
    <col min="7429" max="7450" width="15.625" style="229" customWidth="1"/>
    <col min="7451" max="7680" width="9" style="229"/>
    <col min="7681" max="7682" width="13.625" style="229" customWidth="1"/>
    <col min="7683" max="7683" width="19.625" style="229" customWidth="1"/>
    <col min="7684" max="7684" width="5" style="229" bestFit="1" customWidth="1"/>
    <col min="7685" max="7706" width="15.625" style="229" customWidth="1"/>
    <col min="7707" max="7936" width="9" style="229"/>
    <col min="7937" max="7938" width="13.625" style="229" customWidth="1"/>
    <col min="7939" max="7939" width="19.625" style="229" customWidth="1"/>
    <col min="7940" max="7940" width="5" style="229" bestFit="1" customWidth="1"/>
    <col min="7941" max="7962" width="15.625" style="229" customWidth="1"/>
    <col min="7963" max="8192" width="9" style="229"/>
    <col min="8193" max="8194" width="13.625" style="229" customWidth="1"/>
    <col min="8195" max="8195" width="19.625" style="229" customWidth="1"/>
    <col min="8196" max="8196" width="5" style="229" bestFit="1" customWidth="1"/>
    <col min="8197" max="8218" width="15.625" style="229" customWidth="1"/>
    <col min="8219" max="8448" width="9" style="229"/>
    <col min="8449" max="8450" width="13.625" style="229" customWidth="1"/>
    <col min="8451" max="8451" width="19.625" style="229" customWidth="1"/>
    <col min="8452" max="8452" width="5" style="229" bestFit="1" customWidth="1"/>
    <col min="8453" max="8474" width="15.625" style="229" customWidth="1"/>
    <col min="8475" max="8704" width="9" style="229"/>
    <col min="8705" max="8706" width="13.625" style="229" customWidth="1"/>
    <col min="8707" max="8707" width="19.625" style="229" customWidth="1"/>
    <col min="8708" max="8708" width="5" style="229" bestFit="1" customWidth="1"/>
    <col min="8709" max="8730" width="15.625" style="229" customWidth="1"/>
    <col min="8731" max="8960" width="9" style="229"/>
    <col min="8961" max="8962" width="13.625" style="229" customWidth="1"/>
    <col min="8963" max="8963" width="19.625" style="229" customWidth="1"/>
    <col min="8964" max="8964" width="5" style="229" bestFit="1" customWidth="1"/>
    <col min="8965" max="8986" width="15.625" style="229" customWidth="1"/>
    <col min="8987" max="9216" width="9" style="229"/>
    <col min="9217" max="9218" width="13.625" style="229" customWidth="1"/>
    <col min="9219" max="9219" width="19.625" style="229" customWidth="1"/>
    <col min="9220" max="9220" width="5" style="229" bestFit="1" customWidth="1"/>
    <col min="9221" max="9242" width="15.625" style="229" customWidth="1"/>
    <col min="9243" max="9472" width="9" style="229"/>
    <col min="9473" max="9474" width="13.625" style="229" customWidth="1"/>
    <col min="9475" max="9475" width="19.625" style="229" customWidth="1"/>
    <col min="9476" max="9476" width="5" style="229" bestFit="1" customWidth="1"/>
    <col min="9477" max="9498" width="15.625" style="229" customWidth="1"/>
    <col min="9499" max="9728" width="9" style="229"/>
    <col min="9729" max="9730" width="13.625" style="229" customWidth="1"/>
    <col min="9731" max="9731" width="19.625" style="229" customWidth="1"/>
    <col min="9732" max="9732" width="5" style="229" bestFit="1" customWidth="1"/>
    <col min="9733" max="9754" width="15.625" style="229" customWidth="1"/>
    <col min="9755" max="9984" width="9" style="229"/>
    <col min="9985" max="9986" width="13.625" style="229" customWidth="1"/>
    <col min="9987" max="9987" width="19.625" style="229" customWidth="1"/>
    <col min="9988" max="9988" width="5" style="229" bestFit="1" customWidth="1"/>
    <col min="9989" max="10010" width="15.625" style="229" customWidth="1"/>
    <col min="10011" max="10240" width="9" style="229"/>
    <col min="10241" max="10242" width="13.625" style="229" customWidth="1"/>
    <col min="10243" max="10243" width="19.625" style="229" customWidth="1"/>
    <col min="10244" max="10244" width="5" style="229" bestFit="1" customWidth="1"/>
    <col min="10245" max="10266" width="15.625" style="229" customWidth="1"/>
    <col min="10267" max="10496" width="9" style="229"/>
    <col min="10497" max="10498" width="13.625" style="229" customWidth="1"/>
    <col min="10499" max="10499" width="19.625" style="229" customWidth="1"/>
    <col min="10500" max="10500" width="5" style="229" bestFit="1" customWidth="1"/>
    <col min="10501" max="10522" width="15.625" style="229" customWidth="1"/>
    <col min="10523" max="10752" width="9" style="229"/>
    <col min="10753" max="10754" width="13.625" style="229" customWidth="1"/>
    <col min="10755" max="10755" width="19.625" style="229" customWidth="1"/>
    <col min="10756" max="10756" width="5" style="229" bestFit="1" customWidth="1"/>
    <col min="10757" max="10778" width="15.625" style="229" customWidth="1"/>
    <col min="10779" max="11008" width="9" style="229"/>
    <col min="11009" max="11010" width="13.625" style="229" customWidth="1"/>
    <col min="11011" max="11011" width="19.625" style="229" customWidth="1"/>
    <col min="11012" max="11012" width="5" style="229" bestFit="1" customWidth="1"/>
    <col min="11013" max="11034" width="15.625" style="229" customWidth="1"/>
    <col min="11035" max="11264" width="9" style="229"/>
    <col min="11265" max="11266" width="13.625" style="229" customWidth="1"/>
    <col min="11267" max="11267" width="19.625" style="229" customWidth="1"/>
    <col min="11268" max="11268" width="5" style="229" bestFit="1" customWidth="1"/>
    <col min="11269" max="11290" width="15.625" style="229" customWidth="1"/>
    <col min="11291" max="11520" width="9" style="229"/>
    <col min="11521" max="11522" width="13.625" style="229" customWidth="1"/>
    <col min="11523" max="11523" width="19.625" style="229" customWidth="1"/>
    <col min="11524" max="11524" width="5" style="229" bestFit="1" customWidth="1"/>
    <col min="11525" max="11546" width="15.625" style="229" customWidth="1"/>
    <col min="11547" max="11776" width="9" style="229"/>
    <col min="11777" max="11778" width="13.625" style="229" customWidth="1"/>
    <col min="11779" max="11779" width="19.625" style="229" customWidth="1"/>
    <col min="11780" max="11780" width="5" style="229" bestFit="1" customWidth="1"/>
    <col min="11781" max="11802" width="15.625" style="229" customWidth="1"/>
    <col min="11803" max="12032" width="9" style="229"/>
    <col min="12033" max="12034" width="13.625" style="229" customWidth="1"/>
    <col min="12035" max="12035" width="19.625" style="229" customWidth="1"/>
    <col min="12036" max="12036" width="5" style="229" bestFit="1" customWidth="1"/>
    <col min="12037" max="12058" width="15.625" style="229" customWidth="1"/>
    <col min="12059" max="12288" width="9" style="229"/>
    <col min="12289" max="12290" width="13.625" style="229" customWidth="1"/>
    <col min="12291" max="12291" width="19.625" style="229" customWidth="1"/>
    <col min="12292" max="12292" width="5" style="229" bestFit="1" customWidth="1"/>
    <col min="12293" max="12314" width="15.625" style="229" customWidth="1"/>
    <col min="12315" max="12544" width="9" style="229"/>
    <col min="12545" max="12546" width="13.625" style="229" customWidth="1"/>
    <col min="12547" max="12547" width="19.625" style="229" customWidth="1"/>
    <col min="12548" max="12548" width="5" style="229" bestFit="1" customWidth="1"/>
    <col min="12549" max="12570" width="15.625" style="229" customWidth="1"/>
    <col min="12571" max="12800" width="9" style="229"/>
    <col min="12801" max="12802" width="13.625" style="229" customWidth="1"/>
    <col min="12803" max="12803" width="19.625" style="229" customWidth="1"/>
    <col min="12804" max="12804" width="5" style="229" bestFit="1" customWidth="1"/>
    <col min="12805" max="12826" width="15.625" style="229" customWidth="1"/>
    <col min="12827" max="13056" width="9" style="229"/>
    <col min="13057" max="13058" width="13.625" style="229" customWidth="1"/>
    <col min="13059" max="13059" width="19.625" style="229" customWidth="1"/>
    <col min="13060" max="13060" width="5" style="229" bestFit="1" customWidth="1"/>
    <col min="13061" max="13082" width="15.625" style="229" customWidth="1"/>
    <col min="13083" max="13312" width="9" style="229"/>
    <col min="13313" max="13314" width="13.625" style="229" customWidth="1"/>
    <col min="13315" max="13315" width="19.625" style="229" customWidth="1"/>
    <col min="13316" max="13316" width="5" style="229" bestFit="1" customWidth="1"/>
    <col min="13317" max="13338" width="15.625" style="229" customWidth="1"/>
    <col min="13339" max="13568" width="9" style="229"/>
    <col min="13569" max="13570" width="13.625" style="229" customWidth="1"/>
    <col min="13571" max="13571" width="19.625" style="229" customWidth="1"/>
    <col min="13572" max="13572" width="5" style="229" bestFit="1" customWidth="1"/>
    <col min="13573" max="13594" width="15.625" style="229" customWidth="1"/>
    <col min="13595" max="13824" width="9" style="229"/>
    <col min="13825" max="13826" width="13.625" style="229" customWidth="1"/>
    <col min="13827" max="13827" width="19.625" style="229" customWidth="1"/>
    <col min="13828" max="13828" width="5" style="229" bestFit="1" customWidth="1"/>
    <col min="13829" max="13850" width="15.625" style="229" customWidth="1"/>
    <col min="13851" max="14080" width="9" style="229"/>
    <col min="14081" max="14082" width="13.625" style="229" customWidth="1"/>
    <col min="14083" max="14083" width="19.625" style="229" customWidth="1"/>
    <col min="14084" max="14084" width="5" style="229" bestFit="1" customWidth="1"/>
    <col min="14085" max="14106" width="15.625" style="229" customWidth="1"/>
    <col min="14107" max="14336" width="9" style="229"/>
    <col min="14337" max="14338" width="13.625" style="229" customWidth="1"/>
    <col min="14339" max="14339" width="19.625" style="229" customWidth="1"/>
    <col min="14340" max="14340" width="5" style="229" bestFit="1" customWidth="1"/>
    <col min="14341" max="14362" width="15.625" style="229" customWidth="1"/>
    <col min="14363" max="14592" width="9" style="229"/>
    <col min="14593" max="14594" width="13.625" style="229" customWidth="1"/>
    <col min="14595" max="14595" width="19.625" style="229" customWidth="1"/>
    <col min="14596" max="14596" width="5" style="229" bestFit="1" customWidth="1"/>
    <col min="14597" max="14618" width="15.625" style="229" customWidth="1"/>
    <col min="14619" max="14848" width="9" style="229"/>
    <col min="14849" max="14850" width="13.625" style="229" customWidth="1"/>
    <col min="14851" max="14851" width="19.625" style="229" customWidth="1"/>
    <col min="14852" max="14852" width="5" style="229" bestFit="1" customWidth="1"/>
    <col min="14853" max="14874" width="15.625" style="229" customWidth="1"/>
    <col min="14875" max="15104" width="9" style="229"/>
    <col min="15105" max="15106" width="13.625" style="229" customWidth="1"/>
    <col min="15107" max="15107" width="19.625" style="229" customWidth="1"/>
    <col min="15108" max="15108" width="5" style="229" bestFit="1" customWidth="1"/>
    <col min="15109" max="15130" width="15.625" style="229" customWidth="1"/>
    <col min="15131" max="15360" width="9" style="229"/>
    <col min="15361" max="15362" width="13.625" style="229" customWidth="1"/>
    <col min="15363" max="15363" width="19.625" style="229" customWidth="1"/>
    <col min="15364" max="15364" width="5" style="229" bestFit="1" customWidth="1"/>
    <col min="15365" max="15386" width="15.625" style="229" customWidth="1"/>
    <col min="15387" max="15616" width="9" style="229"/>
    <col min="15617" max="15618" width="13.625" style="229" customWidth="1"/>
    <col min="15619" max="15619" width="19.625" style="229" customWidth="1"/>
    <col min="15620" max="15620" width="5" style="229" bestFit="1" customWidth="1"/>
    <col min="15621" max="15642" width="15.625" style="229" customWidth="1"/>
    <col min="15643" max="15872" width="9" style="229"/>
    <col min="15873" max="15874" width="13.625" style="229" customWidth="1"/>
    <col min="15875" max="15875" width="19.625" style="229" customWidth="1"/>
    <col min="15876" max="15876" width="5" style="229" bestFit="1" customWidth="1"/>
    <col min="15877" max="15898" width="15.625" style="229" customWidth="1"/>
    <col min="15899" max="16128" width="9" style="229"/>
    <col min="16129" max="16130" width="13.625" style="229" customWidth="1"/>
    <col min="16131" max="16131" width="19.625" style="229" customWidth="1"/>
    <col min="16132" max="16132" width="5" style="229" bestFit="1" customWidth="1"/>
    <col min="16133" max="16154" width="15.625" style="229" customWidth="1"/>
    <col min="16155" max="16384" width="9" style="229"/>
  </cols>
  <sheetData>
    <row r="1" spans="1:26">
      <c r="A1" s="242" t="s">
        <v>953</v>
      </c>
      <c r="B1" s="227"/>
      <c r="C1" s="227"/>
      <c r="D1" s="228"/>
      <c r="E1" s="227"/>
      <c r="F1" s="227"/>
      <c r="G1" s="227"/>
      <c r="H1" s="227"/>
      <c r="I1" s="227"/>
      <c r="J1" s="227"/>
      <c r="K1" s="227"/>
      <c r="L1" s="227"/>
      <c r="M1" s="227"/>
      <c r="N1" s="227"/>
      <c r="O1" s="227"/>
      <c r="P1" s="227"/>
      <c r="Q1" s="227"/>
      <c r="R1" s="227"/>
      <c r="S1" s="227"/>
      <c r="T1" s="227"/>
      <c r="U1" s="227"/>
      <c r="V1" s="227"/>
      <c r="W1" s="227"/>
      <c r="X1" s="227"/>
      <c r="Y1" s="227"/>
      <c r="Z1" s="227"/>
    </row>
    <row r="2" spans="1:26">
      <c r="A2" s="230" t="s">
        <v>33</v>
      </c>
      <c r="B2" s="231" t="s">
        <v>34</v>
      </c>
      <c r="C2" s="232" t="s">
        <v>35</v>
      </c>
      <c r="D2" s="231" t="s">
        <v>36</v>
      </c>
      <c r="E2" s="230" t="s">
        <v>37</v>
      </c>
      <c r="F2" s="230" t="s">
        <v>38</v>
      </c>
      <c r="G2" s="230" t="s">
        <v>954</v>
      </c>
      <c r="H2" s="230" t="s">
        <v>715</v>
      </c>
      <c r="I2" s="230" t="s">
        <v>955</v>
      </c>
      <c r="J2" s="230" t="s">
        <v>956</v>
      </c>
      <c r="K2" s="230" t="s">
        <v>957</v>
      </c>
      <c r="L2" s="230" t="s">
        <v>719</v>
      </c>
      <c r="M2" s="230" t="s">
        <v>958</v>
      </c>
      <c r="N2" s="230" t="s">
        <v>721</v>
      </c>
      <c r="O2" s="230" t="s">
        <v>959</v>
      </c>
      <c r="P2" s="230" t="s">
        <v>723</v>
      </c>
      <c r="Q2" s="230" t="s">
        <v>960</v>
      </c>
      <c r="R2" s="230" t="s">
        <v>961</v>
      </c>
      <c r="S2" s="230" t="s">
        <v>962</v>
      </c>
      <c r="T2" s="230" t="s">
        <v>963</v>
      </c>
      <c r="U2" s="230" t="s">
        <v>964</v>
      </c>
      <c r="V2" s="230" t="s">
        <v>729</v>
      </c>
      <c r="W2" s="230" t="s">
        <v>965</v>
      </c>
      <c r="X2" s="230" t="s">
        <v>731</v>
      </c>
      <c r="Y2" s="230" t="s">
        <v>966</v>
      </c>
      <c r="Z2" s="230" t="s">
        <v>711</v>
      </c>
    </row>
    <row r="3" spans="1:26" s="236" customFormat="1">
      <c r="A3" s="233" t="s">
        <v>39</v>
      </c>
      <c r="B3" s="188" t="s">
        <v>41</v>
      </c>
      <c r="C3" s="188"/>
      <c r="D3" s="234" t="s">
        <v>2</v>
      </c>
      <c r="E3" s="235">
        <v>2880855</v>
      </c>
      <c r="F3" s="235">
        <v>112766</v>
      </c>
      <c r="G3" s="235">
        <v>119231</v>
      </c>
      <c r="H3" s="235">
        <v>128180</v>
      </c>
      <c r="I3" s="235">
        <v>133562</v>
      </c>
      <c r="J3" s="235">
        <v>132439</v>
      </c>
      <c r="K3" s="235">
        <v>140772</v>
      </c>
      <c r="L3" s="235">
        <v>159220</v>
      </c>
      <c r="M3" s="235">
        <v>187779</v>
      </c>
      <c r="N3" s="235">
        <v>222953</v>
      </c>
      <c r="O3" s="235">
        <v>193796</v>
      </c>
      <c r="P3" s="235">
        <v>174210</v>
      </c>
      <c r="Q3" s="235">
        <v>165203</v>
      </c>
      <c r="R3" s="235">
        <v>192124</v>
      </c>
      <c r="S3" s="235">
        <v>216285</v>
      </c>
      <c r="T3" s="235">
        <v>188222</v>
      </c>
      <c r="U3" s="235">
        <v>151093</v>
      </c>
      <c r="V3" s="235">
        <v>124821</v>
      </c>
      <c r="W3" s="235">
        <v>83783</v>
      </c>
      <c r="X3" s="235">
        <v>40656</v>
      </c>
      <c r="Y3" s="235">
        <v>11507</v>
      </c>
      <c r="Z3" s="235">
        <v>2253</v>
      </c>
    </row>
    <row r="4" spans="1:26" s="236" customFormat="1">
      <c r="A4" s="233" t="s">
        <v>40</v>
      </c>
      <c r="B4" s="188" t="s">
        <v>41</v>
      </c>
      <c r="C4" s="188" t="s">
        <v>42</v>
      </c>
      <c r="D4" s="234" t="s">
        <v>2</v>
      </c>
      <c r="E4" s="235">
        <v>791637</v>
      </c>
      <c r="F4" s="235">
        <v>30001</v>
      </c>
      <c r="G4" s="235">
        <v>31334</v>
      </c>
      <c r="H4" s="235">
        <v>32997</v>
      </c>
      <c r="I4" s="235">
        <v>33843</v>
      </c>
      <c r="J4" s="235">
        <v>36866</v>
      </c>
      <c r="K4" s="235">
        <v>40866</v>
      </c>
      <c r="L4" s="235">
        <v>45409</v>
      </c>
      <c r="M4" s="235">
        <v>52801</v>
      </c>
      <c r="N4" s="235">
        <v>61650</v>
      </c>
      <c r="O4" s="235">
        <v>53555</v>
      </c>
      <c r="P4" s="235">
        <v>48758</v>
      </c>
      <c r="Q4" s="235">
        <v>46057</v>
      </c>
      <c r="R4" s="235">
        <v>52123</v>
      </c>
      <c r="S4" s="235">
        <v>58895</v>
      </c>
      <c r="T4" s="235">
        <v>51736</v>
      </c>
      <c r="U4" s="235">
        <v>42392</v>
      </c>
      <c r="V4" s="235">
        <v>35381</v>
      </c>
      <c r="W4" s="235">
        <v>22676</v>
      </c>
      <c r="X4" s="235">
        <v>10696</v>
      </c>
      <c r="Y4" s="235">
        <v>2990</v>
      </c>
      <c r="Z4" s="235">
        <v>611</v>
      </c>
    </row>
    <row r="5" spans="1:26" s="236" customFormat="1">
      <c r="A5" s="233" t="s">
        <v>43</v>
      </c>
      <c r="B5" s="188" t="s">
        <v>41</v>
      </c>
      <c r="C5" s="188" t="s">
        <v>967</v>
      </c>
      <c r="D5" s="234" t="s">
        <v>2</v>
      </c>
      <c r="E5" s="235">
        <v>110455</v>
      </c>
      <c r="F5" s="235">
        <v>4520</v>
      </c>
      <c r="G5" s="235">
        <v>4769</v>
      </c>
      <c r="H5" s="235">
        <v>5029</v>
      </c>
      <c r="I5" s="235">
        <v>4937</v>
      </c>
      <c r="J5" s="235">
        <v>4949</v>
      </c>
      <c r="K5" s="235">
        <v>5467</v>
      </c>
      <c r="L5" s="235">
        <v>6619</v>
      </c>
      <c r="M5" s="235">
        <v>8052</v>
      </c>
      <c r="N5" s="235">
        <v>9781</v>
      </c>
      <c r="O5" s="235">
        <v>8569</v>
      </c>
      <c r="P5" s="235">
        <v>7253</v>
      </c>
      <c r="Q5" s="235">
        <v>6258</v>
      </c>
      <c r="R5" s="235">
        <v>6522</v>
      </c>
      <c r="S5" s="235">
        <v>7302</v>
      </c>
      <c r="T5" s="235">
        <v>6155</v>
      </c>
      <c r="U5" s="235">
        <v>5128</v>
      </c>
      <c r="V5" s="235">
        <v>4475</v>
      </c>
      <c r="W5" s="235">
        <v>2855</v>
      </c>
      <c r="X5" s="235">
        <v>1365</v>
      </c>
      <c r="Y5" s="235">
        <v>369</v>
      </c>
      <c r="Z5" s="235">
        <v>81</v>
      </c>
    </row>
    <row r="6" spans="1:26" s="236" customFormat="1">
      <c r="A6" s="233" t="s">
        <v>44</v>
      </c>
      <c r="B6" s="188" t="s">
        <v>41</v>
      </c>
      <c r="C6" s="188" t="s">
        <v>968</v>
      </c>
      <c r="D6" s="234" t="s">
        <v>2</v>
      </c>
      <c r="E6" s="235">
        <v>68548</v>
      </c>
      <c r="F6" s="235">
        <v>2817</v>
      </c>
      <c r="G6" s="235">
        <v>2727</v>
      </c>
      <c r="H6" s="235">
        <v>2850</v>
      </c>
      <c r="I6" s="235">
        <v>2655</v>
      </c>
      <c r="J6" s="235">
        <v>3102</v>
      </c>
      <c r="K6" s="235">
        <v>3637</v>
      </c>
      <c r="L6" s="235">
        <v>4299</v>
      </c>
      <c r="M6" s="235">
        <v>5106</v>
      </c>
      <c r="N6" s="235">
        <v>5885</v>
      </c>
      <c r="O6" s="235">
        <v>4850</v>
      </c>
      <c r="P6" s="235">
        <v>4031</v>
      </c>
      <c r="Q6" s="235">
        <v>3494</v>
      </c>
      <c r="R6" s="235">
        <v>3998</v>
      </c>
      <c r="S6" s="235">
        <v>4553</v>
      </c>
      <c r="T6" s="235">
        <v>4051</v>
      </c>
      <c r="U6" s="235">
        <v>3610</v>
      </c>
      <c r="V6" s="235">
        <v>3321</v>
      </c>
      <c r="W6" s="235">
        <v>2201</v>
      </c>
      <c r="X6" s="235">
        <v>1010</v>
      </c>
      <c r="Y6" s="235">
        <v>285</v>
      </c>
      <c r="Z6" s="235">
        <v>66</v>
      </c>
    </row>
    <row r="7" spans="1:26" s="236" customFormat="1">
      <c r="A7" s="233" t="s">
        <v>45</v>
      </c>
      <c r="B7" s="188" t="s">
        <v>41</v>
      </c>
      <c r="C7" s="188" t="s">
        <v>969</v>
      </c>
      <c r="D7" s="234" t="s">
        <v>2</v>
      </c>
      <c r="E7" s="235">
        <v>53817</v>
      </c>
      <c r="F7" s="235">
        <v>1801</v>
      </c>
      <c r="G7" s="235">
        <v>1732</v>
      </c>
      <c r="H7" s="235">
        <v>1840</v>
      </c>
      <c r="I7" s="235">
        <v>1950</v>
      </c>
      <c r="J7" s="235">
        <v>2473</v>
      </c>
      <c r="K7" s="235">
        <v>3208</v>
      </c>
      <c r="L7" s="235">
        <v>3235</v>
      </c>
      <c r="M7" s="235">
        <v>3391</v>
      </c>
      <c r="N7" s="235">
        <v>4020</v>
      </c>
      <c r="O7" s="235">
        <v>3389</v>
      </c>
      <c r="P7" s="235">
        <v>2925</v>
      </c>
      <c r="Q7" s="235">
        <v>2811</v>
      </c>
      <c r="R7" s="235">
        <v>3232</v>
      </c>
      <c r="S7" s="235">
        <v>3935</v>
      </c>
      <c r="T7" s="235">
        <v>3905</v>
      </c>
      <c r="U7" s="235">
        <v>3595</v>
      </c>
      <c r="V7" s="235">
        <v>3150</v>
      </c>
      <c r="W7" s="235">
        <v>1994</v>
      </c>
      <c r="X7" s="235">
        <v>924</v>
      </c>
      <c r="Y7" s="235">
        <v>256</v>
      </c>
      <c r="Z7" s="235">
        <v>51</v>
      </c>
    </row>
    <row r="8" spans="1:26" s="236" customFormat="1">
      <c r="A8" s="233" t="s">
        <v>46</v>
      </c>
      <c r="B8" s="188" t="s">
        <v>41</v>
      </c>
      <c r="C8" s="188" t="s">
        <v>970</v>
      </c>
      <c r="D8" s="234" t="s">
        <v>2</v>
      </c>
      <c r="E8" s="235">
        <v>49513</v>
      </c>
      <c r="F8" s="235">
        <v>1488</v>
      </c>
      <c r="G8" s="235">
        <v>1627</v>
      </c>
      <c r="H8" s="235">
        <v>1655</v>
      </c>
      <c r="I8" s="235">
        <v>1892</v>
      </c>
      <c r="J8" s="235">
        <v>2038</v>
      </c>
      <c r="K8" s="235">
        <v>2454</v>
      </c>
      <c r="L8" s="235">
        <v>2407</v>
      </c>
      <c r="M8" s="235">
        <v>2684</v>
      </c>
      <c r="N8" s="235">
        <v>3413</v>
      </c>
      <c r="O8" s="235">
        <v>3037</v>
      </c>
      <c r="P8" s="235">
        <v>2900</v>
      </c>
      <c r="Q8" s="235">
        <v>2717</v>
      </c>
      <c r="R8" s="235">
        <v>3227</v>
      </c>
      <c r="S8" s="235">
        <v>3972</v>
      </c>
      <c r="T8" s="235">
        <v>4127</v>
      </c>
      <c r="U8" s="235">
        <v>3706</v>
      </c>
      <c r="V8" s="235">
        <v>3014</v>
      </c>
      <c r="W8" s="235">
        <v>1936</v>
      </c>
      <c r="X8" s="235">
        <v>914</v>
      </c>
      <c r="Y8" s="235">
        <v>254</v>
      </c>
      <c r="Z8" s="235">
        <v>51</v>
      </c>
    </row>
    <row r="9" spans="1:26" s="236" customFormat="1">
      <c r="A9" s="233" t="s">
        <v>47</v>
      </c>
      <c r="B9" s="188" t="s">
        <v>41</v>
      </c>
      <c r="C9" s="188" t="s">
        <v>971</v>
      </c>
      <c r="D9" s="234" t="s">
        <v>2</v>
      </c>
      <c r="E9" s="235">
        <v>86554</v>
      </c>
      <c r="F9" s="235">
        <v>3112</v>
      </c>
      <c r="G9" s="235">
        <v>3124</v>
      </c>
      <c r="H9" s="235">
        <v>3323</v>
      </c>
      <c r="I9" s="235">
        <v>3477</v>
      </c>
      <c r="J9" s="235">
        <v>3967</v>
      </c>
      <c r="K9" s="235">
        <v>4197</v>
      </c>
      <c r="L9" s="235">
        <v>4517</v>
      </c>
      <c r="M9" s="235">
        <v>5322</v>
      </c>
      <c r="N9" s="235">
        <v>6112</v>
      </c>
      <c r="O9" s="235">
        <v>5643</v>
      </c>
      <c r="P9" s="235">
        <v>5267</v>
      </c>
      <c r="Q9" s="235">
        <v>5125</v>
      </c>
      <c r="R9" s="235">
        <v>6131</v>
      </c>
      <c r="S9" s="235">
        <v>7221</v>
      </c>
      <c r="T9" s="235">
        <v>6555</v>
      </c>
      <c r="U9" s="235">
        <v>5275</v>
      </c>
      <c r="V9" s="235">
        <v>4054</v>
      </c>
      <c r="W9" s="235">
        <v>2600</v>
      </c>
      <c r="X9" s="235">
        <v>1155</v>
      </c>
      <c r="Y9" s="235">
        <v>313</v>
      </c>
      <c r="Z9" s="235">
        <v>64</v>
      </c>
    </row>
    <row r="10" spans="1:26" s="236" customFormat="1">
      <c r="A10" s="233" t="s">
        <v>48</v>
      </c>
      <c r="B10" s="188" t="s">
        <v>41</v>
      </c>
      <c r="C10" s="188" t="s">
        <v>972</v>
      </c>
      <c r="D10" s="234" t="s">
        <v>2</v>
      </c>
      <c r="E10" s="235">
        <v>117055</v>
      </c>
      <c r="F10" s="235">
        <v>4710</v>
      </c>
      <c r="G10" s="235">
        <v>4793</v>
      </c>
      <c r="H10" s="235">
        <v>4840</v>
      </c>
      <c r="I10" s="235">
        <v>4990</v>
      </c>
      <c r="J10" s="235">
        <v>4921</v>
      </c>
      <c r="K10" s="235">
        <v>5517</v>
      </c>
      <c r="L10" s="235">
        <v>6598</v>
      </c>
      <c r="M10" s="235">
        <v>7474</v>
      </c>
      <c r="N10" s="235">
        <v>8834</v>
      </c>
      <c r="O10" s="235">
        <v>7639</v>
      </c>
      <c r="P10" s="235">
        <v>6940</v>
      </c>
      <c r="Q10" s="235">
        <v>6576</v>
      </c>
      <c r="R10" s="235">
        <v>7734</v>
      </c>
      <c r="S10" s="235">
        <v>9000</v>
      </c>
      <c r="T10" s="235">
        <v>8292</v>
      </c>
      <c r="U10" s="235">
        <v>6847</v>
      </c>
      <c r="V10" s="235">
        <v>5632</v>
      </c>
      <c r="W10" s="235">
        <v>3516</v>
      </c>
      <c r="X10" s="235">
        <v>1665</v>
      </c>
      <c r="Y10" s="235">
        <v>447</v>
      </c>
      <c r="Z10" s="235">
        <v>90</v>
      </c>
    </row>
    <row r="11" spans="1:26" s="236" customFormat="1">
      <c r="A11" s="233" t="s">
        <v>49</v>
      </c>
      <c r="B11" s="188" t="s">
        <v>41</v>
      </c>
      <c r="C11" s="188" t="s">
        <v>973</v>
      </c>
      <c r="D11" s="234" t="s">
        <v>2</v>
      </c>
      <c r="E11" s="235">
        <v>116589</v>
      </c>
      <c r="F11" s="235">
        <v>4321</v>
      </c>
      <c r="G11" s="235">
        <v>4960</v>
      </c>
      <c r="H11" s="235">
        <v>5331</v>
      </c>
      <c r="I11" s="235">
        <v>5590</v>
      </c>
      <c r="J11" s="235">
        <v>5368</v>
      </c>
      <c r="K11" s="235">
        <v>5339</v>
      </c>
      <c r="L11" s="235">
        <v>5895</v>
      </c>
      <c r="M11" s="235">
        <v>7319</v>
      </c>
      <c r="N11" s="235">
        <v>8792</v>
      </c>
      <c r="O11" s="235">
        <v>7768</v>
      </c>
      <c r="P11" s="235">
        <v>7164</v>
      </c>
      <c r="Q11" s="235">
        <v>6997</v>
      </c>
      <c r="R11" s="235">
        <v>8197</v>
      </c>
      <c r="S11" s="235">
        <v>9588</v>
      </c>
      <c r="T11" s="235">
        <v>8107</v>
      </c>
      <c r="U11" s="235">
        <v>6038</v>
      </c>
      <c r="V11" s="235">
        <v>4742</v>
      </c>
      <c r="W11" s="235">
        <v>2979</v>
      </c>
      <c r="X11" s="235">
        <v>1534</v>
      </c>
      <c r="Y11" s="235">
        <v>467</v>
      </c>
      <c r="Z11" s="235">
        <v>93</v>
      </c>
    </row>
    <row r="12" spans="1:26" s="236" customFormat="1">
      <c r="A12" s="233" t="s">
        <v>50</v>
      </c>
      <c r="B12" s="188" t="s">
        <v>41</v>
      </c>
      <c r="C12" s="188" t="s">
        <v>974</v>
      </c>
      <c r="D12" s="234" t="s">
        <v>2</v>
      </c>
      <c r="E12" s="235">
        <v>62411</v>
      </c>
      <c r="F12" s="235">
        <v>2240</v>
      </c>
      <c r="G12" s="235">
        <v>1886</v>
      </c>
      <c r="H12" s="235">
        <v>1869</v>
      </c>
      <c r="I12" s="235">
        <v>1795</v>
      </c>
      <c r="J12" s="235">
        <v>3330</v>
      </c>
      <c r="K12" s="235">
        <v>4624</v>
      </c>
      <c r="L12" s="235">
        <v>4779</v>
      </c>
      <c r="M12" s="235">
        <v>4945</v>
      </c>
      <c r="N12" s="235">
        <v>5102</v>
      </c>
      <c r="O12" s="235">
        <v>4217</v>
      </c>
      <c r="P12" s="235">
        <v>3624</v>
      </c>
      <c r="Q12" s="235">
        <v>3349</v>
      </c>
      <c r="R12" s="235">
        <v>3678</v>
      </c>
      <c r="S12" s="235">
        <v>4250</v>
      </c>
      <c r="T12" s="235">
        <v>3706</v>
      </c>
      <c r="U12" s="235">
        <v>3358</v>
      </c>
      <c r="V12" s="235">
        <v>2792</v>
      </c>
      <c r="W12" s="235">
        <v>1777</v>
      </c>
      <c r="X12" s="235">
        <v>799</v>
      </c>
      <c r="Y12" s="235">
        <v>243</v>
      </c>
      <c r="Z12" s="235">
        <v>48</v>
      </c>
    </row>
    <row r="13" spans="1:26" s="236" customFormat="1">
      <c r="A13" s="233" t="s">
        <v>51</v>
      </c>
      <c r="B13" s="188" t="s">
        <v>41</v>
      </c>
      <c r="C13" s="188" t="s">
        <v>975</v>
      </c>
      <c r="D13" s="234" t="s">
        <v>2</v>
      </c>
      <c r="E13" s="235">
        <v>126695</v>
      </c>
      <c r="F13" s="235">
        <v>4992</v>
      </c>
      <c r="G13" s="235">
        <v>5716</v>
      </c>
      <c r="H13" s="235">
        <v>6260</v>
      </c>
      <c r="I13" s="235">
        <v>6557</v>
      </c>
      <c r="J13" s="235">
        <v>6718</v>
      </c>
      <c r="K13" s="235">
        <v>6423</v>
      </c>
      <c r="L13" s="235">
        <v>7060</v>
      </c>
      <c r="M13" s="235">
        <v>8508</v>
      </c>
      <c r="N13" s="235">
        <v>9711</v>
      </c>
      <c r="O13" s="235">
        <v>8443</v>
      </c>
      <c r="P13" s="235">
        <v>8654</v>
      </c>
      <c r="Q13" s="235">
        <v>8730</v>
      </c>
      <c r="R13" s="235">
        <v>9404</v>
      </c>
      <c r="S13" s="235">
        <v>9074</v>
      </c>
      <c r="T13" s="235">
        <v>6838</v>
      </c>
      <c r="U13" s="235">
        <v>4835</v>
      </c>
      <c r="V13" s="235">
        <v>4201</v>
      </c>
      <c r="W13" s="235">
        <v>2818</v>
      </c>
      <c r="X13" s="235">
        <v>1330</v>
      </c>
      <c r="Y13" s="235">
        <v>356</v>
      </c>
      <c r="Z13" s="235">
        <v>67</v>
      </c>
    </row>
    <row r="14" spans="1:26" s="236" customFormat="1">
      <c r="A14" s="233" t="s">
        <v>52</v>
      </c>
      <c r="B14" s="188" t="s">
        <v>41</v>
      </c>
      <c r="C14" s="188" t="s">
        <v>3</v>
      </c>
      <c r="D14" s="234" t="s">
        <v>2</v>
      </c>
      <c r="E14" s="235">
        <v>274279</v>
      </c>
      <c r="F14" s="235">
        <v>11598</v>
      </c>
      <c r="G14" s="235">
        <v>12311</v>
      </c>
      <c r="H14" s="235">
        <v>13267</v>
      </c>
      <c r="I14" s="235">
        <v>13957</v>
      </c>
      <c r="J14" s="235">
        <v>13120</v>
      </c>
      <c r="K14" s="235">
        <v>13653</v>
      </c>
      <c r="L14" s="235">
        <v>15061</v>
      </c>
      <c r="M14" s="235">
        <v>17924</v>
      </c>
      <c r="N14" s="235">
        <v>21513</v>
      </c>
      <c r="O14" s="235">
        <v>18184</v>
      </c>
      <c r="P14" s="235">
        <v>16316</v>
      </c>
      <c r="Q14" s="235">
        <v>15049</v>
      </c>
      <c r="R14" s="235">
        <v>17504</v>
      </c>
      <c r="S14" s="235">
        <v>20255</v>
      </c>
      <c r="T14" s="235">
        <v>17988</v>
      </c>
      <c r="U14" s="235">
        <v>13782</v>
      </c>
      <c r="V14" s="235">
        <v>11055</v>
      </c>
      <c r="W14" s="235">
        <v>7171</v>
      </c>
      <c r="X14" s="235">
        <v>3451</v>
      </c>
      <c r="Y14" s="235">
        <v>934</v>
      </c>
      <c r="Z14" s="235">
        <v>186</v>
      </c>
    </row>
    <row r="15" spans="1:26" s="236" customFormat="1">
      <c r="A15" s="233" t="s">
        <v>53</v>
      </c>
      <c r="B15" s="188" t="s">
        <v>41</v>
      </c>
      <c r="C15" s="188" t="s">
        <v>4</v>
      </c>
      <c r="D15" s="234" t="s">
        <v>2</v>
      </c>
      <c r="E15" s="235">
        <v>232719</v>
      </c>
      <c r="F15" s="235">
        <v>9214</v>
      </c>
      <c r="G15" s="235">
        <v>9034</v>
      </c>
      <c r="H15" s="235">
        <v>9267</v>
      </c>
      <c r="I15" s="235">
        <v>9791</v>
      </c>
      <c r="J15" s="235">
        <v>10744</v>
      </c>
      <c r="K15" s="235">
        <v>12629</v>
      </c>
      <c r="L15" s="235">
        <v>14067</v>
      </c>
      <c r="M15" s="235">
        <v>16004</v>
      </c>
      <c r="N15" s="235">
        <v>18613</v>
      </c>
      <c r="O15" s="235">
        <v>16005</v>
      </c>
      <c r="P15" s="235">
        <v>13578</v>
      </c>
      <c r="Q15" s="235">
        <v>11892</v>
      </c>
      <c r="R15" s="235">
        <v>14716</v>
      </c>
      <c r="S15" s="235">
        <v>17678</v>
      </c>
      <c r="T15" s="235">
        <v>16102</v>
      </c>
      <c r="U15" s="235">
        <v>13347</v>
      </c>
      <c r="V15" s="235">
        <v>10031</v>
      </c>
      <c r="W15" s="235">
        <v>6187</v>
      </c>
      <c r="X15" s="235">
        <v>2931</v>
      </c>
      <c r="Y15" s="235">
        <v>767</v>
      </c>
      <c r="Z15" s="235">
        <v>122</v>
      </c>
    </row>
    <row r="16" spans="1:26" s="236" customFormat="1">
      <c r="A16" s="233" t="s">
        <v>54</v>
      </c>
      <c r="B16" s="188" t="s">
        <v>41</v>
      </c>
      <c r="C16" s="188" t="s">
        <v>5</v>
      </c>
      <c r="D16" s="234" t="s">
        <v>2</v>
      </c>
      <c r="E16" s="235">
        <v>151977</v>
      </c>
      <c r="F16" s="235">
        <v>6517</v>
      </c>
      <c r="G16" s="235">
        <v>6437</v>
      </c>
      <c r="H16" s="235">
        <v>6851</v>
      </c>
      <c r="I16" s="235">
        <v>7210</v>
      </c>
      <c r="J16" s="235">
        <v>7182</v>
      </c>
      <c r="K16" s="235">
        <v>7734</v>
      </c>
      <c r="L16" s="235">
        <v>8979</v>
      </c>
      <c r="M16" s="235">
        <v>10256</v>
      </c>
      <c r="N16" s="235">
        <v>12212</v>
      </c>
      <c r="O16" s="235">
        <v>10656</v>
      </c>
      <c r="P16" s="235">
        <v>9239</v>
      </c>
      <c r="Q16" s="235">
        <v>8150</v>
      </c>
      <c r="R16" s="235">
        <v>9787</v>
      </c>
      <c r="S16" s="235">
        <v>11415</v>
      </c>
      <c r="T16" s="235">
        <v>10035</v>
      </c>
      <c r="U16" s="235">
        <v>7554</v>
      </c>
      <c r="V16" s="235">
        <v>5766</v>
      </c>
      <c r="W16" s="235">
        <v>3721</v>
      </c>
      <c r="X16" s="235">
        <v>1682</v>
      </c>
      <c r="Y16" s="235">
        <v>502</v>
      </c>
      <c r="Z16" s="235">
        <v>92</v>
      </c>
    </row>
    <row r="17" spans="1:26" s="236" customFormat="1">
      <c r="A17" s="233" t="s">
        <v>55</v>
      </c>
      <c r="B17" s="188" t="s">
        <v>41</v>
      </c>
      <c r="C17" s="188" t="s">
        <v>6</v>
      </c>
      <c r="D17" s="234" t="s">
        <v>2</v>
      </c>
      <c r="E17" s="235">
        <v>250639</v>
      </c>
      <c r="F17" s="235">
        <v>10940</v>
      </c>
      <c r="G17" s="235">
        <v>11483</v>
      </c>
      <c r="H17" s="235">
        <v>12071</v>
      </c>
      <c r="I17" s="235">
        <v>11442</v>
      </c>
      <c r="J17" s="235">
        <v>11635</v>
      </c>
      <c r="K17" s="235">
        <v>12869</v>
      </c>
      <c r="L17" s="235">
        <v>15367</v>
      </c>
      <c r="M17" s="235">
        <v>18763</v>
      </c>
      <c r="N17" s="235">
        <v>22897</v>
      </c>
      <c r="O17" s="235">
        <v>19094</v>
      </c>
      <c r="P17" s="235">
        <v>15603</v>
      </c>
      <c r="Q17" s="235">
        <v>13242</v>
      </c>
      <c r="R17" s="235">
        <v>14696</v>
      </c>
      <c r="S17" s="235">
        <v>16877</v>
      </c>
      <c r="T17" s="235">
        <v>14004</v>
      </c>
      <c r="U17" s="235">
        <v>11222</v>
      </c>
      <c r="V17" s="235">
        <v>8879</v>
      </c>
      <c r="W17" s="235">
        <v>5889</v>
      </c>
      <c r="X17" s="235">
        <v>2711</v>
      </c>
      <c r="Y17" s="235">
        <v>789</v>
      </c>
      <c r="Z17" s="235">
        <v>166</v>
      </c>
    </row>
    <row r="18" spans="1:26" s="236" customFormat="1">
      <c r="A18" s="233" t="s">
        <v>56</v>
      </c>
      <c r="B18" s="188" t="s">
        <v>41</v>
      </c>
      <c r="C18" s="188" t="s">
        <v>57</v>
      </c>
      <c r="D18" s="234" t="s">
        <v>2</v>
      </c>
      <c r="E18" s="235">
        <v>24265</v>
      </c>
      <c r="F18" s="235">
        <v>765</v>
      </c>
      <c r="G18" s="235">
        <v>864</v>
      </c>
      <c r="H18" s="235">
        <v>992</v>
      </c>
      <c r="I18" s="235">
        <v>1170</v>
      </c>
      <c r="J18" s="235">
        <v>954</v>
      </c>
      <c r="K18" s="235">
        <v>906</v>
      </c>
      <c r="L18" s="235">
        <v>1092</v>
      </c>
      <c r="M18" s="235">
        <v>1313</v>
      </c>
      <c r="N18" s="235">
        <v>1551</v>
      </c>
      <c r="O18" s="235">
        <v>1442</v>
      </c>
      <c r="P18" s="235">
        <v>1366</v>
      </c>
      <c r="Q18" s="235">
        <v>1519</v>
      </c>
      <c r="R18" s="235">
        <v>1832</v>
      </c>
      <c r="S18" s="235">
        <v>2064</v>
      </c>
      <c r="T18" s="235">
        <v>1609</v>
      </c>
      <c r="U18" s="235">
        <v>1474</v>
      </c>
      <c r="V18" s="235">
        <v>1446</v>
      </c>
      <c r="W18" s="235">
        <v>1144</v>
      </c>
      <c r="X18" s="235">
        <v>563</v>
      </c>
      <c r="Y18" s="235">
        <v>163</v>
      </c>
      <c r="Z18" s="235">
        <v>36</v>
      </c>
    </row>
    <row r="19" spans="1:26" s="236" customFormat="1">
      <c r="A19" s="233" t="s">
        <v>58</v>
      </c>
      <c r="B19" s="188" t="s">
        <v>41</v>
      </c>
      <c r="C19" s="188" t="s">
        <v>8</v>
      </c>
      <c r="D19" s="234" t="s">
        <v>2</v>
      </c>
      <c r="E19" s="235">
        <v>52055</v>
      </c>
      <c r="F19" s="235">
        <v>1934</v>
      </c>
      <c r="G19" s="235">
        <v>2142</v>
      </c>
      <c r="H19" s="235">
        <v>2123</v>
      </c>
      <c r="I19" s="235">
        <v>2109</v>
      </c>
      <c r="J19" s="235">
        <v>1937</v>
      </c>
      <c r="K19" s="235">
        <v>2096</v>
      </c>
      <c r="L19" s="235">
        <v>2763</v>
      </c>
      <c r="M19" s="235">
        <v>3535</v>
      </c>
      <c r="N19" s="235">
        <v>4508</v>
      </c>
      <c r="O19" s="235">
        <v>4107</v>
      </c>
      <c r="P19" s="235">
        <v>3458</v>
      </c>
      <c r="Q19" s="235">
        <v>3025</v>
      </c>
      <c r="R19" s="235">
        <v>3390</v>
      </c>
      <c r="S19" s="235">
        <v>3994</v>
      </c>
      <c r="T19" s="235">
        <v>3326</v>
      </c>
      <c r="U19" s="235">
        <v>2792</v>
      </c>
      <c r="V19" s="235">
        <v>2270</v>
      </c>
      <c r="W19" s="235">
        <v>1523</v>
      </c>
      <c r="X19" s="235">
        <v>746</v>
      </c>
      <c r="Y19" s="235">
        <v>230</v>
      </c>
      <c r="Z19" s="235">
        <v>47</v>
      </c>
    </row>
    <row r="20" spans="1:26" s="236" customFormat="1">
      <c r="A20" s="233" t="s">
        <v>59</v>
      </c>
      <c r="B20" s="188" t="s">
        <v>41</v>
      </c>
      <c r="C20" s="188" t="s">
        <v>60</v>
      </c>
      <c r="D20" s="234" t="s">
        <v>2</v>
      </c>
      <c r="E20" s="235">
        <v>101456</v>
      </c>
      <c r="F20" s="235">
        <v>4570</v>
      </c>
      <c r="G20" s="235">
        <v>4654</v>
      </c>
      <c r="H20" s="235">
        <v>4801</v>
      </c>
      <c r="I20" s="235">
        <v>4961</v>
      </c>
      <c r="J20" s="235">
        <v>4754</v>
      </c>
      <c r="K20" s="235">
        <v>5051</v>
      </c>
      <c r="L20" s="235">
        <v>6147</v>
      </c>
      <c r="M20" s="235">
        <v>7290</v>
      </c>
      <c r="N20" s="235">
        <v>8659</v>
      </c>
      <c r="O20" s="235">
        <v>7433</v>
      </c>
      <c r="P20" s="235">
        <v>5889</v>
      </c>
      <c r="Q20" s="235">
        <v>5117</v>
      </c>
      <c r="R20" s="235">
        <v>6281</v>
      </c>
      <c r="S20" s="235">
        <v>7200</v>
      </c>
      <c r="T20" s="235">
        <v>6495</v>
      </c>
      <c r="U20" s="235">
        <v>4885</v>
      </c>
      <c r="V20" s="235">
        <v>3651</v>
      </c>
      <c r="W20" s="235">
        <v>2249</v>
      </c>
      <c r="X20" s="235">
        <v>1005</v>
      </c>
      <c r="Y20" s="235">
        <v>313</v>
      </c>
      <c r="Z20" s="235">
        <v>51</v>
      </c>
    </row>
    <row r="21" spans="1:26" s="236" customFormat="1">
      <c r="A21" s="233" t="s">
        <v>61</v>
      </c>
      <c r="B21" s="188" t="s">
        <v>41</v>
      </c>
      <c r="C21" s="188" t="s">
        <v>10</v>
      </c>
      <c r="D21" s="234" t="s">
        <v>2</v>
      </c>
      <c r="E21" s="235">
        <v>15724</v>
      </c>
      <c r="F21" s="235">
        <v>555</v>
      </c>
      <c r="G21" s="235">
        <v>559</v>
      </c>
      <c r="H21" s="235">
        <v>583</v>
      </c>
      <c r="I21" s="235">
        <v>643</v>
      </c>
      <c r="J21" s="235">
        <v>633</v>
      </c>
      <c r="K21" s="235">
        <v>641</v>
      </c>
      <c r="L21" s="235">
        <v>761</v>
      </c>
      <c r="M21" s="235">
        <v>867</v>
      </c>
      <c r="N21" s="235">
        <v>989</v>
      </c>
      <c r="O21" s="235">
        <v>864</v>
      </c>
      <c r="P21" s="235">
        <v>811</v>
      </c>
      <c r="Q21" s="235">
        <v>859</v>
      </c>
      <c r="R21" s="235">
        <v>1189</v>
      </c>
      <c r="S21" s="235">
        <v>1465</v>
      </c>
      <c r="T21" s="235">
        <v>1300</v>
      </c>
      <c r="U21" s="235">
        <v>1076</v>
      </c>
      <c r="V21" s="235">
        <v>838</v>
      </c>
      <c r="W21" s="235">
        <v>597</v>
      </c>
      <c r="X21" s="235">
        <v>365</v>
      </c>
      <c r="Y21" s="235">
        <v>101</v>
      </c>
      <c r="Z21" s="235">
        <v>28</v>
      </c>
    </row>
    <row r="22" spans="1:26" s="236" customFormat="1">
      <c r="A22" s="233" t="s">
        <v>62</v>
      </c>
      <c r="B22" s="188" t="s">
        <v>41</v>
      </c>
      <c r="C22" s="188" t="s">
        <v>11</v>
      </c>
      <c r="D22" s="234" t="s">
        <v>2</v>
      </c>
      <c r="E22" s="235">
        <v>44218</v>
      </c>
      <c r="F22" s="235">
        <v>1694</v>
      </c>
      <c r="G22" s="235">
        <v>1830</v>
      </c>
      <c r="H22" s="235">
        <v>1918</v>
      </c>
      <c r="I22" s="235">
        <v>2169</v>
      </c>
      <c r="J22" s="235">
        <v>1815</v>
      </c>
      <c r="K22" s="235">
        <v>1693</v>
      </c>
      <c r="L22" s="235">
        <v>2063</v>
      </c>
      <c r="M22" s="235">
        <v>2303</v>
      </c>
      <c r="N22" s="235">
        <v>2713</v>
      </c>
      <c r="O22" s="235">
        <v>2504</v>
      </c>
      <c r="P22" s="235">
        <v>2591</v>
      </c>
      <c r="Q22" s="235">
        <v>2831</v>
      </c>
      <c r="R22" s="235">
        <v>3193</v>
      </c>
      <c r="S22" s="235">
        <v>3251</v>
      </c>
      <c r="T22" s="235">
        <v>2929</v>
      </c>
      <c r="U22" s="235">
        <v>2665</v>
      </c>
      <c r="V22" s="235">
        <v>2647</v>
      </c>
      <c r="W22" s="235">
        <v>1996</v>
      </c>
      <c r="X22" s="235">
        <v>1046</v>
      </c>
      <c r="Y22" s="235">
        <v>320</v>
      </c>
      <c r="Z22" s="235">
        <v>47</v>
      </c>
    </row>
    <row r="23" spans="1:26" s="236" customFormat="1">
      <c r="A23" s="233" t="s">
        <v>63</v>
      </c>
      <c r="B23" s="188" t="s">
        <v>41</v>
      </c>
      <c r="C23" s="188" t="s">
        <v>12</v>
      </c>
      <c r="D23" s="234" t="s">
        <v>2</v>
      </c>
      <c r="E23" s="235">
        <v>136375</v>
      </c>
      <c r="F23" s="235">
        <v>5767</v>
      </c>
      <c r="G23" s="235">
        <v>5955</v>
      </c>
      <c r="H23" s="235">
        <v>6584</v>
      </c>
      <c r="I23" s="235">
        <v>6915</v>
      </c>
      <c r="J23" s="235">
        <v>6256</v>
      </c>
      <c r="K23" s="235">
        <v>6982</v>
      </c>
      <c r="L23" s="235">
        <v>7824</v>
      </c>
      <c r="M23" s="235">
        <v>9066</v>
      </c>
      <c r="N23" s="235">
        <v>10771</v>
      </c>
      <c r="O23" s="235">
        <v>9033</v>
      </c>
      <c r="P23" s="235">
        <v>7985</v>
      </c>
      <c r="Q23" s="235">
        <v>7842</v>
      </c>
      <c r="R23" s="235">
        <v>9577</v>
      </c>
      <c r="S23" s="235">
        <v>10681</v>
      </c>
      <c r="T23" s="235">
        <v>8980</v>
      </c>
      <c r="U23" s="235">
        <v>6288</v>
      </c>
      <c r="V23" s="235">
        <v>4935</v>
      </c>
      <c r="W23" s="235">
        <v>3066</v>
      </c>
      <c r="X23" s="235">
        <v>1423</v>
      </c>
      <c r="Y23" s="235">
        <v>372</v>
      </c>
      <c r="Z23" s="235">
        <v>73</v>
      </c>
    </row>
    <row r="24" spans="1:26" s="236" customFormat="1">
      <c r="A24" s="233" t="s">
        <v>64</v>
      </c>
      <c r="B24" s="188" t="s">
        <v>41</v>
      </c>
      <c r="C24" s="188" t="s">
        <v>13</v>
      </c>
      <c r="D24" s="234" t="s">
        <v>2</v>
      </c>
      <c r="E24" s="235">
        <v>25633</v>
      </c>
      <c r="F24" s="235">
        <v>860</v>
      </c>
      <c r="G24" s="235">
        <v>969</v>
      </c>
      <c r="H24" s="235">
        <v>1183</v>
      </c>
      <c r="I24" s="235">
        <v>1291</v>
      </c>
      <c r="J24" s="235">
        <v>1151</v>
      </c>
      <c r="K24" s="235">
        <v>1132</v>
      </c>
      <c r="L24" s="235">
        <v>1167</v>
      </c>
      <c r="M24" s="235">
        <v>1455</v>
      </c>
      <c r="N24" s="235">
        <v>1818</v>
      </c>
      <c r="O24" s="235">
        <v>1548</v>
      </c>
      <c r="P24" s="235">
        <v>1507</v>
      </c>
      <c r="Q24" s="235">
        <v>1467</v>
      </c>
      <c r="R24" s="235">
        <v>1898</v>
      </c>
      <c r="S24" s="235">
        <v>2016</v>
      </c>
      <c r="T24" s="235">
        <v>1817</v>
      </c>
      <c r="U24" s="235">
        <v>1510</v>
      </c>
      <c r="V24" s="235">
        <v>1338</v>
      </c>
      <c r="W24" s="235">
        <v>903</v>
      </c>
      <c r="X24" s="235">
        <v>442</v>
      </c>
      <c r="Y24" s="235">
        <v>137</v>
      </c>
      <c r="Z24" s="235">
        <v>24</v>
      </c>
    </row>
    <row r="25" spans="1:26" s="236" customFormat="1">
      <c r="A25" s="233" t="s">
        <v>65</v>
      </c>
      <c r="B25" s="188" t="s">
        <v>41</v>
      </c>
      <c r="C25" s="188" t="s">
        <v>66</v>
      </c>
      <c r="D25" s="234" t="s">
        <v>2</v>
      </c>
      <c r="E25" s="235">
        <v>21875</v>
      </c>
      <c r="F25" s="235">
        <v>775</v>
      </c>
      <c r="G25" s="235">
        <v>829</v>
      </c>
      <c r="H25" s="235">
        <v>990</v>
      </c>
      <c r="I25" s="235">
        <v>1099</v>
      </c>
      <c r="J25" s="235">
        <v>989</v>
      </c>
      <c r="K25" s="235">
        <v>887</v>
      </c>
      <c r="L25" s="235">
        <v>1011</v>
      </c>
      <c r="M25" s="235">
        <v>1167</v>
      </c>
      <c r="N25" s="235">
        <v>1458</v>
      </c>
      <c r="O25" s="235">
        <v>1311</v>
      </c>
      <c r="P25" s="235">
        <v>1263</v>
      </c>
      <c r="Q25" s="235">
        <v>1315</v>
      </c>
      <c r="R25" s="235">
        <v>1511</v>
      </c>
      <c r="S25" s="235">
        <v>1624</v>
      </c>
      <c r="T25" s="235">
        <v>1678</v>
      </c>
      <c r="U25" s="235">
        <v>1395</v>
      </c>
      <c r="V25" s="235">
        <v>1142</v>
      </c>
      <c r="W25" s="235">
        <v>857</v>
      </c>
      <c r="X25" s="235">
        <v>427</v>
      </c>
      <c r="Y25" s="235">
        <v>128</v>
      </c>
      <c r="Z25" s="235">
        <v>19</v>
      </c>
    </row>
    <row r="26" spans="1:26" s="236" customFormat="1">
      <c r="A26" s="233" t="s">
        <v>67</v>
      </c>
      <c r="B26" s="188" t="s">
        <v>41</v>
      </c>
      <c r="C26" s="188" t="s">
        <v>68</v>
      </c>
      <c r="D26" s="234" t="s">
        <v>2</v>
      </c>
      <c r="E26" s="235">
        <v>123120</v>
      </c>
      <c r="F26" s="235">
        <v>4785</v>
      </c>
      <c r="G26" s="235">
        <v>5358</v>
      </c>
      <c r="H26" s="235">
        <v>5804</v>
      </c>
      <c r="I26" s="235">
        <v>5822</v>
      </c>
      <c r="J26" s="235">
        <v>5331</v>
      </c>
      <c r="K26" s="235">
        <v>5428</v>
      </c>
      <c r="L26" s="235">
        <v>6429</v>
      </c>
      <c r="M26" s="235">
        <v>8396</v>
      </c>
      <c r="N26" s="235">
        <v>10548</v>
      </c>
      <c r="O26" s="235">
        <v>9242</v>
      </c>
      <c r="P26" s="235">
        <v>7707</v>
      </c>
      <c r="Q26" s="235">
        <v>6825</v>
      </c>
      <c r="R26" s="235">
        <v>7889</v>
      </c>
      <c r="S26" s="235">
        <v>9250</v>
      </c>
      <c r="T26" s="235">
        <v>7872</v>
      </c>
      <c r="U26" s="235">
        <v>6278</v>
      </c>
      <c r="V26" s="235">
        <v>4791</v>
      </c>
      <c r="W26" s="235">
        <v>3211</v>
      </c>
      <c r="X26" s="235">
        <v>1595</v>
      </c>
      <c r="Y26" s="235">
        <v>462</v>
      </c>
      <c r="Z26" s="235">
        <v>97</v>
      </c>
    </row>
    <row r="27" spans="1:26" s="236" customFormat="1">
      <c r="A27" s="233" t="s">
        <v>69</v>
      </c>
      <c r="B27" s="188" t="s">
        <v>41</v>
      </c>
      <c r="C27" s="188" t="s">
        <v>70</v>
      </c>
      <c r="D27" s="234" t="s">
        <v>2</v>
      </c>
      <c r="E27" s="235">
        <v>40668</v>
      </c>
      <c r="F27" s="235">
        <v>1336</v>
      </c>
      <c r="G27" s="235">
        <v>1525</v>
      </c>
      <c r="H27" s="235">
        <v>1692</v>
      </c>
      <c r="I27" s="235">
        <v>1919</v>
      </c>
      <c r="J27" s="235">
        <v>1774</v>
      </c>
      <c r="K27" s="235">
        <v>1777</v>
      </c>
      <c r="L27" s="235">
        <v>1926</v>
      </c>
      <c r="M27" s="235">
        <v>2387</v>
      </c>
      <c r="N27" s="235">
        <v>2697</v>
      </c>
      <c r="O27" s="235">
        <v>2432</v>
      </c>
      <c r="P27" s="235">
        <v>2319</v>
      </c>
      <c r="Q27" s="235">
        <v>2561</v>
      </c>
      <c r="R27" s="235">
        <v>3257</v>
      </c>
      <c r="S27" s="235">
        <v>3642</v>
      </c>
      <c r="T27" s="235">
        <v>3172</v>
      </c>
      <c r="U27" s="235">
        <v>2162</v>
      </c>
      <c r="V27" s="235">
        <v>1843</v>
      </c>
      <c r="W27" s="235">
        <v>1310</v>
      </c>
      <c r="X27" s="235">
        <v>692</v>
      </c>
      <c r="Y27" s="235">
        <v>193</v>
      </c>
      <c r="Z27" s="235">
        <v>52</v>
      </c>
    </row>
    <row r="28" spans="1:26" s="236" customFormat="1">
      <c r="A28" s="233" t="s">
        <v>71</v>
      </c>
      <c r="B28" s="188" t="s">
        <v>41</v>
      </c>
      <c r="C28" s="188" t="s">
        <v>72</v>
      </c>
      <c r="D28" s="234" t="s">
        <v>2</v>
      </c>
      <c r="E28" s="235">
        <v>47392</v>
      </c>
      <c r="F28" s="235">
        <v>1839</v>
      </c>
      <c r="G28" s="235">
        <v>2042</v>
      </c>
      <c r="H28" s="235">
        <v>2268</v>
      </c>
      <c r="I28" s="235">
        <v>2351</v>
      </c>
      <c r="J28" s="235">
        <v>2283</v>
      </c>
      <c r="K28" s="235">
        <v>2357</v>
      </c>
      <c r="L28" s="235">
        <v>2634</v>
      </c>
      <c r="M28" s="235">
        <v>2962</v>
      </c>
      <c r="N28" s="235">
        <v>3575</v>
      </c>
      <c r="O28" s="235">
        <v>2964</v>
      </c>
      <c r="P28" s="235">
        <v>2786</v>
      </c>
      <c r="Q28" s="235">
        <v>2769</v>
      </c>
      <c r="R28" s="235">
        <v>3402</v>
      </c>
      <c r="S28" s="235">
        <v>3883</v>
      </c>
      <c r="T28" s="235">
        <v>3127</v>
      </c>
      <c r="U28" s="235">
        <v>2344</v>
      </c>
      <c r="V28" s="235">
        <v>1854</v>
      </c>
      <c r="W28" s="235">
        <v>1183</v>
      </c>
      <c r="X28" s="235">
        <v>582</v>
      </c>
      <c r="Y28" s="235">
        <v>164</v>
      </c>
      <c r="Z28" s="235">
        <v>23</v>
      </c>
    </row>
    <row r="29" spans="1:26" s="236" customFormat="1">
      <c r="A29" s="233" t="s">
        <v>73</v>
      </c>
      <c r="B29" s="188" t="s">
        <v>41</v>
      </c>
      <c r="C29" s="188" t="s">
        <v>74</v>
      </c>
      <c r="D29" s="234" t="s">
        <v>2</v>
      </c>
      <c r="E29" s="235">
        <v>83558</v>
      </c>
      <c r="F29" s="235">
        <v>3025</v>
      </c>
      <c r="G29" s="235">
        <v>3382</v>
      </c>
      <c r="H29" s="235">
        <v>3846</v>
      </c>
      <c r="I29" s="235">
        <v>3818</v>
      </c>
      <c r="J29" s="235">
        <v>3551</v>
      </c>
      <c r="K29" s="235">
        <v>3474</v>
      </c>
      <c r="L29" s="235">
        <v>4197</v>
      </c>
      <c r="M29" s="235">
        <v>5239</v>
      </c>
      <c r="N29" s="235">
        <v>6850</v>
      </c>
      <c r="O29" s="235">
        <v>5903</v>
      </c>
      <c r="P29" s="235">
        <v>4781</v>
      </c>
      <c r="Q29" s="235">
        <v>4411</v>
      </c>
      <c r="R29" s="235">
        <v>5344</v>
      </c>
      <c r="S29" s="235">
        <v>6978</v>
      </c>
      <c r="T29" s="235">
        <v>6646</v>
      </c>
      <c r="U29" s="235">
        <v>5015</v>
      </c>
      <c r="V29" s="235">
        <v>3511</v>
      </c>
      <c r="W29" s="235">
        <v>2136</v>
      </c>
      <c r="X29" s="235">
        <v>1039</v>
      </c>
      <c r="Y29" s="235">
        <v>347</v>
      </c>
      <c r="Z29" s="235">
        <v>65</v>
      </c>
    </row>
    <row r="30" spans="1:26" s="236" customFormat="1">
      <c r="A30" s="233" t="s">
        <v>75</v>
      </c>
      <c r="B30" s="188" t="s">
        <v>41</v>
      </c>
      <c r="C30" s="188" t="s">
        <v>76</v>
      </c>
      <c r="D30" s="234" t="s">
        <v>2</v>
      </c>
      <c r="E30" s="235">
        <v>25139</v>
      </c>
      <c r="F30" s="235">
        <v>1027</v>
      </c>
      <c r="G30" s="235">
        <v>1218</v>
      </c>
      <c r="H30" s="235">
        <v>1260</v>
      </c>
      <c r="I30" s="235">
        <v>1300</v>
      </c>
      <c r="J30" s="235">
        <v>1145</v>
      </c>
      <c r="K30" s="235">
        <v>1173</v>
      </c>
      <c r="L30" s="235">
        <v>1339</v>
      </c>
      <c r="M30" s="235">
        <v>1572</v>
      </c>
      <c r="N30" s="235">
        <v>1969</v>
      </c>
      <c r="O30" s="235">
        <v>1583</v>
      </c>
      <c r="P30" s="235">
        <v>1401</v>
      </c>
      <c r="Q30" s="235">
        <v>1449</v>
      </c>
      <c r="R30" s="235">
        <v>1703</v>
      </c>
      <c r="S30" s="235">
        <v>1923</v>
      </c>
      <c r="T30" s="235">
        <v>1588</v>
      </c>
      <c r="U30" s="235">
        <v>1135</v>
      </c>
      <c r="V30" s="235">
        <v>1023</v>
      </c>
      <c r="W30" s="235">
        <v>789</v>
      </c>
      <c r="X30" s="235">
        <v>397</v>
      </c>
      <c r="Y30" s="235">
        <v>123</v>
      </c>
      <c r="Z30" s="235">
        <v>22</v>
      </c>
    </row>
    <row r="31" spans="1:26" s="236" customFormat="1">
      <c r="A31" s="233" t="s">
        <v>77</v>
      </c>
      <c r="B31" s="188" t="s">
        <v>41</v>
      </c>
      <c r="C31" s="188" t="s">
        <v>78</v>
      </c>
      <c r="D31" s="234" t="s">
        <v>2</v>
      </c>
      <c r="E31" s="235">
        <v>58316</v>
      </c>
      <c r="F31" s="235">
        <v>2266</v>
      </c>
      <c r="G31" s="235">
        <v>2342</v>
      </c>
      <c r="H31" s="235">
        <v>2597</v>
      </c>
      <c r="I31" s="235">
        <v>3473</v>
      </c>
      <c r="J31" s="235">
        <v>3764</v>
      </c>
      <c r="K31" s="235">
        <v>3211</v>
      </c>
      <c r="L31" s="235">
        <v>3152</v>
      </c>
      <c r="M31" s="235">
        <v>3423</v>
      </c>
      <c r="N31" s="235">
        <v>3946</v>
      </c>
      <c r="O31" s="235">
        <v>4355</v>
      </c>
      <c r="P31" s="235">
        <v>4856</v>
      </c>
      <c r="Q31" s="235">
        <v>4623</v>
      </c>
      <c r="R31" s="235">
        <v>4228</v>
      </c>
      <c r="S31" s="235">
        <v>3462</v>
      </c>
      <c r="T31" s="235">
        <v>2655</v>
      </c>
      <c r="U31" s="235">
        <v>2128</v>
      </c>
      <c r="V31" s="235">
        <v>1847</v>
      </c>
      <c r="W31" s="235">
        <v>1230</v>
      </c>
      <c r="X31" s="235">
        <v>587</v>
      </c>
      <c r="Y31" s="235">
        <v>144</v>
      </c>
      <c r="Z31" s="235">
        <v>27</v>
      </c>
    </row>
    <row r="32" spans="1:26" s="236" customFormat="1">
      <c r="A32" s="233" t="s">
        <v>79</v>
      </c>
      <c r="B32" s="188" t="s">
        <v>41</v>
      </c>
      <c r="C32" s="188" t="s">
        <v>80</v>
      </c>
      <c r="D32" s="234" t="s">
        <v>2</v>
      </c>
      <c r="E32" s="235">
        <v>23159</v>
      </c>
      <c r="F32" s="235">
        <v>773</v>
      </c>
      <c r="G32" s="235">
        <v>801</v>
      </c>
      <c r="H32" s="235">
        <v>1002</v>
      </c>
      <c r="I32" s="235">
        <v>1155</v>
      </c>
      <c r="J32" s="235">
        <v>1033</v>
      </c>
      <c r="K32" s="235">
        <v>1021</v>
      </c>
      <c r="L32" s="235">
        <v>1056</v>
      </c>
      <c r="M32" s="235">
        <v>1171</v>
      </c>
      <c r="N32" s="235">
        <v>1457</v>
      </c>
      <c r="O32" s="235">
        <v>1417</v>
      </c>
      <c r="P32" s="235">
        <v>1389</v>
      </c>
      <c r="Q32" s="235">
        <v>1503</v>
      </c>
      <c r="R32" s="235">
        <v>1858</v>
      </c>
      <c r="S32" s="235">
        <v>1806</v>
      </c>
      <c r="T32" s="235">
        <v>1527</v>
      </c>
      <c r="U32" s="235">
        <v>1290</v>
      </c>
      <c r="V32" s="235">
        <v>1248</v>
      </c>
      <c r="W32" s="235">
        <v>964</v>
      </c>
      <c r="X32" s="235">
        <v>525</v>
      </c>
      <c r="Y32" s="235">
        <v>138</v>
      </c>
      <c r="Z32" s="235">
        <v>25</v>
      </c>
    </row>
    <row r="33" spans="1:26" s="236" customFormat="1">
      <c r="A33" s="233" t="s">
        <v>81</v>
      </c>
      <c r="B33" s="188" t="s">
        <v>41</v>
      </c>
      <c r="C33" s="188" t="s">
        <v>82</v>
      </c>
      <c r="D33" s="234" t="s">
        <v>2</v>
      </c>
      <c r="E33" s="235">
        <v>22298</v>
      </c>
      <c r="F33" s="235">
        <v>797</v>
      </c>
      <c r="G33" s="235">
        <v>788</v>
      </c>
      <c r="H33" s="235">
        <v>886</v>
      </c>
      <c r="I33" s="235">
        <v>968</v>
      </c>
      <c r="J33" s="235">
        <v>988</v>
      </c>
      <c r="K33" s="235">
        <v>960</v>
      </c>
      <c r="L33" s="235">
        <v>1066</v>
      </c>
      <c r="M33" s="235">
        <v>1162</v>
      </c>
      <c r="N33" s="235">
        <v>1265</v>
      </c>
      <c r="O33" s="235">
        <v>1243</v>
      </c>
      <c r="P33" s="235">
        <v>1371</v>
      </c>
      <c r="Q33" s="235">
        <v>1463</v>
      </c>
      <c r="R33" s="235">
        <v>1684</v>
      </c>
      <c r="S33" s="235">
        <v>1683</v>
      </c>
      <c r="T33" s="235">
        <v>1415</v>
      </c>
      <c r="U33" s="235">
        <v>1409</v>
      </c>
      <c r="V33" s="235">
        <v>1340</v>
      </c>
      <c r="W33" s="235">
        <v>1050</v>
      </c>
      <c r="X33" s="235">
        <v>541</v>
      </c>
      <c r="Y33" s="235">
        <v>176</v>
      </c>
      <c r="Z33" s="235">
        <v>43</v>
      </c>
    </row>
    <row r="34" spans="1:26" s="236" customFormat="1">
      <c r="A34" s="233" t="s">
        <v>83</v>
      </c>
      <c r="B34" s="188" t="s">
        <v>41</v>
      </c>
      <c r="C34" s="188" t="s">
        <v>84</v>
      </c>
      <c r="D34" s="234" t="s">
        <v>2</v>
      </c>
      <c r="E34" s="235">
        <v>13190</v>
      </c>
      <c r="F34" s="235">
        <v>383</v>
      </c>
      <c r="G34" s="235">
        <v>476</v>
      </c>
      <c r="H34" s="235">
        <v>524</v>
      </c>
      <c r="I34" s="235">
        <v>602</v>
      </c>
      <c r="J34" s="235">
        <v>532</v>
      </c>
      <c r="K34" s="235">
        <v>475</v>
      </c>
      <c r="L34" s="235">
        <v>529</v>
      </c>
      <c r="M34" s="235">
        <v>635</v>
      </c>
      <c r="N34" s="235">
        <v>669</v>
      </c>
      <c r="O34" s="235">
        <v>622</v>
      </c>
      <c r="P34" s="235">
        <v>793</v>
      </c>
      <c r="Q34" s="235">
        <v>862</v>
      </c>
      <c r="R34" s="235">
        <v>999</v>
      </c>
      <c r="S34" s="235">
        <v>1002</v>
      </c>
      <c r="T34" s="235">
        <v>859</v>
      </c>
      <c r="U34" s="235">
        <v>896</v>
      </c>
      <c r="V34" s="235">
        <v>949</v>
      </c>
      <c r="W34" s="235">
        <v>807</v>
      </c>
      <c r="X34" s="235">
        <v>422</v>
      </c>
      <c r="Y34" s="235">
        <v>121</v>
      </c>
      <c r="Z34" s="235">
        <v>33</v>
      </c>
    </row>
    <row r="35" spans="1:26" s="236" customFormat="1">
      <c r="A35" s="233" t="s">
        <v>85</v>
      </c>
      <c r="B35" s="188" t="s">
        <v>41</v>
      </c>
      <c r="C35" s="188" t="s">
        <v>86</v>
      </c>
      <c r="D35" s="234" t="s">
        <v>2</v>
      </c>
      <c r="E35" s="235">
        <v>34790</v>
      </c>
      <c r="F35" s="235">
        <v>1263</v>
      </c>
      <c r="G35" s="235">
        <v>1352</v>
      </c>
      <c r="H35" s="235">
        <v>1628</v>
      </c>
      <c r="I35" s="235">
        <v>1730</v>
      </c>
      <c r="J35" s="235">
        <v>1500</v>
      </c>
      <c r="K35" s="235">
        <v>1416</v>
      </c>
      <c r="L35" s="235">
        <v>1592</v>
      </c>
      <c r="M35" s="235">
        <v>1843</v>
      </c>
      <c r="N35" s="235">
        <v>2022</v>
      </c>
      <c r="O35" s="235">
        <v>1864</v>
      </c>
      <c r="P35" s="235">
        <v>1956</v>
      </c>
      <c r="Q35" s="235">
        <v>2264</v>
      </c>
      <c r="R35" s="235">
        <v>2574</v>
      </c>
      <c r="S35" s="235">
        <v>2605</v>
      </c>
      <c r="T35" s="235">
        <v>2285</v>
      </c>
      <c r="U35" s="235">
        <v>2008</v>
      </c>
      <c r="V35" s="235">
        <v>2134</v>
      </c>
      <c r="W35" s="235">
        <v>1607</v>
      </c>
      <c r="X35" s="235">
        <v>892</v>
      </c>
      <c r="Y35" s="235">
        <v>213</v>
      </c>
      <c r="Z35" s="235">
        <v>42</v>
      </c>
    </row>
    <row r="36" spans="1:26" s="236" customFormat="1">
      <c r="A36" s="233" t="s">
        <v>87</v>
      </c>
      <c r="B36" s="188" t="s">
        <v>41</v>
      </c>
      <c r="C36" s="188" t="s">
        <v>88</v>
      </c>
      <c r="D36" s="234" t="s">
        <v>2</v>
      </c>
      <c r="E36" s="235">
        <v>25636</v>
      </c>
      <c r="F36" s="235">
        <v>932</v>
      </c>
      <c r="G36" s="235">
        <v>959</v>
      </c>
      <c r="H36" s="235">
        <v>1074</v>
      </c>
      <c r="I36" s="235">
        <v>1157</v>
      </c>
      <c r="J36" s="235">
        <v>1038</v>
      </c>
      <c r="K36" s="235">
        <v>1071</v>
      </c>
      <c r="L36" s="235">
        <v>1186</v>
      </c>
      <c r="M36" s="235">
        <v>1355</v>
      </c>
      <c r="N36" s="235">
        <v>1583</v>
      </c>
      <c r="O36" s="235">
        <v>1417</v>
      </c>
      <c r="P36" s="235">
        <v>1481</v>
      </c>
      <c r="Q36" s="235">
        <v>1659</v>
      </c>
      <c r="R36" s="235">
        <v>1967</v>
      </c>
      <c r="S36" s="235">
        <v>2083</v>
      </c>
      <c r="T36" s="235">
        <v>1642</v>
      </c>
      <c r="U36" s="235">
        <v>1568</v>
      </c>
      <c r="V36" s="235">
        <v>1469</v>
      </c>
      <c r="W36" s="235">
        <v>1178</v>
      </c>
      <c r="X36" s="235">
        <v>602</v>
      </c>
      <c r="Y36" s="235">
        <v>178</v>
      </c>
      <c r="Z36" s="235">
        <v>37</v>
      </c>
    </row>
    <row r="37" spans="1:26" s="236" customFormat="1">
      <c r="A37" s="233" t="s">
        <v>89</v>
      </c>
      <c r="B37" s="188" t="s">
        <v>41</v>
      </c>
      <c r="C37" s="188" t="s">
        <v>90</v>
      </c>
      <c r="D37" s="234" t="s">
        <v>2</v>
      </c>
      <c r="E37" s="235">
        <v>16702</v>
      </c>
      <c r="F37" s="235">
        <v>581</v>
      </c>
      <c r="G37" s="235">
        <v>607</v>
      </c>
      <c r="H37" s="235">
        <v>683</v>
      </c>
      <c r="I37" s="235">
        <v>811</v>
      </c>
      <c r="J37" s="235">
        <v>722</v>
      </c>
      <c r="K37" s="235">
        <v>678</v>
      </c>
      <c r="L37" s="235">
        <v>750</v>
      </c>
      <c r="M37" s="235">
        <v>806</v>
      </c>
      <c r="N37" s="235">
        <v>954</v>
      </c>
      <c r="O37" s="235">
        <v>881</v>
      </c>
      <c r="P37" s="235">
        <v>982</v>
      </c>
      <c r="Q37" s="235">
        <v>1111</v>
      </c>
      <c r="R37" s="235">
        <v>1180</v>
      </c>
      <c r="S37" s="235">
        <v>1244</v>
      </c>
      <c r="T37" s="235">
        <v>1123</v>
      </c>
      <c r="U37" s="235">
        <v>986</v>
      </c>
      <c r="V37" s="235">
        <v>1085</v>
      </c>
      <c r="W37" s="235">
        <v>866</v>
      </c>
      <c r="X37" s="235">
        <v>481</v>
      </c>
      <c r="Y37" s="235">
        <v>142</v>
      </c>
      <c r="Z37" s="235">
        <v>29</v>
      </c>
    </row>
    <row r="38" spans="1:26" s="236" customFormat="1">
      <c r="A38" s="233" t="s">
        <v>91</v>
      </c>
      <c r="B38" s="188" t="s">
        <v>41</v>
      </c>
      <c r="C38" s="188" t="s">
        <v>92</v>
      </c>
      <c r="D38" s="234" t="s">
        <v>2</v>
      </c>
      <c r="E38" s="235">
        <v>24033</v>
      </c>
      <c r="F38" s="235">
        <v>763</v>
      </c>
      <c r="G38" s="235">
        <v>816</v>
      </c>
      <c r="H38" s="235">
        <v>908</v>
      </c>
      <c r="I38" s="235">
        <v>985</v>
      </c>
      <c r="J38" s="235">
        <v>906</v>
      </c>
      <c r="K38" s="235">
        <v>995</v>
      </c>
      <c r="L38" s="235">
        <v>998</v>
      </c>
      <c r="M38" s="235">
        <v>1259</v>
      </c>
      <c r="N38" s="235">
        <v>1357</v>
      </c>
      <c r="O38" s="235">
        <v>1261</v>
      </c>
      <c r="P38" s="235">
        <v>1321</v>
      </c>
      <c r="Q38" s="235">
        <v>1512</v>
      </c>
      <c r="R38" s="235">
        <v>1854</v>
      </c>
      <c r="S38" s="235">
        <v>1902</v>
      </c>
      <c r="T38" s="235">
        <v>1705</v>
      </c>
      <c r="U38" s="235">
        <v>1574</v>
      </c>
      <c r="V38" s="235">
        <v>1624</v>
      </c>
      <c r="W38" s="235">
        <v>1350</v>
      </c>
      <c r="X38" s="235">
        <v>681</v>
      </c>
      <c r="Y38" s="235">
        <v>204</v>
      </c>
      <c r="Z38" s="235">
        <v>58</v>
      </c>
    </row>
    <row r="39" spans="1:26" s="236" customFormat="1">
      <c r="A39" s="233" t="s">
        <v>93</v>
      </c>
      <c r="B39" s="188" t="s">
        <v>41</v>
      </c>
      <c r="C39" s="188" t="s">
        <v>94</v>
      </c>
      <c r="D39" s="234" t="s">
        <v>2</v>
      </c>
      <c r="E39" s="235">
        <v>21103</v>
      </c>
      <c r="F39" s="235">
        <v>677</v>
      </c>
      <c r="G39" s="235">
        <v>842</v>
      </c>
      <c r="H39" s="235">
        <v>949</v>
      </c>
      <c r="I39" s="235">
        <v>1043</v>
      </c>
      <c r="J39" s="235">
        <v>845</v>
      </c>
      <c r="K39" s="235">
        <v>874</v>
      </c>
      <c r="L39" s="235">
        <v>937</v>
      </c>
      <c r="M39" s="235">
        <v>1095</v>
      </c>
      <c r="N39" s="235">
        <v>1212</v>
      </c>
      <c r="O39" s="235">
        <v>1157</v>
      </c>
      <c r="P39" s="235">
        <v>1245</v>
      </c>
      <c r="Q39" s="235">
        <v>1395</v>
      </c>
      <c r="R39" s="235">
        <v>1670</v>
      </c>
      <c r="S39" s="235">
        <v>1623</v>
      </c>
      <c r="T39" s="235">
        <v>1343</v>
      </c>
      <c r="U39" s="235">
        <v>1285</v>
      </c>
      <c r="V39" s="235">
        <v>1257</v>
      </c>
      <c r="W39" s="235">
        <v>989</v>
      </c>
      <c r="X39" s="235">
        <v>508</v>
      </c>
      <c r="Y39" s="235">
        <v>132</v>
      </c>
      <c r="Z39" s="235">
        <v>25</v>
      </c>
    </row>
    <row r="40" spans="1:26" s="236" customFormat="1">
      <c r="A40" s="233" t="s">
        <v>95</v>
      </c>
      <c r="B40" s="188" t="s">
        <v>41</v>
      </c>
      <c r="C40" s="188" t="s">
        <v>96</v>
      </c>
      <c r="D40" s="234" t="s">
        <v>2</v>
      </c>
      <c r="E40" s="235">
        <v>20065</v>
      </c>
      <c r="F40" s="235">
        <v>845</v>
      </c>
      <c r="G40" s="235">
        <v>912</v>
      </c>
      <c r="H40" s="235">
        <v>970</v>
      </c>
      <c r="I40" s="235">
        <v>1014</v>
      </c>
      <c r="J40" s="235">
        <v>1019</v>
      </c>
      <c r="K40" s="235">
        <v>1021</v>
      </c>
      <c r="L40" s="235">
        <v>1108</v>
      </c>
      <c r="M40" s="235">
        <v>1240</v>
      </c>
      <c r="N40" s="235">
        <v>1406</v>
      </c>
      <c r="O40" s="235">
        <v>1302</v>
      </c>
      <c r="P40" s="235">
        <v>1166</v>
      </c>
      <c r="Q40" s="235">
        <v>1219</v>
      </c>
      <c r="R40" s="235">
        <v>1306</v>
      </c>
      <c r="S40" s="235">
        <v>1369</v>
      </c>
      <c r="T40" s="235">
        <v>1086</v>
      </c>
      <c r="U40" s="235">
        <v>1031</v>
      </c>
      <c r="V40" s="235">
        <v>884</v>
      </c>
      <c r="W40" s="235">
        <v>719</v>
      </c>
      <c r="X40" s="235">
        <v>329</v>
      </c>
      <c r="Y40" s="235">
        <v>103</v>
      </c>
      <c r="Z40" s="235">
        <v>16</v>
      </c>
    </row>
    <row r="41" spans="1:26" s="236" customFormat="1">
      <c r="A41" s="233" t="s">
        <v>97</v>
      </c>
      <c r="B41" s="188" t="s">
        <v>41</v>
      </c>
      <c r="C41" s="188" t="s">
        <v>98</v>
      </c>
      <c r="D41" s="234" t="s">
        <v>2</v>
      </c>
      <c r="E41" s="235">
        <v>40742</v>
      </c>
      <c r="F41" s="235">
        <v>1504</v>
      </c>
      <c r="G41" s="235">
        <v>1671</v>
      </c>
      <c r="H41" s="235">
        <v>1926</v>
      </c>
      <c r="I41" s="235">
        <v>2035</v>
      </c>
      <c r="J41" s="235">
        <v>1829</v>
      </c>
      <c r="K41" s="235">
        <v>1914</v>
      </c>
      <c r="L41" s="235">
        <v>2097</v>
      </c>
      <c r="M41" s="235">
        <v>2437</v>
      </c>
      <c r="N41" s="235">
        <v>2864</v>
      </c>
      <c r="O41" s="235">
        <v>2440</v>
      </c>
      <c r="P41" s="235">
        <v>2305</v>
      </c>
      <c r="Q41" s="235">
        <v>2491</v>
      </c>
      <c r="R41" s="235">
        <v>3009</v>
      </c>
      <c r="S41" s="235">
        <v>3363</v>
      </c>
      <c r="T41" s="235">
        <v>2708</v>
      </c>
      <c r="U41" s="235">
        <v>2140</v>
      </c>
      <c r="V41" s="235">
        <v>1804</v>
      </c>
      <c r="W41" s="235">
        <v>1337</v>
      </c>
      <c r="X41" s="235">
        <v>664</v>
      </c>
      <c r="Y41" s="235">
        <v>175</v>
      </c>
      <c r="Z41" s="235">
        <v>29</v>
      </c>
    </row>
    <row r="42" spans="1:26" s="236" customFormat="1">
      <c r="A42" s="233" t="s">
        <v>99</v>
      </c>
      <c r="B42" s="188" t="s">
        <v>41</v>
      </c>
      <c r="C42" s="188" t="s">
        <v>976</v>
      </c>
      <c r="D42" s="234" t="s">
        <v>2</v>
      </c>
      <c r="E42" s="235">
        <v>16459</v>
      </c>
      <c r="F42" s="235">
        <v>570</v>
      </c>
      <c r="G42" s="235">
        <v>821</v>
      </c>
      <c r="H42" s="235">
        <v>908</v>
      </c>
      <c r="I42" s="235">
        <v>849</v>
      </c>
      <c r="J42" s="235">
        <v>743</v>
      </c>
      <c r="K42" s="235">
        <v>685</v>
      </c>
      <c r="L42" s="235">
        <v>734</v>
      </c>
      <c r="M42" s="235">
        <v>1111</v>
      </c>
      <c r="N42" s="235">
        <v>1274</v>
      </c>
      <c r="O42" s="235">
        <v>1144</v>
      </c>
      <c r="P42" s="235">
        <v>1059</v>
      </c>
      <c r="Q42" s="235">
        <v>1129</v>
      </c>
      <c r="R42" s="235">
        <v>1251</v>
      </c>
      <c r="S42" s="235">
        <v>1267</v>
      </c>
      <c r="T42" s="235">
        <v>964</v>
      </c>
      <c r="U42" s="235">
        <v>647</v>
      </c>
      <c r="V42" s="235">
        <v>544</v>
      </c>
      <c r="W42" s="235">
        <v>445</v>
      </c>
      <c r="X42" s="235">
        <v>243</v>
      </c>
      <c r="Y42" s="235">
        <v>55</v>
      </c>
      <c r="Z42" s="235">
        <v>16</v>
      </c>
    </row>
    <row r="43" spans="1:26" s="236" customFormat="1">
      <c r="A43" s="233" t="s">
        <v>100</v>
      </c>
      <c r="B43" s="188" t="s">
        <v>41</v>
      </c>
      <c r="C43" s="188" t="s">
        <v>977</v>
      </c>
      <c r="D43" s="234" t="s">
        <v>2</v>
      </c>
      <c r="E43" s="235">
        <v>11480</v>
      </c>
      <c r="F43" s="235">
        <v>340</v>
      </c>
      <c r="G43" s="235">
        <v>433</v>
      </c>
      <c r="H43" s="235">
        <v>534</v>
      </c>
      <c r="I43" s="235">
        <v>602</v>
      </c>
      <c r="J43" s="235">
        <v>554</v>
      </c>
      <c r="K43" s="235">
        <v>410</v>
      </c>
      <c r="L43" s="235">
        <v>476</v>
      </c>
      <c r="M43" s="235">
        <v>530</v>
      </c>
      <c r="N43" s="235">
        <v>727</v>
      </c>
      <c r="O43" s="235">
        <v>608</v>
      </c>
      <c r="P43" s="235">
        <v>699</v>
      </c>
      <c r="Q43" s="235">
        <v>751</v>
      </c>
      <c r="R43" s="235">
        <v>824</v>
      </c>
      <c r="S43" s="235">
        <v>895</v>
      </c>
      <c r="T43" s="235">
        <v>823</v>
      </c>
      <c r="U43" s="235">
        <v>719</v>
      </c>
      <c r="V43" s="235">
        <v>650</v>
      </c>
      <c r="W43" s="235">
        <v>503</v>
      </c>
      <c r="X43" s="235">
        <v>300</v>
      </c>
      <c r="Y43" s="235">
        <v>86</v>
      </c>
      <c r="Z43" s="235">
        <v>16</v>
      </c>
    </row>
    <row r="44" spans="1:26" s="236" customFormat="1">
      <c r="A44" s="233" t="s">
        <v>101</v>
      </c>
      <c r="B44" s="188" t="s">
        <v>41</v>
      </c>
      <c r="C44" s="188" t="s">
        <v>978</v>
      </c>
      <c r="D44" s="234" t="s">
        <v>2</v>
      </c>
      <c r="E44" s="235">
        <v>15987</v>
      </c>
      <c r="F44" s="235">
        <v>601</v>
      </c>
      <c r="G44" s="235">
        <v>645</v>
      </c>
      <c r="H44" s="235">
        <v>741</v>
      </c>
      <c r="I44" s="235">
        <v>762</v>
      </c>
      <c r="J44" s="235">
        <v>704</v>
      </c>
      <c r="K44" s="235">
        <v>746</v>
      </c>
      <c r="L44" s="235">
        <v>825</v>
      </c>
      <c r="M44" s="235">
        <v>989</v>
      </c>
      <c r="N44" s="235">
        <v>1177</v>
      </c>
      <c r="O44" s="235">
        <v>913</v>
      </c>
      <c r="P44" s="235">
        <v>904</v>
      </c>
      <c r="Q44" s="235">
        <v>1004</v>
      </c>
      <c r="R44" s="235">
        <v>1302</v>
      </c>
      <c r="S44" s="235">
        <v>1487</v>
      </c>
      <c r="T44" s="235">
        <v>1164</v>
      </c>
      <c r="U44" s="235">
        <v>757</v>
      </c>
      <c r="V44" s="235">
        <v>577</v>
      </c>
      <c r="W44" s="235">
        <v>424</v>
      </c>
      <c r="X44" s="235">
        <v>201</v>
      </c>
      <c r="Y44" s="235">
        <v>56</v>
      </c>
      <c r="Z44" s="235">
        <v>8</v>
      </c>
    </row>
    <row r="45" spans="1:26" s="236" customFormat="1">
      <c r="A45" s="233" t="s">
        <v>102</v>
      </c>
      <c r="B45" s="188" t="s">
        <v>41</v>
      </c>
      <c r="C45" s="188" t="s">
        <v>979</v>
      </c>
      <c r="D45" s="234" t="s">
        <v>2</v>
      </c>
      <c r="E45" s="235">
        <v>17581</v>
      </c>
      <c r="F45" s="235">
        <v>766</v>
      </c>
      <c r="G45" s="235">
        <v>784</v>
      </c>
      <c r="H45" s="235">
        <v>865</v>
      </c>
      <c r="I45" s="235">
        <v>869</v>
      </c>
      <c r="J45" s="235">
        <v>875</v>
      </c>
      <c r="K45" s="235">
        <v>863</v>
      </c>
      <c r="L45" s="235">
        <v>1015</v>
      </c>
      <c r="M45" s="235">
        <v>1246</v>
      </c>
      <c r="N45" s="235">
        <v>1365</v>
      </c>
      <c r="O45" s="235">
        <v>1113</v>
      </c>
      <c r="P45" s="235">
        <v>966</v>
      </c>
      <c r="Q45" s="235">
        <v>976</v>
      </c>
      <c r="R45" s="235">
        <v>1225</v>
      </c>
      <c r="S45" s="235">
        <v>1403</v>
      </c>
      <c r="T45" s="235">
        <v>1211</v>
      </c>
      <c r="U45" s="235">
        <v>824</v>
      </c>
      <c r="V45" s="235">
        <v>639</v>
      </c>
      <c r="W45" s="235">
        <v>365</v>
      </c>
      <c r="X45" s="235">
        <v>158</v>
      </c>
      <c r="Y45" s="235">
        <v>46</v>
      </c>
      <c r="Z45" s="235">
        <v>7</v>
      </c>
    </row>
    <row r="46" spans="1:26" s="236" customFormat="1">
      <c r="A46" s="233" t="s">
        <v>103</v>
      </c>
      <c r="B46" s="188" t="s">
        <v>41</v>
      </c>
      <c r="C46" s="188" t="s">
        <v>980</v>
      </c>
      <c r="D46" s="234" t="s">
        <v>2</v>
      </c>
      <c r="E46" s="235">
        <v>6650</v>
      </c>
      <c r="F46" s="235">
        <v>170</v>
      </c>
      <c r="G46" s="235">
        <v>238</v>
      </c>
      <c r="H46" s="235">
        <v>271</v>
      </c>
      <c r="I46" s="235">
        <v>307</v>
      </c>
      <c r="J46" s="235">
        <v>284</v>
      </c>
      <c r="K46" s="235">
        <v>265</v>
      </c>
      <c r="L46" s="235">
        <v>284</v>
      </c>
      <c r="M46" s="235">
        <v>346</v>
      </c>
      <c r="N46" s="235">
        <v>367</v>
      </c>
      <c r="O46" s="235">
        <v>372</v>
      </c>
      <c r="P46" s="235">
        <v>400</v>
      </c>
      <c r="Q46" s="235">
        <v>495</v>
      </c>
      <c r="R46" s="235">
        <v>535</v>
      </c>
      <c r="S46" s="235">
        <v>537</v>
      </c>
      <c r="T46" s="235">
        <v>468</v>
      </c>
      <c r="U46" s="235">
        <v>408</v>
      </c>
      <c r="V46" s="235">
        <v>383</v>
      </c>
      <c r="W46" s="235">
        <v>287</v>
      </c>
      <c r="X46" s="235">
        <v>179</v>
      </c>
      <c r="Y46" s="235">
        <v>46</v>
      </c>
      <c r="Z46" s="235">
        <v>8</v>
      </c>
    </row>
    <row r="47" spans="1:26" s="236" customFormat="1">
      <c r="A47" s="233" t="s">
        <v>104</v>
      </c>
      <c r="B47" s="188" t="s">
        <v>41</v>
      </c>
      <c r="C47" s="188" t="s">
        <v>981</v>
      </c>
      <c r="D47" s="234" t="s">
        <v>2</v>
      </c>
      <c r="E47" s="235">
        <v>9989</v>
      </c>
      <c r="F47" s="235">
        <v>421</v>
      </c>
      <c r="G47" s="235">
        <v>443</v>
      </c>
      <c r="H47" s="235">
        <v>515</v>
      </c>
      <c r="I47" s="235">
        <v>495</v>
      </c>
      <c r="J47" s="235">
        <v>517</v>
      </c>
      <c r="K47" s="235">
        <v>486</v>
      </c>
      <c r="L47" s="235">
        <v>522</v>
      </c>
      <c r="M47" s="235">
        <v>603</v>
      </c>
      <c r="N47" s="235">
        <v>694</v>
      </c>
      <c r="O47" s="235">
        <v>581</v>
      </c>
      <c r="P47" s="235">
        <v>564</v>
      </c>
      <c r="Q47" s="235">
        <v>558</v>
      </c>
      <c r="R47" s="235">
        <v>719</v>
      </c>
      <c r="S47" s="235">
        <v>788</v>
      </c>
      <c r="T47" s="235">
        <v>624</v>
      </c>
      <c r="U47" s="235">
        <v>492</v>
      </c>
      <c r="V47" s="235">
        <v>433</v>
      </c>
      <c r="W47" s="235">
        <v>298</v>
      </c>
      <c r="X47" s="235">
        <v>174</v>
      </c>
      <c r="Y47" s="235">
        <v>56</v>
      </c>
      <c r="Z47" s="235">
        <v>6</v>
      </c>
    </row>
    <row r="48" spans="1:26" s="236" customFormat="1">
      <c r="A48" s="233" t="s">
        <v>105</v>
      </c>
      <c r="B48" s="188" t="s">
        <v>41</v>
      </c>
      <c r="C48" s="188" t="s">
        <v>982</v>
      </c>
      <c r="D48" s="234" t="s">
        <v>2</v>
      </c>
      <c r="E48" s="235">
        <v>6355</v>
      </c>
      <c r="F48" s="235">
        <v>155</v>
      </c>
      <c r="G48" s="235">
        <v>255</v>
      </c>
      <c r="H48" s="235">
        <v>290</v>
      </c>
      <c r="I48" s="235">
        <v>340</v>
      </c>
      <c r="J48" s="235">
        <v>288</v>
      </c>
      <c r="K48" s="235">
        <v>228</v>
      </c>
      <c r="L48" s="235">
        <v>253</v>
      </c>
      <c r="M48" s="235">
        <v>312</v>
      </c>
      <c r="N48" s="235">
        <v>354</v>
      </c>
      <c r="O48" s="235">
        <v>368</v>
      </c>
      <c r="P48" s="235">
        <v>375</v>
      </c>
      <c r="Q48" s="235">
        <v>410</v>
      </c>
      <c r="R48" s="235">
        <v>477</v>
      </c>
      <c r="S48" s="235">
        <v>461</v>
      </c>
      <c r="T48" s="235">
        <v>421</v>
      </c>
      <c r="U48" s="235">
        <v>382</v>
      </c>
      <c r="V48" s="235">
        <v>427</v>
      </c>
      <c r="W48" s="235">
        <v>319</v>
      </c>
      <c r="X48" s="235">
        <v>183</v>
      </c>
      <c r="Y48" s="235">
        <v>49</v>
      </c>
      <c r="Z48" s="235">
        <v>8</v>
      </c>
    </row>
    <row r="49" spans="1:26" s="236" customFormat="1">
      <c r="A49" s="233" t="s">
        <v>106</v>
      </c>
      <c r="B49" s="188" t="s">
        <v>41</v>
      </c>
      <c r="C49" s="188" t="s">
        <v>983</v>
      </c>
      <c r="D49" s="234" t="s">
        <v>2</v>
      </c>
      <c r="E49" s="235">
        <v>17482</v>
      </c>
      <c r="F49" s="235">
        <v>783</v>
      </c>
      <c r="G49" s="235">
        <v>920</v>
      </c>
      <c r="H49" s="235">
        <v>1001</v>
      </c>
      <c r="I49" s="235">
        <v>925</v>
      </c>
      <c r="J49" s="235">
        <v>734</v>
      </c>
      <c r="K49" s="235">
        <v>853</v>
      </c>
      <c r="L49" s="235">
        <v>1034</v>
      </c>
      <c r="M49" s="235">
        <v>1257</v>
      </c>
      <c r="N49" s="235">
        <v>1469</v>
      </c>
      <c r="O49" s="235">
        <v>1047</v>
      </c>
      <c r="P49" s="235">
        <v>876</v>
      </c>
      <c r="Q49" s="235">
        <v>943</v>
      </c>
      <c r="R49" s="235">
        <v>1256</v>
      </c>
      <c r="S49" s="235">
        <v>1389</v>
      </c>
      <c r="T49" s="235">
        <v>1120</v>
      </c>
      <c r="U49" s="235">
        <v>718</v>
      </c>
      <c r="V49" s="235">
        <v>557</v>
      </c>
      <c r="W49" s="235">
        <v>360</v>
      </c>
      <c r="X49" s="235">
        <v>172</v>
      </c>
      <c r="Y49" s="235">
        <v>60</v>
      </c>
      <c r="Z49" s="235">
        <v>8</v>
      </c>
    </row>
    <row r="50" spans="1:26" s="236" customFormat="1">
      <c r="A50" s="233" t="s">
        <v>107</v>
      </c>
      <c r="B50" s="188" t="s">
        <v>41</v>
      </c>
      <c r="C50" s="188" t="s">
        <v>984</v>
      </c>
      <c r="D50" s="234" t="s">
        <v>2</v>
      </c>
      <c r="E50" s="235">
        <v>8271</v>
      </c>
      <c r="F50" s="235">
        <v>213</v>
      </c>
      <c r="G50" s="235">
        <v>271</v>
      </c>
      <c r="H50" s="235">
        <v>342</v>
      </c>
      <c r="I50" s="235">
        <v>369</v>
      </c>
      <c r="J50" s="235">
        <v>332</v>
      </c>
      <c r="K50" s="235">
        <v>334</v>
      </c>
      <c r="L50" s="235">
        <v>327</v>
      </c>
      <c r="M50" s="235">
        <v>424</v>
      </c>
      <c r="N50" s="235">
        <v>492</v>
      </c>
      <c r="O50" s="235">
        <v>426</v>
      </c>
      <c r="P50" s="235">
        <v>479</v>
      </c>
      <c r="Q50" s="235">
        <v>551</v>
      </c>
      <c r="R50" s="235">
        <v>726</v>
      </c>
      <c r="S50" s="235">
        <v>747</v>
      </c>
      <c r="T50" s="235">
        <v>629</v>
      </c>
      <c r="U50" s="235">
        <v>486</v>
      </c>
      <c r="V50" s="235">
        <v>496</v>
      </c>
      <c r="W50" s="235">
        <v>377</v>
      </c>
      <c r="X50" s="235">
        <v>196</v>
      </c>
      <c r="Y50" s="235">
        <v>47</v>
      </c>
      <c r="Z50" s="235">
        <v>7</v>
      </c>
    </row>
    <row r="51" spans="1:26" s="236" customFormat="1">
      <c r="A51" s="233" t="s">
        <v>108</v>
      </c>
      <c r="B51" s="188" t="s">
        <v>41</v>
      </c>
      <c r="C51" s="188" t="s">
        <v>985</v>
      </c>
      <c r="D51" s="234" t="s">
        <v>2</v>
      </c>
      <c r="E51" s="235">
        <v>9564</v>
      </c>
      <c r="F51" s="235">
        <v>238</v>
      </c>
      <c r="G51" s="235">
        <v>294</v>
      </c>
      <c r="H51" s="235">
        <v>340</v>
      </c>
      <c r="I51" s="235">
        <v>426</v>
      </c>
      <c r="J51" s="235">
        <v>391</v>
      </c>
      <c r="K51" s="235">
        <v>351</v>
      </c>
      <c r="L51" s="235">
        <v>361</v>
      </c>
      <c r="M51" s="235">
        <v>427</v>
      </c>
      <c r="N51" s="235">
        <v>437</v>
      </c>
      <c r="O51" s="235">
        <v>483</v>
      </c>
      <c r="P51" s="235">
        <v>566</v>
      </c>
      <c r="Q51" s="235">
        <v>674</v>
      </c>
      <c r="R51" s="235">
        <v>768</v>
      </c>
      <c r="S51" s="235">
        <v>735</v>
      </c>
      <c r="T51" s="235">
        <v>658</v>
      </c>
      <c r="U51" s="235">
        <v>709</v>
      </c>
      <c r="V51" s="235">
        <v>718</v>
      </c>
      <c r="W51" s="235">
        <v>620</v>
      </c>
      <c r="X51" s="235">
        <v>285</v>
      </c>
      <c r="Y51" s="235">
        <v>68</v>
      </c>
      <c r="Z51" s="235">
        <v>15</v>
      </c>
    </row>
    <row r="52" spans="1:26" s="236" customFormat="1">
      <c r="A52" s="233" t="s">
        <v>109</v>
      </c>
      <c r="B52" s="188" t="s">
        <v>41</v>
      </c>
      <c r="C52" s="188" t="s">
        <v>986</v>
      </c>
      <c r="D52" s="234" t="s">
        <v>2</v>
      </c>
      <c r="E52" s="235">
        <v>10082</v>
      </c>
      <c r="F52" s="235">
        <v>279</v>
      </c>
      <c r="G52" s="235">
        <v>342</v>
      </c>
      <c r="H52" s="235">
        <v>400</v>
      </c>
      <c r="I52" s="235">
        <v>480</v>
      </c>
      <c r="J52" s="235">
        <v>401</v>
      </c>
      <c r="K52" s="235">
        <v>327</v>
      </c>
      <c r="L52" s="235">
        <v>366</v>
      </c>
      <c r="M52" s="235">
        <v>432</v>
      </c>
      <c r="N52" s="235">
        <v>505</v>
      </c>
      <c r="O52" s="235">
        <v>519</v>
      </c>
      <c r="P52" s="235">
        <v>612</v>
      </c>
      <c r="Q52" s="235">
        <v>662</v>
      </c>
      <c r="R52" s="235">
        <v>738</v>
      </c>
      <c r="S52" s="235">
        <v>753</v>
      </c>
      <c r="T52" s="235">
        <v>794</v>
      </c>
      <c r="U52" s="235">
        <v>753</v>
      </c>
      <c r="V52" s="235">
        <v>757</v>
      </c>
      <c r="W52" s="235">
        <v>578</v>
      </c>
      <c r="X52" s="235">
        <v>281</v>
      </c>
      <c r="Y52" s="235">
        <v>84</v>
      </c>
      <c r="Z52" s="235">
        <v>19</v>
      </c>
    </row>
    <row r="53" spans="1:26" s="236" customFormat="1">
      <c r="A53" s="237" t="s">
        <v>110</v>
      </c>
      <c r="B53" s="189" t="s">
        <v>41</v>
      </c>
      <c r="C53" s="189" t="s">
        <v>987</v>
      </c>
      <c r="D53" s="238" t="s">
        <v>2</v>
      </c>
      <c r="E53" s="239">
        <v>8192</v>
      </c>
      <c r="F53" s="239">
        <v>244</v>
      </c>
      <c r="G53" s="239">
        <v>293</v>
      </c>
      <c r="H53" s="239">
        <v>329</v>
      </c>
      <c r="I53" s="239">
        <v>355</v>
      </c>
      <c r="J53" s="239">
        <v>320</v>
      </c>
      <c r="K53" s="239">
        <v>240</v>
      </c>
      <c r="L53" s="239">
        <v>316</v>
      </c>
      <c r="M53" s="239">
        <v>376</v>
      </c>
      <c r="N53" s="239">
        <v>366</v>
      </c>
      <c r="O53" s="239">
        <v>403</v>
      </c>
      <c r="P53" s="239">
        <v>487</v>
      </c>
      <c r="Q53" s="239">
        <v>568</v>
      </c>
      <c r="R53" s="239">
        <v>682</v>
      </c>
      <c r="S53" s="239">
        <v>590</v>
      </c>
      <c r="T53" s="239">
        <v>594</v>
      </c>
      <c r="U53" s="239">
        <v>567</v>
      </c>
      <c r="V53" s="239">
        <v>598</v>
      </c>
      <c r="W53" s="239">
        <v>502</v>
      </c>
      <c r="X53" s="239">
        <v>259</v>
      </c>
      <c r="Y53" s="239">
        <v>93</v>
      </c>
      <c r="Z53" s="239">
        <v>10</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3"/>
  <sheetViews>
    <sheetView workbookViewId="0">
      <pane xSplit="4" ySplit="2" topLeftCell="AD3" activePane="bottomRight" state="frozen"/>
      <selection pane="topRight"/>
      <selection pane="bottomLeft"/>
      <selection pane="bottomRight"/>
    </sheetView>
  </sheetViews>
  <sheetFormatPr defaultRowHeight="12.75"/>
  <cols>
    <col min="1" max="1" width="8.625" style="229" customWidth="1"/>
    <col min="2" max="2" width="8.625" style="240" customWidth="1"/>
    <col min="3" max="3" width="10.25" style="240" customWidth="1"/>
    <col min="4" max="4" width="5" style="241" bestFit="1" customWidth="1"/>
    <col min="5" max="8" width="12.625" style="229" hidden="1" customWidth="1"/>
    <col min="9" max="15" width="12.625" style="229" customWidth="1"/>
    <col min="16" max="26" width="12.625" style="229" hidden="1" customWidth="1"/>
    <col min="27" max="34" width="9" style="229"/>
    <col min="35" max="35" width="6.125" style="229" customWidth="1"/>
    <col min="36" max="264" width="9" style="229"/>
    <col min="265" max="266" width="13.625" style="229" customWidth="1"/>
    <col min="267" max="267" width="19.625" style="229" customWidth="1"/>
    <col min="268" max="268" width="5" style="229" bestFit="1" customWidth="1"/>
    <col min="269" max="290" width="15.625" style="229" customWidth="1"/>
    <col min="291" max="520" width="9" style="229"/>
    <col min="521" max="522" width="13.625" style="229" customWidth="1"/>
    <col min="523" max="523" width="19.625" style="229" customWidth="1"/>
    <col min="524" max="524" width="5" style="229" bestFit="1" customWidth="1"/>
    <col min="525" max="546" width="15.625" style="229" customWidth="1"/>
    <col min="547" max="776" width="9" style="229"/>
    <col min="777" max="778" width="13.625" style="229" customWidth="1"/>
    <col min="779" max="779" width="19.625" style="229" customWidth="1"/>
    <col min="780" max="780" width="5" style="229" bestFit="1" customWidth="1"/>
    <col min="781" max="802" width="15.625" style="229" customWidth="1"/>
    <col min="803" max="1032" width="9" style="229"/>
    <col min="1033" max="1034" width="13.625" style="229" customWidth="1"/>
    <col min="1035" max="1035" width="19.625" style="229" customWidth="1"/>
    <col min="1036" max="1036" width="5" style="229" bestFit="1" customWidth="1"/>
    <col min="1037" max="1058" width="15.625" style="229" customWidth="1"/>
    <col min="1059" max="1288" width="9" style="229"/>
    <col min="1289" max="1290" width="13.625" style="229" customWidth="1"/>
    <col min="1291" max="1291" width="19.625" style="229" customWidth="1"/>
    <col min="1292" max="1292" width="5" style="229" bestFit="1" customWidth="1"/>
    <col min="1293" max="1314" width="15.625" style="229" customWidth="1"/>
    <col min="1315" max="1544" width="9" style="229"/>
    <col min="1545" max="1546" width="13.625" style="229" customWidth="1"/>
    <col min="1547" max="1547" width="19.625" style="229" customWidth="1"/>
    <col min="1548" max="1548" width="5" style="229" bestFit="1" customWidth="1"/>
    <col min="1549" max="1570" width="15.625" style="229" customWidth="1"/>
    <col min="1571" max="1800" width="9" style="229"/>
    <col min="1801" max="1802" width="13.625" style="229" customWidth="1"/>
    <col min="1803" max="1803" width="19.625" style="229" customWidth="1"/>
    <col min="1804" max="1804" width="5" style="229" bestFit="1" customWidth="1"/>
    <col min="1805" max="1826" width="15.625" style="229" customWidth="1"/>
    <col min="1827" max="2056" width="9" style="229"/>
    <col min="2057" max="2058" width="13.625" style="229" customWidth="1"/>
    <col min="2059" max="2059" width="19.625" style="229" customWidth="1"/>
    <col min="2060" max="2060" width="5" style="229" bestFit="1" customWidth="1"/>
    <col min="2061" max="2082" width="15.625" style="229" customWidth="1"/>
    <col min="2083" max="2312" width="9" style="229"/>
    <col min="2313" max="2314" width="13.625" style="229" customWidth="1"/>
    <col min="2315" max="2315" width="19.625" style="229" customWidth="1"/>
    <col min="2316" max="2316" width="5" style="229" bestFit="1" customWidth="1"/>
    <col min="2317" max="2338" width="15.625" style="229" customWidth="1"/>
    <col min="2339" max="2568" width="9" style="229"/>
    <col min="2569" max="2570" width="13.625" style="229" customWidth="1"/>
    <col min="2571" max="2571" width="19.625" style="229" customWidth="1"/>
    <col min="2572" max="2572" width="5" style="229" bestFit="1" customWidth="1"/>
    <col min="2573" max="2594" width="15.625" style="229" customWidth="1"/>
    <col min="2595" max="2824" width="9" style="229"/>
    <col min="2825" max="2826" width="13.625" style="229" customWidth="1"/>
    <col min="2827" max="2827" width="19.625" style="229" customWidth="1"/>
    <col min="2828" max="2828" width="5" style="229" bestFit="1" customWidth="1"/>
    <col min="2829" max="2850" width="15.625" style="229" customWidth="1"/>
    <col min="2851" max="3080" width="9" style="229"/>
    <col min="3081" max="3082" width="13.625" style="229" customWidth="1"/>
    <col min="3083" max="3083" width="19.625" style="229" customWidth="1"/>
    <col min="3084" max="3084" width="5" style="229" bestFit="1" customWidth="1"/>
    <col min="3085" max="3106" width="15.625" style="229" customWidth="1"/>
    <col min="3107" max="3336" width="9" style="229"/>
    <col min="3337" max="3338" width="13.625" style="229" customWidth="1"/>
    <col min="3339" max="3339" width="19.625" style="229" customWidth="1"/>
    <col min="3340" max="3340" width="5" style="229" bestFit="1" customWidth="1"/>
    <col min="3341" max="3362" width="15.625" style="229" customWidth="1"/>
    <col min="3363" max="3592" width="9" style="229"/>
    <col min="3593" max="3594" width="13.625" style="229" customWidth="1"/>
    <col min="3595" max="3595" width="19.625" style="229" customWidth="1"/>
    <col min="3596" max="3596" width="5" style="229" bestFit="1" customWidth="1"/>
    <col min="3597" max="3618" width="15.625" style="229" customWidth="1"/>
    <col min="3619" max="3848" width="9" style="229"/>
    <col min="3849" max="3850" width="13.625" style="229" customWidth="1"/>
    <col min="3851" max="3851" width="19.625" style="229" customWidth="1"/>
    <col min="3852" max="3852" width="5" style="229" bestFit="1" customWidth="1"/>
    <col min="3853" max="3874" width="15.625" style="229" customWidth="1"/>
    <col min="3875" max="4104" width="9" style="229"/>
    <col min="4105" max="4106" width="13.625" style="229" customWidth="1"/>
    <col min="4107" max="4107" width="19.625" style="229" customWidth="1"/>
    <col min="4108" max="4108" width="5" style="229" bestFit="1" customWidth="1"/>
    <col min="4109" max="4130" width="15.625" style="229" customWidth="1"/>
    <col min="4131" max="4360" width="9" style="229"/>
    <col min="4361" max="4362" width="13.625" style="229" customWidth="1"/>
    <col min="4363" max="4363" width="19.625" style="229" customWidth="1"/>
    <col min="4364" max="4364" width="5" style="229" bestFit="1" customWidth="1"/>
    <col min="4365" max="4386" width="15.625" style="229" customWidth="1"/>
    <col min="4387" max="4616" width="9" style="229"/>
    <col min="4617" max="4618" width="13.625" style="229" customWidth="1"/>
    <col min="4619" max="4619" width="19.625" style="229" customWidth="1"/>
    <col min="4620" max="4620" width="5" style="229" bestFit="1" customWidth="1"/>
    <col min="4621" max="4642" width="15.625" style="229" customWidth="1"/>
    <col min="4643" max="4872" width="9" style="229"/>
    <col min="4873" max="4874" width="13.625" style="229" customWidth="1"/>
    <col min="4875" max="4875" width="19.625" style="229" customWidth="1"/>
    <col min="4876" max="4876" width="5" style="229" bestFit="1" customWidth="1"/>
    <col min="4877" max="4898" width="15.625" style="229" customWidth="1"/>
    <col min="4899" max="5128" width="9" style="229"/>
    <col min="5129" max="5130" width="13.625" style="229" customWidth="1"/>
    <col min="5131" max="5131" width="19.625" style="229" customWidth="1"/>
    <col min="5132" max="5132" width="5" style="229" bestFit="1" customWidth="1"/>
    <col min="5133" max="5154" width="15.625" style="229" customWidth="1"/>
    <col min="5155" max="5384" width="9" style="229"/>
    <col min="5385" max="5386" width="13.625" style="229" customWidth="1"/>
    <col min="5387" max="5387" width="19.625" style="229" customWidth="1"/>
    <col min="5388" max="5388" width="5" style="229" bestFit="1" customWidth="1"/>
    <col min="5389" max="5410" width="15.625" style="229" customWidth="1"/>
    <col min="5411" max="5640" width="9" style="229"/>
    <col min="5641" max="5642" width="13.625" style="229" customWidth="1"/>
    <col min="5643" max="5643" width="19.625" style="229" customWidth="1"/>
    <col min="5644" max="5644" width="5" style="229" bestFit="1" customWidth="1"/>
    <col min="5645" max="5666" width="15.625" style="229" customWidth="1"/>
    <col min="5667" max="5896" width="9" style="229"/>
    <col min="5897" max="5898" width="13.625" style="229" customWidth="1"/>
    <col min="5899" max="5899" width="19.625" style="229" customWidth="1"/>
    <col min="5900" max="5900" width="5" style="229" bestFit="1" customWidth="1"/>
    <col min="5901" max="5922" width="15.625" style="229" customWidth="1"/>
    <col min="5923" max="6152" width="9" style="229"/>
    <col min="6153" max="6154" width="13.625" style="229" customWidth="1"/>
    <col min="6155" max="6155" width="19.625" style="229" customWidth="1"/>
    <col min="6156" max="6156" width="5" style="229" bestFit="1" customWidth="1"/>
    <col min="6157" max="6178" width="15.625" style="229" customWidth="1"/>
    <col min="6179" max="6408" width="9" style="229"/>
    <col min="6409" max="6410" width="13.625" style="229" customWidth="1"/>
    <col min="6411" max="6411" width="19.625" style="229" customWidth="1"/>
    <col min="6412" max="6412" width="5" style="229" bestFit="1" customWidth="1"/>
    <col min="6413" max="6434" width="15.625" style="229" customWidth="1"/>
    <col min="6435" max="6664" width="9" style="229"/>
    <col min="6665" max="6666" width="13.625" style="229" customWidth="1"/>
    <col min="6667" max="6667" width="19.625" style="229" customWidth="1"/>
    <col min="6668" max="6668" width="5" style="229" bestFit="1" customWidth="1"/>
    <col min="6669" max="6690" width="15.625" style="229" customWidth="1"/>
    <col min="6691" max="6920" width="9" style="229"/>
    <col min="6921" max="6922" width="13.625" style="229" customWidth="1"/>
    <col min="6923" max="6923" width="19.625" style="229" customWidth="1"/>
    <col min="6924" max="6924" width="5" style="229" bestFit="1" customWidth="1"/>
    <col min="6925" max="6946" width="15.625" style="229" customWidth="1"/>
    <col min="6947" max="7176" width="9" style="229"/>
    <col min="7177" max="7178" width="13.625" style="229" customWidth="1"/>
    <col min="7179" max="7179" width="19.625" style="229" customWidth="1"/>
    <col min="7180" max="7180" width="5" style="229" bestFit="1" customWidth="1"/>
    <col min="7181" max="7202" width="15.625" style="229" customWidth="1"/>
    <col min="7203" max="7432" width="9" style="229"/>
    <col min="7433" max="7434" width="13.625" style="229" customWidth="1"/>
    <col min="7435" max="7435" width="19.625" style="229" customWidth="1"/>
    <col min="7436" max="7436" width="5" style="229" bestFit="1" customWidth="1"/>
    <col min="7437" max="7458" width="15.625" style="229" customWidth="1"/>
    <col min="7459" max="7688" width="9" style="229"/>
    <col min="7689" max="7690" width="13.625" style="229" customWidth="1"/>
    <col min="7691" max="7691" width="19.625" style="229" customWidth="1"/>
    <col min="7692" max="7692" width="5" style="229" bestFit="1" customWidth="1"/>
    <col min="7693" max="7714" width="15.625" style="229" customWidth="1"/>
    <col min="7715" max="7944" width="9" style="229"/>
    <col min="7945" max="7946" width="13.625" style="229" customWidth="1"/>
    <col min="7947" max="7947" width="19.625" style="229" customWidth="1"/>
    <col min="7948" max="7948" width="5" style="229" bestFit="1" customWidth="1"/>
    <col min="7949" max="7970" width="15.625" style="229" customWidth="1"/>
    <col min="7971" max="8200" width="9" style="229"/>
    <col min="8201" max="8202" width="13.625" style="229" customWidth="1"/>
    <col min="8203" max="8203" width="19.625" style="229" customWidth="1"/>
    <col min="8204" max="8204" width="5" style="229" bestFit="1" customWidth="1"/>
    <col min="8205" max="8226" width="15.625" style="229" customWidth="1"/>
    <col min="8227" max="8456" width="9" style="229"/>
    <col min="8457" max="8458" width="13.625" style="229" customWidth="1"/>
    <col min="8459" max="8459" width="19.625" style="229" customWidth="1"/>
    <col min="8460" max="8460" width="5" style="229" bestFit="1" customWidth="1"/>
    <col min="8461" max="8482" width="15.625" style="229" customWidth="1"/>
    <col min="8483" max="8712" width="9" style="229"/>
    <col min="8713" max="8714" width="13.625" style="229" customWidth="1"/>
    <col min="8715" max="8715" width="19.625" style="229" customWidth="1"/>
    <col min="8716" max="8716" width="5" style="229" bestFit="1" customWidth="1"/>
    <col min="8717" max="8738" width="15.625" style="229" customWidth="1"/>
    <col min="8739" max="8968" width="9" style="229"/>
    <col min="8969" max="8970" width="13.625" style="229" customWidth="1"/>
    <col min="8971" max="8971" width="19.625" style="229" customWidth="1"/>
    <col min="8972" max="8972" width="5" style="229" bestFit="1" customWidth="1"/>
    <col min="8973" max="8994" width="15.625" style="229" customWidth="1"/>
    <col min="8995" max="9224" width="9" style="229"/>
    <col min="9225" max="9226" width="13.625" style="229" customWidth="1"/>
    <col min="9227" max="9227" width="19.625" style="229" customWidth="1"/>
    <col min="9228" max="9228" width="5" style="229" bestFit="1" customWidth="1"/>
    <col min="9229" max="9250" width="15.625" style="229" customWidth="1"/>
    <col min="9251" max="9480" width="9" style="229"/>
    <col min="9481" max="9482" width="13.625" style="229" customWidth="1"/>
    <col min="9483" max="9483" width="19.625" style="229" customWidth="1"/>
    <col min="9484" max="9484" width="5" style="229" bestFit="1" customWidth="1"/>
    <col min="9485" max="9506" width="15.625" style="229" customWidth="1"/>
    <col min="9507" max="9736" width="9" style="229"/>
    <col min="9737" max="9738" width="13.625" style="229" customWidth="1"/>
    <col min="9739" max="9739" width="19.625" style="229" customWidth="1"/>
    <col min="9740" max="9740" width="5" style="229" bestFit="1" customWidth="1"/>
    <col min="9741" max="9762" width="15.625" style="229" customWidth="1"/>
    <col min="9763" max="9992" width="9" style="229"/>
    <col min="9993" max="9994" width="13.625" style="229" customWidth="1"/>
    <col min="9995" max="9995" width="19.625" style="229" customWidth="1"/>
    <col min="9996" max="9996" width="5" style="229" bestFit="1" customWidth="1"/>
    <col min="9997" max="10018" width="15.625" style="229" customWidth="1"/>
    <col min="10019" max="10248" width="9" style="229"/>
    <col min="10249" max="10250" width="13.625" style="229" customWidth="1"/>
    <col min="10251" max="10251" width="19.625" style="229" customWidth="1"/>
    <col min="10252" max="10252" width="5" style="229" bestFit="1" customWidth="1"/>
    <col min="10253" max="10274" width="15.625" style="229" customWidth="1"/>
    <col min="10275" max="10504" width="9" style="229"/>
    <col min="10505" max="10506" width="13.625" style="229" customWidth="1"/>
    <col min="10507" max="10507" width="19.625" style="229" customWidth="1"/>
    <col min="10508" max="10508" width="5" style="229" bestFit="1" customWidth="1"/>
    <col min="10509" max="10530" width="15.625" style="229" customWidth="1"/>
    <col min="10531" max="10760" width="9" style="229"/>
    <col min="10761" max="10762" width="13.625" style="229" customWidth="1"/>
    <col min="10763" max="10763" width="19.625" style="229" customWidth="1"/>
    <col min="10764" max="10764" width="5" style="229" bestFit="1" customWidth="1"/>
    <col min="10765" max="10786" width="15.625" style="229" customWidth="1"/>
    <col min="10787" max="11016" width="9" style="229"/>
    <col min="11017" max="11018" width="13.625" style="229" customWidth="1"/>
    <col min="11019" max="11019" width="19.625" style="229" customWidth="1"/>
    <col min="11020" max="11020" width="5" style="229" bestFit="1" customWidth="1"/>
    <col min="11021" max="11042" width="15.625" style="229" customWidth="1"/>
    <col min="11043" max="11272" width="9" style="229"/>
    <col min="11273" max="11274" width="13.625" style="229" customWidth="1"/>
    <col min="11275" max="11275" width="19.625" style="229" customWidth="1"/>
    <col min="11276" max="11276" width="5" style="229" bestFit="1" customWidth="1"/>
    <col min="11277" max="11298" width="15.625" style="229" customWidth="1"/>
    <col min="11299" max="11528" width="9" style="229"/>
    <col min="11529" max="11530" width="13.625" style="229" customWidth="1"/>
    <col min="11531" max="11531" width="19.625" style="229" customWidth="1"/>
    <col min="11532" max="11532" width="5" style="229" bestFit="1" customWidth="1"/>
    <col min="11533" max="11554" width="15.625" style="229" customWidth="1"/>
    <col min="11555" max="11784" width="9" style="229"/>
    <col min="11785" max="11786" width="13.625" style="229" customWidth="1"/>
    <col min="11787" max="11787" width="19.625" style="229" customWidth="1"/>
    <col min="11788" max="11788" width="5" style="229" bestFit="1" customWidth="1"/>
    <col min="11789" max="11810" width="15.625" style="229" customWidth="1"/>
    <col min="11811" max="12040" width="9" style="229"/>
    <col min="12041" max="12042" width="13.625" style="229" customWidth="1"/>
    <col min="12043" max="12043" width="19.625" style="229" customWidth="1"/>
    <col min="12044" max="12044" width="5" style="229" bestFit="1" customWidth="1"/>
    <col min="12045" max="12066" width="15.625" style="229" customWidth="1"/>
    <col min="12067" max="12296" width="9" style="229"/>
    <col min="12297" max="12298" width="13.625" style="229" customWidth="1"/>
    <col min="12299" max="12299" width="19.625" style="229" customWidth="1"/>
    <col min="12300" max="12300" width="5" style="229" bestFit="1" customWidth="1"/>
    <col min="12301" max="12322" width="15.625" style="229" customWidth="1"/>
    <col min="12323" max="12552" width="9" style="229"/>
    <col min="12553" max="12554" width="13.625" style="229" customWidth="1"/>
    <col min="12555" max="12555" width="19.625" style="229" customWidth="1"/>
    <col min="12556" max="12556" width="5" style="229" bestFit="1" customWidth="1"/>
    <col min="12557" max="12578" width="15.625" style="229" customWidth="1"/>
    <col min="12579" max="12808" width="9" style="229"/>
    <col min="12809" max="12810" width="13.625" style="229" customWidth="1"/>
    <col min="12811" max="12811" width="19.625" style="229" customWidth="1"/>
    <col min="12812" max="12812" width="5" style="229" bestFit="1" customWidth="1"/>
    <col min="12813" max="12834" width="15.625" style="229" customWidth="1"/>
    <col min="12835" max="13064" width="9" style="229"/>
    <col min="13065" max="13066" width="13.625" style="229" customWidth="1"/>
    <col min="13067" max="13067" width="19.625" style="229" customWidth="1"/>
    <col min="13068" max="13068" width="5" style="229" bestFit="1" customWidth="1"/>
    <col min="13069" max="13090" width="15.625" style="229" customWidth="1"/>
    <col min="13091" max="13320" width="9" style="229"/>
    <col min="13321" max="13322" width="13.625" style="229" customWidth="1"/>
    <col min="13323" max="13323" width="19.625" style="229" customWidth="1"/>
    <col min="13324" max="13324" width="5" style="229" bestFit="1" customWidth="1"/>
    <col min="13325" max="13346" width="15.625" style="229" customWidth="1"/>
    <col min="13347" max="13576" width="9" style="229"/>
    <col min="13577" max="13578" width="13.625" style="229" customWidth="1"/>
    <col min="13579" max="13579" width="19.625" style="229" customWidth="1"/>
    <col min="13580" max="13580" width="5" style="229" bestFit="1" customWidth="1"/>
    <col min="13581" max="13602" width="15.625" style="229" customWidth="1"/>
    <col min="13603" max="13832" width="9" style="229"/>
    <col min="13833" max="13834" width="13.625" style="229" customWidth="1"/>
    <col min="13835" max="13835" width="19.625" style="229" customWidth="1"/>
    <col min="13836" max="13836" width="5" style="229" bestFit="1" customWidth="1"/>
    <col min="13837" max="13858" width="15.625" style="229" customWidth="1"/>
    <col min="13859" max="14088" width="9" style="229"/>
    <col min="14089" max="14090" width="13.625" style="229" customWidth="1"/>
    <col min="14091" max="14091" width="19.625" style="229" customWidth="1"/>
    <col min="14092" max="14092" width="5" style="229" bestFit="1" customWidth="1"/>
    <col min="14093" max="14114" width="15.625" style="229" customWidth="1"/>
    <col min="14115" max="14344" width="9" style="229"/>
    <col min="14345" max="14346" width="13.625" style="229" customWidth="1"/>
    <col min="14347" max="14347" width="19.625" style="229" customWidth="1"/>
    <col min="14348" max="14348" width="5" style="229" bestFit="1" customWidth="1"/>
    <col min="14349" max="14370" width="15.625" style="229" customWidth="1"/>
    <col min="14371" max="14600" width="9" style="229"/>
    <col min="14601" max="14602" width="13.625" style="229" customWidth="1"/>
    <col min="14603" max="14603" width="19.625" style="229" customWidth="1"/>
    <col min="14604" max="14604" width="5" style="229" bestFit="1" customWidth="1"/>
    <col min="14605" max="14626" width="15.625" style="229" customWidth="1"/>
    <col min="14627" max="14856" width="9" style="229"/>
    <col min="14857" max="14858" width="13.625" style="229" customWidth="1"/>
    <col min="14859" max="14859" width="19.625" style="229" customWidth="1"/>
    <col min="14860" max="14860" width="5" style="229" bestFit="1" customWidth="1"/>
    <col min="14861" max="14882" width="15.625" style="229" customWidth="1"/>
    <col min="14883" max="15112" width="9" style="229"/>
    <col min="15113" max="15114" width="13.625" style="229" customWidth="1"/>
    <col min="15115" max="15115" width="19.625" style="229" customWidth="1"/>
    <col min="15116" max="15116" width="5" style="229" bestFit="1" customWidth="1"/>
    <col min="15117" max="15138" width="15.625" style="229" customWidth="1"/>
    <col min="15139" max="15368" width="9" style="229"/>
    <col min="15369" max="15370" width="13.625" style="229" customWidth="1"/>
    <col min="15371" max="15371" width="19.625" style="229" customWidth="1"/>
    <col min="15372" max="15372" width="5" style="229" bestFit="1" customWidth="1"/>
    <col min="15373" max="15394" width="15.625" style="229" customWidth="1"/>
    <col min="15395" max="15624" width="9" style="229"/>
    <col min="15625" max="15626" width="13.625" style="229" customWidth="1"/>
    <col min="15627" max="15627" width="19.625" style="229" customWidth="1"/>
    <col min="15628" max="15628" width="5" style="229" bestFit="1" customWidth="1"/>
    <col min="15629" max="15650" width="15.625" style="229" customWidth="1"/>
    <col min="15651" max="15880" width="9" style="229"/>
    <col min="15881" max="15882" width="13.625" style="229" customWidth="1"/>
    <col min="15883" max="15883" width="19.625" style="229" customWidth="1"/>
    <col min="15884" max="15884" width="5" style="229" bestFit="1" customWidth="1"/>
    <col min="15885" max="15906" width="15.625" style="229" customWidth="1"/>
    <col min="15907" max="16136" width="9" style="229"/>
    <col min="16137" max="16138" width="13.625" style="229" customWidth="1"/>
    <col min="16139" max="16139" width="19.625" style="229" customWidth="1"/>
    <col min="16140" max="16140" width="5" style="229" bestFit="1" customWidth="1"/>
    <col min="16141" max="16162" width="15.625" style="229" customWidth="1"/>
    <col min="16163" max="16384" width="9" style="229"/>
  </cols>
  <sheetData>
    <row r="1" spans="1:42">
      <c r="A1" s="242" t="s">
        <v>932</v>
      </c>
      <c r="B1" s="227"/>
      <c r="C1" s="227"/>
      <c r="D1" s="228"/>
      <c r="E1" s="227"/>
      <c r="F1" s="227"/>
      <c r="G1" s="227"/>
      <c r="H1" s="227"/>
      <c r="I1" s="227"/>
      <c r="J1" s="227"/>
      <c r="K1" s="227"/>
      <c r="L1" s="227"/>
      <c r="M1" s="227"/>
      <c r="N1" s="227"/>
      <c r="O1" s="227"/>
      <c r="P1" s="227"/>
      <c r="Q1" s="227"/>
      <c r="R1" s="227"/>
      <c r="S1" s="227"/>
      <c r="T1" s="227"/>
      <c r="U1" s="227"/>
      <c r="V1" s="227"/>
      <c r="W1" s="227"/>
      <c r="X1" s="227"/>
      <c r="Y1" s="227"/>
      <c r="Z1" s="227"/>
      <c r="AB1" s="274" t="s">
        <v>988</v>
      </c>
      <c r="AJ1" s="274" t="s">
        <v>989</v>
      </c>
      <c r="AO1" s="229" t="s">
        <v>758</v>
      </c>
    </row>
    <row r="2" spans="1:42" ht="13.5">
      <c r="A2" s="230" t="s">
        <v>33</v>
      </c>
      <c r="B2" s="231" t="s">
        <v>34</v>
      </c>
      <c r="C2" s="232" t="s">
        <v>35</v>
      </c>
      <c r="D2" s="231" t="s">
        <v>36</v>
      </c>
      <c r="E2" s="230" t="s">
        <v>37</v>
      </c>
      <c r="F2" s="230" t="s">
        <v>38</v>
      </c>
      <c r="G2" s="230" t="s">
        <v>933</v>
      </c>
      <c r="H2" s="230" t="s">
        <v>934</v>
      </c>
      <c r="I2" s="230" t="s">
        <v>935</v>
      </c>
      <c r="J2" s="230" t="s">
        <v>936</v>
      </c>
      <c r="K2" s="230" t="s">
        <v>937</v>
      </c>
      <c r="L2" s="230" t="s">
        <v>938</v>
      </c>
      <c r="M2" s="230" t="s">
        <v>939</v>
      </c>
      <c r="N2" s="230" t="s">
        <v>940</v>
      </c>
      <c r="O2" s="230" t="s">
        <v>941</v>
      </c>
      <c r="P2" s="230" t="s">
        <v>942</v>
      </c>
      <c r="Q2" s="230" t="s">
        <v>943</v>
      </c>
      <c r="R2" s="230" t="s">
        <v>944</v>
      </c>
      <c r="S2" s="230" t="s">
        <v>945</v>
      </c>
      <c r="T2" s="230" t="s">
        <v>946</v>
      </c>
      <c r="U2" s="230" t="s">
        <v>947</v>
      </c>
      <c r="V2" s="230" t="s">
        <v>948</v>
      </c>
      <c r="W2" s="230" t="s">
        <v>949</v>
      </c>
      <c r="X2" s="230" t="s">
        <v>950</v>
      </c>
      <c r="Y2" s="230" t="s">
        <v>951</v>
      </c>
      <c r="Z2" s="230" t="s">
        <v>711</v>
      </c>
      <c r="AB2" s="230" t="s">
        <v>935</v>
      </c>
      <c r="AC2" s="230" t="s">
        <v>936</v>
      </c>
      <c r="AD2" s="230" t="s">
        <v>937</v>
      </c>
      <c r="AE2" s="230" t="s">
        <v>938</v>
      </c>
      <c r="AF2" s="230" t="s">
        <v>939</v>
      </c>
      <c r="AG2" s="230" t="s">
        <v>940</v>
      </c>
      <c r="AH2" s="230" t="s">
        <v>941</v>
      </c>
      <c r="AJ2" s="561" t="s">
        <v>761</v>
      </c>
      <c r="AK2" s="243" t="s">
        <v>762</v>
      </c>
      <c r="AL2" s="243" t="s">
        <v>763</v>
      </c>
      <c r="AM2" s="243" t="s">
        <v>764</v>
      </c>
      <c r="AN2" s="243" t="s">
        <v>765</v>
      </c>
      <c r="AO2" s="243" t="s">
        <v>766</v>
      </c>
      <c r="AP2" s="562" t="s">
        <v>767</v>
      </c>
    </row>
    <row r="3" spans="1:42" s="236" customFormat="1" ht="13.5">
      <c r="A3" s="233" t="s">
        <v>39</v>
      </c>
      <c r="B3" s="190" t="s">
        <v>41</v>
      </c>
      <c r="C3" s="188" t="s">
        <v>712</v>
      </c>
      <c r="D3" s="234" t="s">
        <v>2</v>
      </c>
      <c r="E3" s="235">
        <v>2872192</v>
      </c>
      <c r="F3" s="235">
        <v>110936</v>
      </c>
      <c r="G3" s="235">
        <v>119310</v>
      </c>
      <c r="H3" s="235">
        <v>124736</v>
      </c>
      <c r="I3" s="235">
        <v>134453</v>
      </c>
      <c r="J3" s="235">
        <v>130871</v>
      </c>
      <c r="K3" s="235">
        <v>136685</v>
      </c>
      <c r="L3" s="235">
        <v>155277</v>
      </c>
      <c r="M3" s="235">
        <v>179101</v>
      </c>
      <c r="N3" s="235">
        <v>220623</v>
      </c>
      <c r="O3" s="235">
        <v>197045</v>
      </c>
      <c r="P3" s="235">
        <v>180523</v>
      </c>
      <c r="Q3" s="235">
        <v>164486</v>
      </c>
      <c r="R3" s="235">
        <v>182138</v>
      </c>
      <c r="S3" s="235">
        <v>227658</v>
      </c>
      <c r="T3" s="235">
        <v>182992</v>
      </c>
      <c r="U3" s="235">
        <v>152032</v>
      </c>
      <c r="V3" s="235">
        <v>129623</v>
      </c>
      <c r="W3" s="235">
        <v>86371</v>
      </c>
      <c r="X3" s="235">
        <v>42437</v>
      </c>
      <c r="Y3" s="235">
        <v>12602</v>
      </c>
      <c r="Z3" s="235">
        <v>2293</v>
      </c>
      <c r="AB3" s="555">
        <f>AB4+SUM(AB14:AB53)</f>
        <v>134237</v>
      </c>
      <c r="AC3" s="270">
        <f t="shared" ref="AC3:AH3" si="0">AC4+SUM(AC14:AC53)</f>
        <v>131269</v>
      </c>
      <c r="AD3" s="270">
        <f t="shared" si="0"/>
        <v>137712</v>
      </c>
      <c r="AE3" s="270">
        <f t="shared" si="0"/>
        <v>156269</v>
      </c>
      <c r="AF3" s="270">
        <f t="shared" si="0"/>
        <v>181272</v>
      </c>
      <c r="AG3" s="270">
        <f t="shared" si="0"/>
        <v>221210</v>
      </c>
      <c r="AH3" s="556">
        <f t="shared" si="0"/>
        <v>196241</v>
      </c>
      <c r="AJ3" s="563">
        <v>134587</v>
      </c>
      <c r="AK3" s="273">
        <v>129260</v>
      </c>
      <c r="AL3" s="273">
        <v>133983</v>
      </c>
      <c r="AM3" s="273">
        <v>154520</v>
      </c>
      <c r="AN3" s="273">
        <v>180909</v>
      </c>
      <c r="AO3" s="273">
        <v>221564</v>
      </c>
      <c r="AP3" s="283">
        <v>198162</v>
      </c>
    </row>
    <row r="4" spans="1:42" s="236" customFormat="1" ht="13.5">
      <c r="A4" s="233" t="s">
        <v>40</v>
      </c>
      <c r="B4" s="190" t="s">
        <v>41</v>
      </c>
      <c r="C4" s="188" t="s">
        <v>42</v>
      </c>
      <c r="D4" s="234" t="s">
        <v>2</v>
      </c>
      <c r="E4" s="235">
        <v>789926</v>
      </c>
      <c r="F4" s="235">
        <v>29455</v>
      </c>
      <c r="G4" s="235">
        <v>31382</v>
      </c>
      <c r="H4" s="235">
        <v>32487</v>
      </c>
      <c r="I4" s="235">
        <v>34322</v>
      </c>
      <c r="J4" s="235">
        <v>36296</v>
      </c>
      <c r="K4" s="235">
        <v>39860</v>
      </c>
      <c r="L4" s="235">
        <v>44301</v>
      </c>
      <c r="M4" s="235">
        <v>50433</v>
      </c>
      <c r="N4" s="235">
        <v>61214</v>
      </c>
      <c r="O4" s="235">
        <v>54414</v>
      </c>
      <c r="P4" s="235">
        <v>50331</v>
      </c>
      <c r="Q4" s="235">
        <v>46111</v>
      </c>
      <c r="R4" s="235">
        <v>49366</v>
      </c>
      <c r="S4" s="235">
        <v>62011</v>
      </c>
      <c r="T4" s="235">
        <v>49742</v>
      </c>
      <c r="U4" s="235">
        <v>42626</v>
      </c>
      <c r="V4" s="235">
        <v>36880</v>
      </c>
      <c r="W4" s="235">
        <v>23545</v>
      </c>
      <c r="X4" s="235">
        <v>11229</v>
      </c>
      <c r="Y4" s="235">
        <v>3294</v>
      </c>
      <c r="Z4" s="235">
        <v>627</v>
      </c>
      <c r="AB4" s="555">
        <f>SUM(AB5:AB13)</f>
        <v>34204</v>
      </c>
      <c r="AC4" s="270">
        <f t="shared" ref="AC4:AH4" si="1">SUM(AC5:AC13)</f>
        <v>36439</v>
      </c>
      <c r="AD4" s="270">
        <f t="shared" si="1"/>
        <v>40113</v>
      </c>
      <c r="AE4" s="270">
        <f t="shared" si="1"/>
        <v>44580</v>
      </c>
      <c r="AF4" s="270">
        <f t="shared" si="1"/>
        <v>51025</v>
      </c>
      <c r="AG4" s="270">
        <f t="shared" si="1"/>
        <v>61324</v>
      </c>
      <c r="AH4" s="556">
        <f t="shared" si="1"/>
        <v>54201</v>
      </c>
      <c r="AJ4" s="300">
        <v>36076</v>
      </c>
      <c r="AK4" s="13">
        <v>39630</v>
      </c>
      <c r="AL4" s="13">
        <v>40215</v>
      </c>
      <c r="AM4" s="13">
        <v>44880</v>
      </c>
      <c r="AN4" s="13">
        <v>51527</v>
      </c>
      <c r="AO4" s="13">
        <v>62132</v>
      </c>
      <c r="AP4" s="301">
        <v>55212</v>
      </c>
    </row>
    <row r="5" spans="1:42" s="236" customFormat="1" ht="13.5">
      <c r="A5" s="233" t="s">
        <v>43</v>
      </c>
      <c r="B5" s="190" t="s">
        <v>41</v>
      </c>
      <c r="C5" s="188" t="s">
        <v>733</v>
      </c>
      <c r="D5" s="234" t="s">
        <v>2</v>
      </c>
      <c r="E5" s="235">
        <v>110831</v>
      </c>
      <c r="F5" s="235">
        <v>4560</v>
      </c>
      <c r="G5" s="235">
        <v>4744</v>
      </c>
      <c r="H5" s="235">
        <v>5008</v>
      </c>
      <c r="I5" s="235">
        <v>5035</v>
      </c>
      <c r="J5" s="235">
        <v>4988</v>
      </c>
      <c r="K5" s="235">
        <v>5374</v>
      </c>
      <c r="L5" s="235">
        <v>6433</v>
      </c>
      <c r="M5" s="235">
        <v>7657</v>
      </c>
      <c r="N5" s="235">
        <v>9647</v>
      </c>
      <c r="O5" s="235">
        <v>8810</v>
      </c>
      <c r="P5" s="235">
        <v>7561</v>
      </c>
      <c r="Q5" s="235">
        <v>6388</v>
      </c>
      <c r="R5" s="235">
        <v>6260</v>
      </c>
      <c r="S5" s="235">
        <v>7692</v>
      </c>
      <c r="T5" s="235">
        <v>5971</v>
      </c>
      <c r="U5" s="235">
        <v>5121</v>
      </c>
      <c r="V5" s="235">
        <v>4713</v>
      </c>
      <c r="W5" s="235">
        <v>2972</v>
      </c>
      <c r="X5" s="235">
        <v>1408</v>
      </c>
      <c r="Y5" s="235">
        <v>417</v>
      </c>
      <c r="Z5" s="235">
        <v>72</v>
      </c>
      <c r="AB5" s="557">
        <f>ROUND(H27住基人口2!I5+(H28住基人口2!I5-H27住基人口2!I5)/12*9,0)</f>
        <v>5011</v>
      </c>
      <c r="AC5" s="271">
        <f>ROUND(H27住基人口2!J5+(H28住基人口2!J5-H27住基人口2!J5)/12*9,0)</f>
        <v>4978</v>
      </c>
      <c r="AD5" s="271">
        <f>ROUND(H27住基人口2!K5+(H28住基人口2!K5-H27住基人口2!K5)/12*9,0)</f>
        <v>5397</v>
      </c>
      <c r="AE5" s="271">
        <f>ROUND(H27住基人口2!L5+(H28住基人口2!L5-H27住基人口2!L5)/12*9,0)</f>
        <v>6480</v>
      </c>
      <c r="AF5" s="271">
        <f>ROUND(H27住基人口2!M5+(H28住基人口2!M5-H27住基人口2!M5)/12*9,0)</f>
        <v>7756</v>
      </c>
      <c r="AG5" s="271">
        <f>ROUND(H27住基人口2!N5+(H28住基人口2!N5-H27住基人口2!N5)/12*9,0)</f>
        <v>9681</v>
      </c>
      <c r="AH5" s="558">
        <f>ROUND(H27住基人口2!O5+(H28住基人口2!O5-H27住基人口2!O5)/12*9,0)</f>
        <v>8750</v>
      </c>
      <c r="AJ5" s="302">
        <v>5605</v>
      </c>
      <c r="AK5" s="12">
        <v>5786</v>
      </c>
      <c r="AL5" s="12">
        <v>5283</v>
      </c>
      <c r="AM5" s="12">
        <v>6318</v>
      </c>
      <c r="AN5" s="12">
        <v>7559</v>
      </c>
      <c r="AO5" s="12">
        <v>9725</v>
      </c>
      <c r="AP5" s="284">
        <v>8801</v>
      </c>
    </row>
    <row r="6" spans="1:42" s="236" customFormat="1" ht="13.5">
      <c r="A6" s="233" t="s">
        <v>44</v>
      </c>
      <c r="B6" s="190" t="s">
        <v>41</v>
      </c>
      <c r="C6" s="188" t="s">
        <v>734</v>
      </c>
      <c r="D6" s="234" t="s">
        <v>2</v>
      </c>
      <c r="E6" s="235">
        <v>68488</v>
      </c>
      <c r="F6" s="235">
        <v>2724</v>
      </c>
      <c r="G6" s="235">
        <v>2792</v>
      </c>
      <c r="H6" s="235">
        <v>2844</v>
      </c>
      <c r="I6" s="235">
        <v>2798</v>
      </c>
      <c r="J6" s="235">
        <v>3034</v>
      </c>
      <c r="K6" s="235">
        <v>3485</v>
      </c>
      <c r="L6" s="235">
        <v>4167</v>
      </c>
      <c r="M6" s="235">
        <v>4888</v>
      </c>
      <c r="N6" s="235">
        <v>5871</v>
      </c>
      <c r="O6" s="235">
        <v>4990</v>
      </c>
      <c r="P6" s="235">
        <v>4241</v>
      </c>
      <c r="Q6" s="235">
        <v>3568</v>
      </c>
      <c r="R6" s="235">
        <v>3774</v>
      </c>
      <c r="S6" s="235">
        <v>4715</v>
      </c>
      <c r="T6" s="235">
        <v>3877</v>
      </c>
      <c r="U6" s="235">
        <v>3568</v>
      </c>
      <c r="V6" s="235">
        <v>3375</v>
      </c>
      <c r="W6" s="235">
        <v>2335</v>
      </c>
      <c r="X6" s="235">
        <v>1074</v>
      </c>
      <c r="Y6" s="235">
        <v>304</v>
      </c>
      <c r="Z6" s="235">
        <v>64</v>
      </c>
      <c r="AB6" s="555">
        <f>ROUND(H27住基人口2!I6+(H28住基人口2!I6-H27住基人口2!I6)/12*9,0)</f>
        <v>2762</v>
      </c>
      <c r="AC6" s="270">
        <f>ROUND(H27住基人口2!J6+(H28住基人口2!J6-H27住基人口2!J6)/12*9,0)</f>
        <v>3051</v>
      </c>
      <c r="AD6" s="270">
        <f>ROUND(H27住基人口2!K6+(H28住基人口2!K6-H27住基人口2!K6)/12*9,0)</f>
        <v>3523</v>
      </c>
      <c r="AE6" s="270">
        <f>ROUND(H27住基人口2!L6+(H28住基人口2!L6-H27住基人口2!L6)/12*9,0)</f>
        <v>4200</v>
      </c>
      <c r="AF6" s="270">
        <f>ROUND(H27住基人口2!M6+(H28住基人口2!M6-H27住基人口2!M6)/12*9,0)</f>
        <v>4943</v>
      </c>
      <c r="AG6" s="270">
        <f>ROUND(H27住基人口2!N6+(H28住基人口2!N6-H27住基人口2!N6)/12*9,0)</f>
        <v>5875</v>
      </c>
      <c r="AH6" s="556">
        <f>ROUND(H27住基人口2!O6+(H28住基人口2!O6-H27住基人口2!O6)/12*9,0)</f>
        <v>4955</v>
      </c>
      <c r="AJ6" s="300">
        <v>3175</v>
      </c>
      <c r="AK6" s="13">
        <v>4010</v>
      </c>
      <c r="AL6" s="13">
        <v>3737</v>
      </c>
      <c r="AM6" s="13">
        <v>4374</v>
      </c>
      <c r="AN6" s="13">
        <v>4996</v>
      </c>
      <c r="AO6" s="13">
        <v>6048</v>
      </c>
      <c r="AP6" s="301">
        <v>5072</v>
      </c>
    </row>
    <row r="7" spans="1:42" s="236" customFormat="1" ht="13.5">
      <c r="A7" s="233" t="s">
        <v>45</v>
      </c>
      <c r="B7" s="190" t="s">
        <v>41</v>
      </c>
      <c r="C7" s="188" t="s">
        <v>735</v>
      </c>
      <c r="D7" s="234" t="s">
        <v>2</v>
      </c>
      <c r="E7" s="235">
        <v>53707</v>
      </c>
      <c r="F7" s="235">
        <v>1818</v>
      </c>
      <c r="G7" s="235">
        <v>1741</v>
      </c>
      <c r="H7" s="235">
        <v>1818</v>
      </c>
      <c r="I7" s="235">
        <v>1898</v>
      </c>
      <c r="J7" s="235">
        <v>2509</v>
      </c>
      <c r="K7" s="235">
        <v>3229</v>
      </c>
      <c r="L7" s="235">
        <v>3209</v>
      </c>
      <c r="M7" s="235">
        <v>3190</v>
      </c>
      <c r="N7" s="235">
        <v>3982</v>
      </c>
      <c r="O7" s="235">
        <v>3516</v>
      </c>
      <c r="P7" s="235">
        <v>3108</v>
      </c>
      <c r="Q7" s="235">
        <v>2841</v>
      </c>
      <c r="R7" s="235">
        <v>3009</v>
      </c>
      <c r="S7" s="235">
        <v>4060</v>
      </c>
      <c r="T7" s="235">
        <v>3722</v>
      </c>
      <c r="U7" s="235">
        <v>3478</v>
      </c>
      <c r="V7" s="235">
        <v>3214</v>
      </c>
      <c r="W7" s="235">
        <v>2046</v>
      </c>
      <c r="X7" s="235">
        <v>997</v>
      </c>
      <c r="Y7" s="235">
        <v>269</v>
      </c>
      <c r="Z7" s="235">
        <v>53</v>
      </c>
      <c r="AB7" s="555">
        <f>ROUND(H27住基人口2!I7+(H28住基人口2!I7-H27住基人口2!I7)/12*9,0)</f>
        <v>1911</v>
      </c>
      <c r="AC7" s="270">
        <f>ROUND(H27住基人口2!J7+(H28住基人口2!J7-H27住基人口2!J7)/12*9,0)</f>
        <v>2500</v>
      </c>
      <c r="AD7" s="270">
        <f>ROUND(H27住基人口2!K7+(H28住基人口2!K7-H27住基人口2!K7)/12*9,0)</f>
        <v>3224</v>
      </c>
      <c r="AE7" s="270">
        <f>ROUND(H27住基人口2!L7+(H28住基人口2!L7-H27住基人口2!L7)/12*9,0)</f>
        <v>3216</v>
      </c>
      <c r="AF7" s="270">
        <f>ROUND(H27住基人口2!M7+(H28住基人口2!M7-H27住基人口2!M7)/12*9,0)</f>
        <v>3240</v>
      </c>
      <c r="AG7" s="270">
        <f>ROUND(H27住基人口2!N7+(H28住基人口2!N7-H27住基人口2!N7)/12*9,0)</f>
        <v>3992</v>
      </c>
      <c r="AH7" s="556">
        <f>ROUND(H27住基人口2!O7+(H28住基人口2!O7-H27住基人口2!O7)/12*9,0)</f>
        <v>3484</v>
      </c>
      <c r="AJ7" s="300">
        <v>1923</v>
      </c>
      <c r="AK7" s="13">
        <v>2557</v>
      </c>
      <c r="AL7" s="13">
        <v>3264</v>
      </c>
      <c r="AM7" s="13">
        <v>3283</v>
      </c>
      <c r="AN7" s="13">
        <v>3260</v>
      </c>
      <c r="AO7" s="13">
        <v>3925</v>
      </c>
      <c r="AP7" s="301">
        <v>3430</v>
      </c>
    </row>
    <row r="8" spans="1:42" s="236" customFormat="1" ht="13.5">
      <c r="A8" s="233" t="s">
        <v>46</v>
      </c>
      <c r="B8" s="190" t="s">
        <v>41</v>
      </c>
      <c r="C8" s="188" t="s">
        <v>736</v>
      </c>
      <c r="D8" s="234" t="s">
        <v>2</v>
      </c>
      <c r="E8" s="235">
        <v>48884</v>
      </c>
      <c r="F8" s="235">
        <v>1450</v>
      </c>
      <c r="G8" s="235">
        <v>1559</v>
      </c>
      <c r="H8" s="235">
        <v>1636</v>
      </c>
      <c r="I8" s="235">
        <v>1908</v>
      </c>
      <c r="J8" s="235">
        <v>2007</v>
      </c>
      <c r="K8" s="235">
        <v>2340</v>
      </c>
      <c r="L8" s="235">
        <v>2385</v>
      </c>
      <c r="M8" s="235">
        <v>2545</v>
      </c>
      <c r="N8" s="235">
        <v>3305</v>
      </c>
      <c r="O8" s="235">
        <v>3090</v>
      </c>
      <c r="P8" s="235">
        <v>2940</v>
      </c>
      <c r="Q8" s="235">
        <v>2680</v>
      </c>
      <c r="R8" s="235">
        <v>3032</v>
      </c>
      <c r="S8" s="235">
        <v>4150</v>
      </c>
      <c r="T8" s="235">
        <v>3789</v>
      </c>
      <c r="U8" s="235">
        <v>3680</v>
      </c>
      <c r="V8" s="235">
        <v>3141</v>
      </c>
      <c r="W8" s="235">
        <v>1967</v>
      </c>
      <c r="X8" s="235">
        <v>958</v>
      </c>
      <c r="Y8" s="235">
        <v>262</v>
      </c>
      <c r="Z8" s="235">
        <v>60</v>
      </c>
      <c r="AB8" s="555">
        <f>ROUND(H27住基人口2!I8+(H28住基人口2!I8-H27住基人口2!I8)/12*9,0)</f>
        <v>1904</v>
      </c>
      <c r="AC8" s="270">
        <f>ROUND(H27住基人口2!J8+(H28住基人口2!J8-H27住基人口2!J8)/12*9,0)</f>
        <v>2015</v>
      </c>
      <c r="AD8" s="270">
        <f>ROUND(H27住基人口2!K8+(H28住基人口2!K8-H27住基人口2!K8)/12*9,0)</f>
        <v>2369</v>
      </c>
      <c r="AE8" s="270">
        <f>ROUND(H27住基人口2!L8+(H28住基人口2!L8-H27住基人口2!L8)/12*9,0)</f>
        <v>2391</v>
      </c>
      <c r="AF8" s="270">
        <f>ROUND(H27住基人口2!M8+(H28住基人口2!M8-H27住基人口2!M8)/12*9,0)</f>
        <v>2580</v>
      </c>
      <c r="AG8" s="270">
        <f>ROUND(H27住基人口2!N8+(H28住基人口2!N8-H27住基人口2!N8)/12*9,0)</f>
        <v>3332</v>
      </c>
      <c r="AH8" s="556">
        <f>ROUND(H27住基人口2!O8+(H28住基人口2!O8-H27住基人口2!O8)/12*9,0)</f>
        <v>3077</v>
      </c>
      <c r="AJ8" s="300">
        <v>2059</v>
      </c>
      <c r="AK8" s="13">
        <v>2239</v>
      </c>
      <c r="AL8" s="13">
        <v>2452</v>
      </c>
      <c r="AM8" s="13">
        <v>2532</v>
      </c>
      <c r="AN8" s="13">
        <v>2784</v>
      </c>
      <c r="AO8" s="13">
        <v>3552</v>
      </c>
      <c r="AP8" s="301">
        <v>3266</v>
      </c>
    </row>
    <row r="9" spans="1:42" s="236" customFormat="1" ht="13.5">
      <c r="A9" s="233" t="s">
        <v>47</v>
      </c>
      <c r="B9" s="190" t="s">
        <v>41</v>
      </c>
      <c r="C9" s="188" t="s">
        <v>737</v>
      </c>
      <c r="D9" s="234" t="s">
        <v>2</v>
      </c>
      <c r="E9" s="235">
        <v>85961</v>
      </c>
      <c r="F9" s="235">
        <v>2986</v>
      </c>
      <c r="G9" s="235">
        <v>3179</v>
      </c>
      <c r="H9" s="235">
        <v>3197</v>
      </c>
      <c r="I9" s="235">
        <v>3454</v>
      </c>
      <c r="J9" s="235">
        <v>3759</v>
      </c>
      <c r="K9" s="235">
        <v>4090</v>
      </c>
      <c r="L9" s="235">
        <v>4402</v>
      </c>
      <c r="M9" s="235">
        <v>5073</v>
      </c>
      <c r="N9" s="235">
        <v>6003</v>
      </c>
      <c r="O9" s="235">
        <v>5673</v>
      </c>
      <c r="P9" s="235">
        <v>5397</v>
      </c>
      <c r="Q9" s="235">
        <v>5108</v>
      </c>
      <c r="R9" s="235">
        <v>5712</v>
      </c>
      <c r="S9" s="235">
        <v>7616</v>
      </c>
      <c r="T9" s="235">
        <v>6313</v>
      </c>
      <c r="U9" s="235">
        <v>5319</v>
      </c>
      <c r="V9" s="235">
        <v>4310</v>
      </c>
      <c r="W9" s="235">
        <v>2698</v>
      </c>
      <c r="X9" s="235">
        <v>1235</v>
      </c>
      <c r="Y9" s="235">
        <v>368</v>
      </c>
      <c r="Z9" s="235">
        <v>69</v>
      </c>
      <c r="AB9" s="555">
        <f>ROUND(H27住基人口2!I9+(H28住基人口2!I9-H27住基人口2!I9)/12*9,0)</f>
        <v>3460</v>
      </c>
      <c r="AC9" s="270">
        <f>ROUND(H27住基人口2!J9+(H28住基人口2!J9-H27住基人口2!J9)/12*9,0)</f>
        <v>3811</v>
      </c>
      <c r="AD9" s="270">
        <f>ROUND(H27住基人口2!K9+(H28住基人口2!K9-H27住基人口2!K9)/12*9,0)</f>
        <v>4117</v>
      </c>
      <c r="AE9" s="270">
        <f>ROUND(H27住基人口2!L9+(H28住基人口2!L9-H27住基人口2!L9)/12*9,0)</f>
        <v>4431</v>
      </c>
      <c r="AF9" s="270">
        <f>ROUND(H27住基人口2!M9+(H28住基人口2!M9-H27住基人口2!M9)/12*9,0)</f>
        <v>5135</v>
      </c>
      <c r="AG9" s="270">
        <f>ROUND(H27住基人口2!N9+(H28住基人口2!N9-H27住基人口2!N9)/12*9,0)</f>
        <v>6030</v>
      </c>
      <c r="AH9" s="556">
        <f>ROUND(H27住基人口2!O9+(H28住基人口2!O9-H27住基人口2!O9)/12*9,0)</f>
        <v>5666</v>
      </c>
      <c r="AJ9" s="300">
        <v>3861</v>
      </c>
      <c r="AK9" s="13">
        <v>4336</v>
      </c>
      <c r="AL9" s="13">
        <v>3929</v>
      </c>
      <c r="AM9" s="13">
        <v>4392</v>
      </c>
      <c r="AN9" s="13">
        <v>5127</v>
      </c>
      <c r="AO9" s="13">
        <v>6022</v>
      </c>
      <c r="AP9" s="301">
        <v>5661</v>
      </c>
    </row>
    <row r="10" spans="1:42" s="236" customFormat="1" ht="13.5">
      <c r="A10" s="233" t="s">
        <v>48</v>
      </c>
      <c r="B10" s="190" t="s">
        <v>41</v>
      </c>
      <c r="C10" s="188" t="s">
        <v>738</v>
      </c>
      <c r="D10" s="234" t="s">
        <v>2</v>
      </c>
      <c r="E10" s="235">
        <v>117067</v>
      </c>
      <c r="F10" s="235">
        <v>4715</v>
      </c>
      <c r="G10" s="235">
        <v>4893</v>
      </c>
      <c r="H10" s="235">
        <v>4765</v>
      </c>
      <c r="I10" s="235">
        <v>5100</v>
      </c>
      <c r="J10" s="235">
        <v>4787</v>
      </c>
      <c r="K10" s="235">
        <v>5460</v>
      </c>
      <c r="L10" s="235">
        <v>6496</v>
      </c>
      <c r="M10" s="235">
        <v>7245</v>
      </c>
      <c r="N10" s="235">
        <v>8811</v>
      </c>
      <c r="O10" s="235">
        <v>7632</v>
      </c>
      <c r="P10" s="235">
        <v>7237</v>
      </c>
      <c r="Q10" s="235">
        <v>6630</v>
      </c>
      <c r="R10" s="235">
        <v>7192</v>
      </c>
      <c r="S10" s="235">
        <v>9491</v>
      </c>
      <c r="T10" s="235">
        <v>7886</v>
      </c>
      <c r="U10" s="235">
        <v>6898</v>
      </c>
      <c r="V10" s="235">
        <v>5867</v>
      </c>
      <c r="W10" s="235">
        <v>3616</v>
      </c>
      <c r="X10" s="235">
        <v>1753</v>
      </c>
      <c r="Y10" s="235">
        <v>496</v>
      </c>
      <c r="Z10" s="235">
        <v>97</v>
      </c>
      <c r="AB10" s="555">
        <f>ROUND(H27住基人口2!I10+(H28住基人口2!I10-H27住基人口2!I10)/12*9,0)</f>
        <v>5073</v>
      </c>
      <c r="AC10" s="270">
        <f>ROUND(H27住基人口2!J10+(H28住基人口2!J10-H27住基人口2!J10)/12*9,0)</f>
        <v>4821</v>
      </c>
      <c r="AD10" s="270">
        <f>ROUND(H27住基人口2!K10+(H28住基人口2!K10-H27住基人口2!K10)/12*9,0)</f>
        <v>5474</v>
      </c>
      <c r="AE10" s="270">
        <f>ROUND(H27住基人口2!L10+(H28住基人口2!L10-H27住基人口2!L10)/12*9,0)</f>
        <v>6522</v>
      </c>
      <c r="AF10" s="270">
        <f>ROUND(H27住基人口2!M10+(H28住基人口2!M10-H27住基人口2!M10)/12*9,0)</f>
        <v>7302</v>
      </c>
      <c r="AG10" s="270">
        <f>ROUND(H27住基人口2!N10+(H28住基人口2!N10-H27住基人口2!N10)/12*9,0)</f>
        <v>8817</v>
      </c>
      <c r="AH10" s="556">
        <f>ROUND(H27住基人口2!O10+(H28住基人口2!O10-H27住基人口2!O10)/12*9,0)</f>
        <v>7634</v>
      </c>
      <c r="AJ10" s="300">
        <v>5087</v>
      </c>
      <c r="AK10" s="13">
        <v>4753</v>
      </c>
      <c r="AL10" s="13">
        <v>5171</v>
      </c>
      <c r="AM10" s="13">
        <v>6259</v>
      </c>
      <c r="AN10" s="13">
        <v>7136</v>
      </c>
      <c r="AO10" s="13">
        <v>8775</v>
      </c>
      <c r="AP10" s="301">
        <v>7706</v>
      </c>
    </row>
    <row r="11" spans="1:42" s="236" customFormat="1" ht="13.5">
      <c r="A11" s="233" t="s">
        <v>49</v>
      </c>
      <c r="B11" s="190" t="s">
        <v>41</v>
      </c>
      <c r="C11" s="188" t="s">
        <v>739</v>
      </c>
      <c r="D11" s="234" t="s">
        <v>2</v>
      </c>
      <c r="E11" s="235">
        <v>115635</v>
      </c>
      <c r="F11" s="235">
        <v>4064</v>
      </c>
      <c r="G11" s="235">
        <v>4967</v>
      </c>
      <c r="H11" s="235">
        <v>5236</v>
      </c>
      <c r="I11" s="235">
        <v>5540</v>
      </c>
      <c r="J11" s="235">
        <v>5284</v>
      </c>
      <c r="K11" s="235">
        <v>5024</v>
      </c>
      <c r="L11" s="235">
        <v>5726</v>
      </c>
      <c r="M11" s="235">
        <v>6840</v>
      </c>
      <c r="N11" s="235">
        <v>8747</v>
      </c>
      <c r="O11" s="235">
        <v>7801</v>
      </c>
      <c r="P11" s="235">
        <v>7363</v>
      </c>
      <c r="Q11" s="235">
        <v>6893</v>
      </c>
      <c r="R11" s="235">
        <v>7714</v>
      </c>
      <c r="S11" s="235">
        <v>9971</v>
      </c>
      <c r="T11" s="235">
        <v>7904</v>
      </c>
      <c r="U11" s="235">
        <v>6332</v>
      </c>
      <c r="V11" s="235">
        <v>4969</v>
      </c>
      <c r="W11" s="235">
        <v>3106</v>
      </c>
      <c r="X11" s="235">
        <v>1550</v>
      </c>
      <c r="Y11" s="235">
        <v>510</v>
      </c>
      <c r="Z11" s="235">
        <v>94</v>
      </c>
      <c r="AB11" s="555">
        <f>ROUND(H27住基人口2!I11+(H28住基人口2!I11-H27住基人口2!I11)/12*9,0)</f>
        <v>5553</v>
      </c>
      <c r="AC11" s="270">
        <f>ROUND(H27住基人口2!J11+(H28住基人口2!J11-H27住基人口2!J11)/12*9,0)</f>
        <v>5305</v>
      </c>
      <c r="AD11" s="270">
        <f>ROUND(H27住基人口2!K11+(H28住基人口2!K11-H27住基人口2!K11)/12*9,0)</f>
        <v>5103</v>
      </c>
      <c r="AE11" s="270">
        <f>ROUND(H27住基人口2!L11+(H28住基人口2!L11-H27住基人口2!L11)/12*9,0)</f>
        <v>5768</v>
      </c>
      <c r="AF11" s="270">
        <f>ROUND(H27住基人口2!M11+(H28住基人口2!M11-H27住基人口2!M11)/12*9,0)</f>
        <v>6960</v>
      </c>
      <c r="AG11" s="270">
        <f>ROUND(H27住基人口2!N11+(H28住基人口2!N11-H27住基人口2!N11)/12*9,0)</f>
        <v>8758</v>
      </c>
      <c r="AH11" s="556">
        <f>ROUND(H27住基人口2!O11+(H28住基人口2!O11-H27住基人口2!O11)/12*9,0)</f>
        <v>7793</v>
      </c>
      <c r="AJ11" s="300">
        <v>5524</v>
      </c>
      <c r="AK11" s="13">
        <v>5062</v>
      </c>
      <c r="AL11" s="13">
        <v>4833</v>
      </c>
      <c r="AM11" s="13">
        <v>5523</v>
      </c>
      <c r="AN11" s="13">
        <v>6861</v>
      </c>
      <c r="AO11" s="13">
        <v>8670</v>
      </c>
      <c r="AP11" s="301">
        <v>7840</v>
      </c>
    </row>
    <row r="12" spans="1:42" s="236" customFormat="1" ht="13.5">
      <c r="A12" s="233" t="s">
        <v>50</v>
      </c>
      <c r="B12" s="190" t="s">
        <v>41</v>
      </c>
      <c r="C12" s="188" t="s">
        <v>740</v>
      </c>
      <c r="D12" s="234" t="s">
        <v>2</v>
      </c>
      <c r="E12" s="235">
        <v>63164</v>
      </c>
      <c r="F12" s="235">
        <v>2254</v>
      </c>
      <c r="G12" s="235">
        <v>1897</v>
      </c>
      <c r="H12" s="235">
        <v>1893</v>
      </c>
      <c r="I12" s="235">
        <v>1947</v>
      </c>
      <c r="J12" s="235">
        <v>3415</v>
      </c>
      <c r="K12" s="235">
        <v>4629</v>
      </c>
      <c r="L12" s="235">
        <v>4708</v>
      </c>
      <c r="M12" s="235">
        <v>4876</v>
      </c>
      <c r="N12" s="235">
        <v>5293</v>
      </c>
      <c r="O12" s="235">
        <v>4343</v>
      </c>
      <c r="P12" s="235">
        <v>3836</v>
      </c>
      <c r="Q12" s="235">
        <v>3283</v>
      </c>
      <c r="R12" s="235">
        <v>3537</v>
      </c>
      <c r="S12" s="235">
        <v>4460</v>
      </c>
      <c r="T12" s="235">
        <v>3555</v>
      </c>
      <c r="U12" s="235">
        <v>3292</v>
      </c>
      <c r="V12" s="235">
        <v>2930</v>
      </c>
      <c r="W12" s="235">
        <v>1862</v>
      </c>
      <c r="X12" s="235">
        <v>852</v>
      </c>
      <c r="Y12" s="235">
        <v>259</v>
      </c>
      <c r="Z12" s="235">
        <v>43</v>
      </c>
      <c r="AB12" s="555">
        <f>ROUND(H27住基人口2!I12+(H28住基人口2!I12-H27住基人口2!I12)/12*9,0)</f>
        <v>1909</v>
      </c>
      <c r="AC12" s="270">
        <f>ROUND(H27住基人口2!J12+(H28住基人口2!J12-H27住基人口2!J12)/12*9,0)</f>
        <v>3394</v>
      </c>
      <c r="AD12" s="270">
        <f>ROUND(H27住基人口2!K12+(H28住基人口2!K12-H27住基人口2!K12)/12*9,0)</f>
        <v>4628</v>
      </c>
      <c r="AE12" s="270">
        <f>ROUND(H27住基人口2!L12+(H28住基人口2!L12-H27住基人口2!L12)/12*9,0)</f>
        <v>4726</v>
      </c>
      <c r="AF12" s="270">
        <f>ROUND(H27住基人口2!M12+(H28住基人口2!M12-H27住基人口2!M12)/12*9,0)</f>
        <v>4893</v>
      </c>
      <c r="AG12" s="270">
        <f>ROUND(H27住基人口2!N12+(H28住基人口2!N12-H27住基人口2!N12)/12*9,0)</f>
        <v>5245</v>
      </c>
      <c r="AH12" s="556">
        <f>ROUND(H27住基人口2!O12+(H28住基人口2!O12-H27住基人口2!O12)/12*9,0)</f>
        <v>4312</v>
      </c>
      <c r="AJ12" s="300">
        <v>2300</v>
      </c>
      <c r="AK12" s="13">
        <v>4508</v>
      </c>
      <c r="AL12" s="13">
        <v>5507</v>
      </c>
      <c r="AM12" s="13">
        <v>5446</v>
      </c>
      <c r="AN12" s="13">
        <v>5525</v>
      </c>
      <c r="AO12" s="13">
        <v>5824</v>
      </c>
      <c r="AP12" s="301">
        <v>4858</v>
      </c>
    </row>
    <row r="13" spans="1:42" s="236" customFormat="1" ht="13.5">
      <c r="A13" s="233" t="s">
        <v>51</v>
      </c>
      <c r="B13" s="190" t="s">
        <v>41</v>
      </c>
      <c r="C13" s="188" t="s">
        <v>741</v>
      </c>
      <c r="D13" s="234" t="s">
        <v>2</v>
      </c>
      <c r="E13" s="235">
        <v>126189</v>
      </c>
      <c r="F13" s="235">
        <v>4884</v>
      </c>
      <c r="G13" s="235">
        <v>5610</v>
      </c>
      <c r="H13" s="235">
        <v>6090</v>
      </c>
      <c r="I13" s="235">
        <v>6642</v>
      </c>
      <c r="J13" s="235">
        <v>6513</v>
      </c>
      <c r="K13" s="235">
        <v>6229</v>
      </c>
      <c r="L13" s="235">
        <v>6775</v>
      </c>
      <c r="M13" s="235">
        <v>8119</v>
      </c>
      <c r="N13" s="235">
        <v>9555</v>
      </c>
      <c r="O13" s="235">
        <v>8559</v>
      </c>
      <c r="P13" s="235">
        <v>8648</v>
      </c>
      <c r="Q13" s="235">
        <v>8720</v>
      </c>
      <c r="R13" s="235">
        <v>9136</v>
      </c>
      <c r="S13" s="235">
        <v>9856</v>
      </c>
      <c r="T13" s="235">
        <v>6725</v>
      </c>
      <c r="U13" s="235">
        <v>4938</v>
      </c>
      <c r="V13" s="235">
        <v>4361</v>
      </c>
      <c r="W13" s="235">
        <v>2943</v>
      </c>
      <c r="X13" s="235">
        <v>1402</v>
      </c>
      <c r="Y13" s="235">
        <v>409</v>
      </c>
      <c r="Z13" s="235">
        <v>75</v>
      </c>
      <c r="AB13" s="559">
        <f>ROUND(H27住基人口2!I13+(H28住基人口2!I13-H27住基人口2!I13)/12*9,0)</f>
        <v>6621</v>
      </c>
      <c r="AC13" s="272">
        <f>ROUND(H27住基人口2!J13+(H28住基人口2!J13-H27住基人口2!J13)/12*9,0)</f>
        <v>6564</v>
      </c>
      <c r="AD13" s="272">
        <f>ROUND(H27住基人口2!K13+(H28住基人口2!K13-H27住基人口2!K13)/12*9,0)</f>
        <v>6278</v>
      </c>
      <c r="AE13" s="272">
        <f>ROUND(H27住基人口2!L13+(H28住基人口2!L13-H27住基人口2!L13)/12*9,0)</f>
        <v>6846</v>
      </c>
      <c r="AF13" s="272">
        <f>ROUND(H27住基人口2!M13+(H28住基人口2!M13-H27住基人口2!M13)/12*9,0)</f>
        <v>8216</v>
      </c>
      <c r="AG13" s="272">
        <f>ROUND(H27住基人口2!N13+(H28住基人口2!N13-H27住基人口2!N13)/12*9,0)</f>
        <v>9594</v>
      </c>
      <c r="AH13" s="560">
        <f>ROUND(H27住基人口2!O13+(H28住基人口2!O13-H27住基人口2!O13)/12*9,0)</f>
        <v>8530</v>
      </c>
      <c r="AJ13" s="564">
        <v>6542</v>
      </c>
      <c r="AK13" s="225">
        <v>6379</v>
      </c>
      <c r="AL13" s="225">
        <v>6039</v>
      </c>
      <c r="AM13" s="225">
        <v>6753</v>
      </c>
      <c r="AN13" s="225">
        <v>8279</v>
      </c>
      <c r="AO13" s="225">
        <v>9591</v>
      </c>
      <c r="AP13" s="282">
        <v>8578</v>
      </c>
    </row>
    <row r="14" spans="1:42" s="236" customFormat="1" ht="13.5">
      <c r="A14" s="233" t="s">
        <v>52</v>
      </c>
      <c r="B14" s="190" t="s">
        <v>41</v>
      </c>
      <c r="C14" s="188" t="s">
        <v>3</v>
      </c>
      <c r="D14" s="234" t="s">
        <v>2</v>
      </c>
      <c r="E14" s="235">
        <v>273510</v>
      </c>
      <c r="F14" s="235">
        <v>11482</v>
      </c>
      <c r="G14" s="235">
        <v>12130</v>
      </c>
      <c r="H14" s="235">
        <v>12887</v>
      </c>
      <c r="I14" s="235">
        <v>14046</v>
      </c>
      <c r="J14" s="235">
        <v>13041</v>
      </c>
      <c r="K14" s="235">
        <v>13236</v>
      </c>
      <c r="L14" s="235">
        <v>14836</v>
      </c>
      <c r="M14" s="235">
        <v>16966</v>
      </c>
      <c r="N14" s="235">
        <v>21385</v>
      </c>
      <c r="O14" s="235">
        <v>18471</v>
      </c>
      <c r="P14" s="235">
        <v>17145</v>
      </c>
      <c r="Q14" s="235">
        <v>14926</v>
      </c>
      <c r="R14" s="235">
        <v>16606</v>
      </c>
      <c r="S14" s="235">
        <v>21156</v>
      </c>
      <c r="T14" s="235">
        <v>17489</v>
      </c>
      <c r="U14" s="235">
        <v>13930</v>
      </c>
      <c r="V14" s="235">
        <v>11561</v>
      </c>
      <c r="W14" s="235">
        <v>7413</v>
      </c>
      <c r="X14" s="235">
        <v>3616</v>
      </c>
      <c r="Y14" s="235">
        <v>998</v>
      </c>
      <c r="Z14" s="235">
        <v>190</v>
      </c>
      <c r="AB14" s="555">
        <f>ROUND(H27住基人口2!I14+(H28住基人口2!I14-H27住基人口2!I14)/12*9,0)</f>
        <v>14024</v>
      </c>
      <c r="AC14" s="270">
        <f>ROUND(H27住基人口2!J14+(H28住基人口2!J14-H27住基人口2!J14)/12*9,0)</f>
        <v>13061</v>
      </c>
      <c r="AD14" s="270">
        <f>ROUND(H27住基人口2!K14+(H28住基人口2!K14-H27住基人口2!K14)/12*9,0)</f>
        <v>13340</v>
      </c>
      <c r="AE14" s="270">
        <f>ROUND(H27住基人口2!L14+(H28住基人口2!L14-H27住基人口2!L14)/12*9,0)</f>
        <v>14892</v>
      </c>
      <c r="AF14" s="270">
        <f>ROUND(H27住基人口2!M14+(H28住基人口2!M14-H27住基人口2!M14)/12*9,0)</f>
        <v>17206</v>
      </c>
      <c r="AG14" s="270">
        <f>ROUND(H27住基人口2!N14+(H28住基人口2!N14-H27住基人口2!N14)/12*9,0)</f>
        <v>21417</v>
      </c>
      <c r="AH14" s="556">
        <f>ROUND(H27住基人口2!O14+(H28住基人口2!O14-H27住基人口2!O14)/12*9,0)</f>
        <v>18399</v>
      </c>
      <c r="AJ14" s="300">
        <v>14011</v>
      </c>
      <c r="AK14" s="13">
        <v>12750</v>
      </c>
      <c r="AL14" s="13">
        <v>13395</v>
      </c>
      <c r="AM14" s="13">
        <v>15132</v>
      </c>
      <c r="AN14" s="13">
        <v>17522</v>
      </c>
      <c r="AO14" s="13">
        <v>21663</v>
      </c>
      <c r="AP14" s="301">
        <v>18778</v>
      </c>
    </row>
    <row r="15" spans="1:42" s="236" customFormat="1" ht="13.5">
      <c r="A15" s="233" t="s">
        <v>53</v>
      </c>
      <c r="B15" s="190" t="s">
        <v>41</v>
      </c>
      <c r="C15" s="188" t="s">
        <v>4</v>
      </c>
      <c r="D15" s="234" t="s">
        <v>2</v>
      </c>
      <c r="E15" s="235">
        <v>232107</v>
      </c>
      <c r="F15" s="235">
        <v>9043</v>
      </c>
      <c r="G15" s="235">
        <v>9097</v>
      </c>
      <c r="H15" s="235">
        <v>9001</v>
      </c>
      <c r="I15" s="235">
        <v>9768</v>
      </c>
      <c r="J15" s="235">
        <v>10845</v>
      </c>
      <c r="K15" s="235">
        <v>12332</v>
      </c>
      <c r="L15" s="235">
        <v>13613</v>
      </c>
      <c r="M15" s="235">
        <v>15223</v>
      </c>
      <c r="N15" s="235">
        <v>18386</v>
      </c>
      <c r="O15" s="235">
        <v>16460</v>
      </c>
      <c r="P15" s="235">
        <v>14277</v>
      </c>
      <c r="Q15" s="235">
        <v>11977</v>
      </c>
      <c r="R15" s="235">
        <v>13639</v>
      </c>
      <c r="S15" s="235">
        <v>18378</v>
      </c>
      <c r="T15" s="235">
        <v>15527</v>
      </c>
      <c r="U15" s="235">
        <v>13442</v>
      </c>
      <c r="V15" s="235">
        <v>10633</v>
      </c>
      <c r="W15" s="235">
        <v>6379</v>
      </c>
      <c r="X15" s="235">
        <v>3064</v>
      </c>
      <c r="Y15" s="235">
        <v>892</v>
      </c>
      <c r="Z15" s="235">
        <v>131</v>
      </c>
      <c r="AB15" s="555">
        <f>ROUND(H27住基人口2!I15+(H28住基人口2!I15-H27住基人口2!I15)/12*9,0)</f>
        <v>9774</v>
      </c>
      <c r="AC15" s="270">
        <f>ROUND(H27住基人口2!J15+(H28住基人口2!J15-H27住基人口2!J15)/12*9,0)</f>
        <v>10820</v>
      </c>
      <c r="AD15" s="270">
        <f>ROUND(H27住基人口2!K15+(H28住基人口2!K15-H27住基人口2!K15)/12*9,0)</f>
        <v>12406</v>
      </c>
      <c r="AE15" s="270">
        <f>ROUND(H27住基人口2!L15+(H28住基人口2!L15-H27住基人口2!L15)/12*9,0)</f>
        <v>13727</v>
      </c>
      <c r="AF15" s="270">
        <f>ROUND(H27住基人口2!M15+(H28住基人口2!M15-H27住基人口2!M15)/12*9,0)</f>
        <v>15418</v>
      </c>
      <c r="AG15" s="270">
        <f>ROUND(H27住基人口2!N15+(H28住基人口2!N15-H27住基人口2!N15)/12*9,0)</f>
        <v>18443</v>
      </c>
      <c r="AH15" s="556">
        <f>ROUND(H27住基人口2!O15+(H28住基人口2!O15-H27住基人口2!O15)/12*9,0)</f>
        <v>16346</v>
      </c>
      <c r="AJ15" s="300">
        <v>9352</v>
      </c>
      <c r="AK15" s="13">
        <v>10308</v>
      </c>
      <c r="AL15" s="13">
        <v>11943</v>
      </c>
      <c r="AM15" s="13">
        <v>13516</v>
      </c>
      <c r="AN15" s="13">
        <v>15246</v>
      </c>
      <c r="AO15" s="13">
        <v>18455</v>
      </c>
      <c r="AP15" s="301">
        <v>16391</v>
      </c>
    </row>
    <row r="16" spans="1:42" s="236" customFormat="1" ht="13.5">
      <c r="A16" s="233" t="s">
        <v>54</v>
      </c>
      <c r="B16" s="190" t="s">
        <v>41</v>
      </c>
      <c r="C16" s="188" t="s">
        <v>5</v>
      </c>
      <c r="D16" s="234" t="s">
        <v>2</v>
      </c>
      <c r="E16" s="235">
        <v>152362</v>
      </c>
      <c r="F16" s="235">
        <v>6597</v>
      </c>
      <c r="G16" s="235">
        <v>6455</v>
      </c>
      <c r="H16" s="235">
        <v>6669</v>
      </c>
      <c r="I16" s="235">
        <v>7164</v>
      </c>
      <c r="J16" s="235">
        <v>7155</v>
      </c>
      <c r="K16" s="235">
        <v>7630</v>
      </c>
      <c r="L16" s="235">
        <v>8892</v>
      </c>
      <c r="M16" s="235">
        <v>9863</v>
      </c>
      <c r="N16" s="235">
        <v>12066</v>
      </c>
      <c r="O16" s="235">
        <v>10867</v>
      </c>
      <c r="P16" s="235">
        <v>9744</v>
      </c>
      <c r="Q16" s="235">
        <v>8168</v>
      </c>
      <c r="R16" s="235">
        <v>9234</v>
      </c>
      <c r="S16" s="235">
        <v>12013</v>
      </c>
      <c r="T16" s="235">
        <v>9784</v>
      </c>
      <c r="U16" s="235">
        <v>7689</v>
      </c>
      <c r="V16" s="235">
        <v>6062</v>
      </c>
      <c r="W16" s="235">
        <v>3853</v>
      </c>
      <c r="X16" s="235">
        <v>1821</v>
      </c>
      <c r="Y16" s="235">
        <v>528</v>
      </c>
      <c r="Z16" s="235">
        <v>108</v>
      </c>
      <c r="AB16" s="555">
        <f>ROUND(H27住基人口2!I16+(H28住基人口2!I16-H27住基人口2!I16)/12*9,0)</f>
        <v>7176</v>
      </c>
      <c r="AC16" s="270">
        <f>ROUND(H27住基人口2!J16+(H28住基人口2!J16-H27住基人口2!J16)/12*9,0)</f>
        <v>7162</v>
      </c>
      <c r="AD16" s="270">
        <f>ROUND(H27住基人口2!K16+(H28住基人口2!K16-H27住基人口2!K16)/12*9,0)</f>
        <v>7656</v>
      </c>
      <c r="AE16" s="270">
        <f>ROUND(H27住基人口2!L16+(H28住基人口2!L16-H27住基人口2!L16)/12*9,0)</f>
        <v>8914</v>
      </c>
      <c r="AF16" s="270">
        <f>ROUND(H27住基人口2!M16+(H28住基人口2!M16-H27住基人口2!M16)/12*9,0)</f>
        <v>9961</v>
      </c>
      <c r="AG16" s="270">
        <f>ROUND(H27住基人口2!N16+(H28住基人口2!N16-H27住基人口2!N16)/12*9,0)</f>
        <v>12103</v>
      </c>
      <c r="AH16" s="556">
        <f>ROUND(H27住基人口2!O16+(H28住基人口2!O16-H27住基人口2!O16)/12*9,0)</f>
        <v>10814</v>
      </c>
      <c r="AJ16" s="300">
        <v>7080</v>
      </c>
      <c r="AK16" s="13">
        <v>6809</v>
      </c>
      <c r="AL16" s="13">
        <v>7414</v>
      </c>
      <c r="AM16" s="13">
        <v>8810</v>
      </c>
      <c r="AN16" s="13">
        <v>9903</v>
      </c>
      <c r="AO16" s="13">
        <v>11994</v>
      </c>
      <c r="AP16" s="301">
        <v>10801</v>
      </c>
    </row>
    <row r="17" spans="1:42" s="236" customFormat="1" ht="13.5">
      <c r="A17" s="233" t="s">
        <v>55</v>
      </c>
      <c r="B17" s="190" t="s">
        <v>41</v>
      </c>
      <c r="C17" s="188" t="s">
        <v>6</v>
      </c>
      <c r="D17" s="234" t="s">
        <v>2</v>
      </c>
      <c r="E17" s="235">
        <v>251390</v>
      </c>
      <c r="F17" s="235">
        <v>10876</v>
      </c>
      <c r="G17" s="235">
        <v>11424</v>
      </c>
      <c r="H17" s="235">
        <v>11902</v>
      </c>
      <c r="I17" s="235">
        <v>11885</v>
      </c>
      <c r="J17" s="235">
        <v>11577</v>
      </c>
      <c r="K17" s="235">
        <v>12588</v>
      </c>
      <c r="L17" s="235">
        <v>14995</v>
      </c>
      <c r="M17" s="235">
        <v>17950</v>
      </c>
      <c r="N17" s="235">
        <v>22425</v>
      </c>
      <c r="O17" s="235">
        <v>19812</v>
      </c>
      <c r="P17" s="235">
        <v>16483</v>
      </c>
      <c r="Q17" s="235">
        <v>13446</v>
      </c>
      <c r="R17" s="235">
        <v>13959</v>
      </c>
      <c r="S17" s="235">
        <v>17685</v>
      </c>
      <c r="T17" s="235">
        <v>13690</v>
      </c>
      <c r="U17" s="235">
        <v>11418</v>
      </c>
      <c r="V17" s="235">
        <v>9343</v>
      </c>
      <c r="W17" s="235">
        <v>6109</v>
      </c>
      <c r="X17" s="235">
        <v>2799</v>
      </c>
      <c r="Y17" s="235">
        <v>848</v>
      </c>
      <c r="Z17" s="235">
        <v>176</v>
      </c>
      <c r="AB17" s="555">
        <f>ROUND(H27住基人口2!I17+(H28住基人口2!I17-H27住基人口2!I17)/12*9,0)</f>
        <v>11774</v>
      </c>
      <c r="AC17" s="270">
        <f>ROUND(H27住基人口2!J17+(H28住基人口2!J17-H27住基人口2!J17)/12*9,0)</f>
        <v>11592</v>
      </c>
      <c r="AD17" s="270">
        <f>ROUND(H27住基人口2!K17+(H28住基人口2!K17-H27住基人口2!K17)/12*9,0)</f>
        <v>12658</v>
      </c>
      <c r="AE17" s="270">
        <f>ROUND(H27住基人口2!L17+(H28住基人口2!L17-H27住基人口2!L17)/12*9,0)</f>
        <v>15088</v>
      </c>
      <c r="AF17" s="270">
        <f>ROUND(H27住基人口2!M17+(H28住基人口2!M17-H27住基人口2!M17)/12*9,0)</f>
        <v>18153</v>
      </c>
      <c r="AG17" s="270">
        <f>ROUND(H27住基人口2!N17+(H28住基人口2!N17-H27住基人口2!N17)/12*9,0)</f>
        <v>22543</v>
      </c>
      <c r="AH17" s="556">
        <f>ROUND(H27住基人口2!O17+(H28住基人口2!O17-H27住基人口2!O17)/12*9,0)</f>
        <v>19633</v>
      </c>
      <c r="AJ17" s="300">
        <v>13238</v>
      </c>
      <c r="AK17" s="13">
        <v>13285</v>
      </c>
      <c r="AL17" s="13">
        <v>11993</v>
      </c>
      <c r="AM17" s="13">
        <v>14758</v>
      </c>
      <c r="AN17" s="13">
        <v>18188</v>
      </c>
      <c r="AO17" s="13">
        <v>22747</v>
      </c>
      <c r="AP17" s="301">
        <v>20344</v>
      </c>
    </row>
    <row r="18" spans="1:42" s="236" customFormat="1" ht="13.5">
      <c r="A18" s="233" t="s">
        <v>56</v>
      </c>
      <c r="B18" s="190" t="s">
        <v>41</v>
      </c>
      <c r="C18" s="188" t="s">
        <v>57</v>
      </c>
      <c r="D18" s="234" t="s">
        <v>2</v>
      </c>
      <c r="E18" s="235">
        <v>23920</v>
      </c>
      <c r="F18" s="235">
        <v>717</v>
      </c>
      <c r="G18" s="235">
        <v>864</v>
      </c>
      <c r="H18" s="235">
        <v>955</v>
      </c>
      <c r="I18" s="235">
        <v>1122</v>
      </c>
      <c r="J18" s="235">
        <v>989</v>
      </c>
      <c r="K18" s="235">
        <v>841</v>
      </c>
      <c r="L18" s="235">
        <v>1067</v>
      </c>
      <c r="M18" s="235">
        <v>1257</v>
      </c>
      <c r="N18" s="235">
        <v>1516</v>
      </c>
      <c r="O18" s="235">
        <v>1420</v>
      </c>
      <c r="P18" s="235">
        <v>1413</v>
      </c>
      <c r="Q18" s="235">
        <v>1456</v>
      </c>
      <c r="R18" s="235">
        <v>1726</v>
      </c>
      <c r="S18" s="235">
        <v>2189</v>
      </c>
      <c r="T18" s="235">
        <v>1584</v>
      </c>
      <c r="U18" s="235">
        <v>1388</v>
      </c>
      <c r="V18" s="235">
        <v>1464</v>
      </c>
      <c r="W18" s="235">
        <v>1141</v>
      </c>
      <c r="X18" s="235">
        <v>596</v>
      </c>
      <c r="Y18" s="235">
        <v>184</v>
      </c>
      <c r="Z18" s="235">
        <v>31</v>
      </c>
      <c r="AB18" s="555">
        <f>ROUND(H27住基人口2!I18+(H28住基人口2!I18-H27住基人口2!I18)/12*9,0)</f>
        <v>1134</v>
      </c>
      <c r="AC18" s="270">
        <f>ROUND(H27住基人口2!J18+(H28住基人口2!J18-H27住基人口2!J18)/12*9,0)</f>
        <v>980</v>
      </c>
      <c r="AD18" s="270">
        <f>ROUND(H27住基人口2!K18+(H28住基人口2!K18-H27住基人口2!K18)/12*9,0)</f>
        <v>857</v>
      </c>
      <c r="AE18" s="270">
        <f>ROUND(H27住基人口2!L18+(H28住基人口2!L18-H27住基人口2!L18)/12*9,0)</f>
        <v>1073</v>
      </c>
      <c r="AF18" s="270">
        <f>ROUND(H27住基人口2!M18+(H28住基人口2!M18-H27住基人口2!M18)/12*9,0)</f>
        <v>1271</v>
      </c>
      <c r="AG18" s="270">
        <f>ROUND(H27住基人口2!N18+(H28住基人口2!N18-H27住基人口2!N18)/12*9,0)</f>
        <v>1525</v>
      </c>
      <c r="AH18" s="556">
        <f>ROUND(H27住基人口2!O18+(H28住基人口2!O18-H27住基人口2!O18)/12*9,0)</f>
        <v>1426</v>
      </c>
      <c r="AJ18" s="300">
        <v>986</v>
      </c>
      <c r="AK18" s="13">
        <v>770</v>
      </c>
      <c r="AL18" s="13">
        <v>807</v>
      </c>
      <c r="AM18" s="13">
        <v>1037</v>
      </c>
      <c r="AN18" s="13">
        <v>1247</v>
      </c>
      <c r="AO18" s="13">
        <v>1510</v>
      </c>
      <c r="AP18" s="301">
        <v>1443</v>
      </c>
    </row>
    <row r="19" spans="1:42" s="236" customFormat="1" ht="13.5">
      <c r="A19" s="233" t="s">
        <v>58</v>
      </c>
      <c r="B19" s="190" t="s">
        <v>41</v>
      </c>
      <c r="C19" s="188" t="s">
        <v>8</v>
      </c>
      <c r="D19" s="234" t="s">
        <v>2</v>
      </c>
      <c r="E19" s="235">
        <v>51944</v>
      </c>
      <c r="F19" s="235">
        <v>1896</v>
      </c>
      <c r="G19" s="235">
        <v>2155</v>
      </c>
      <c r="H19" s="235">
        <v>2091</v>
      </c>
      <c r="I19" s="235">
        <v>2160</v>
      </c>
      <c r="J19" s="235">
        <v>1964</v>
      </c>
      <c r="K19" s="235">
        <v>1925</v>
      </c>
      <c r="L19" s="235">
        <v>2589</v>
      </c>
      <c r="M19" s="235">
        <v>3291</v>
      </c>
      <c r="N19" s="235">
        <v>4486</v>
      </c>
      <c r="O19" s="235">
        <v>4128</v>
      </c>
      <c r="P19" s="235">
        <v>3671</v>
      </c>
      <c r="Q19" s="235">
        <v>3124</v>
      </c>
      <c r="R19" s="235">
        <v>3245</v>
      </c>
      <c r="S19" s="235">
        <v>4135</v>
      </c>
      <c r="T19" s="235">
        <v>3281</v>
      </c>
      <c r="U19" s="235">
        <v>2776</v>
      </c>
      <c r="V19" s="235">
        <v>2343</v>
      </c>
      <c r="W19" s="235">
        <v>1596</v>
      </c>
      <c r="X19" s="235">
        <v>781</v>
      </c>
      <c r="Y19" s="235">
        <v>258</v>
      </c>
      <c r="Z19" s="235">
        <v>49</v>
      </c>
      <c r="AB19" s="555">
        <f>ROUND(H27住基人口2!I19+(H28住基人口2!I19-H27住基人口2!I19)/12*9,0)</f>
        <v>2147</v>
      </c>
      <c r="AC19" s="270">
        <f>ROUND(H27住基人口2!J19+(H28住基人口2!J19-H27住基人口2!J19)/12*9,0)</f>
        <v>1957</v>
      </c>
      <c r="AD19" s="270">
        <f>ROUND(H27住基人口2!K19+(H28住基人口2!K19-H27住基人口2!K19)/12*9,0)</f>
        <v>1968</v>
      </c>
      <c r="AE19" s="270">
        <f>ROUND(H27住基人口2!L19+(H28住基人口2!L19-H27住基人口2!L19)/12*9,0)</f>
        <v>2633</v>
      </c>
      <c r="AF19" s="270">
        <f>ROUND(H27住基人口2!M19+(H28住基人口2!M19-H27住基人口2!M19)/12*9,0)</f>
        <v>3352</v>
      </c>
      <c r="AG19" s="270">
        <f>ROUND(H27住基人口2!N19+(H28住基人口2!N19-H27住基人口2!N19)/12*9,0)</f>
        <v>4492</v>
      </c>
      <c r="AH19" s="556">
        <f>ROUND(H27住基人口2!O19+(H28住基人口2!O19-H27住基人口2!O19)/12*9,0)</f>
        <v>4123</v>
      </c>
      <c r="AJ19" s="300">
        <v>2158</v>
      </c>
      <c r="AK19" s="13">
        <v>1927</v>
      </c>
      <c r="AL19" s="13">
        <v>1960</v>
      </c>
      <c r="AM19" s="13">
        <v>2606</v>
      </c>
      <c r="AN19" s="13">
        <v>3330</v>
      </c>
      <c r="AO19" s="13">
        <v>4472</v>
      </c>
      <c r="AP19" s="301">
        <v>4167</v>
      </c>
    </row>
    <row r="20" spans="1:42" s="236" customFormat="1" ht="13.5">
      <c r="A20" s="233" t="s">
        <v>59</v>
      </c>
      <c r="B20" s="190" t="s">
        <v>41</v>
      </c>
      <c r="C20" s="188" t="s">
        <v>60</v>
      </c>
      <c r="D20" s="234" t="s">
        <v>2</v>
      </c>
      <c r="E20" s="235">
        <v>101617</v>
      </c>
      <c r="F20" s="235">
        <v>4438</v>
      </c>
      <c r="G20" s="235">
        <v>4654</v>
      </c>
      <c r="H20" s="235">
        <v>4749</v>
      </c>
      <c r="I20" s="235">
        <v>5064</v>
      </c>
      <c r="J20" s="235">
        <v>4691</v>
      </c>
      <c r="K20" s="235">
        <v>5037</v>
      </c>
      <c r="L20" s="235">
        <v>5932</v>
      </c>
      <c r="M20" s="235">
        <v>7015</v>
      </c>
      <c r="N20" s="235">
        <v>8532</v>
      </c>
      <c r="O20" s="235">
        <v>7599</v>
      </c>
      <c r="P20" s="235">
        <v>6320</v>
      </c>
      <c r="Q20" s="235">
        <v>5065</v>
      </c>
      <c r="R20" s="235">
        <v>5857</v>
      </c>
      <c r="S20" s="235">
        <v>7599</v>
      </c>
      <c r="T20" s="235">
        <v>6318</v>
      </c>
      <c r="U20" s="235">
        <v>5060</v>
      </c>
      <c r="V20" s="235">
        <v>3905</v>
      </c>
      <c r="W20" s="235">
        <v>2334</v>
      </c>
      <c r="X20" s="235">
        <v>1079</v>
      </c>
      <c r="Y20" s="235">
        <v>330</v>
      </c>
      <c r="Z20" s="235">
        <v>39</v>
      </c>
      <c r="AB20" s="555">
        <f>ROUND(H27住基人口2!I20+(H28住基人口2!I20-H27住基人口2!I20)/12*9,0)</f>
        <v>5038</v>
      </c>
      <c r="AC20" s="270">
        <f>ROUND(H27住基人口2!J20+(H28住基人口2!J20-H27住基人口2!J20)/12*9,0)</f>
        <v>4707</v>
      </c>
      <c r="AD20" s="270">
        <f>ROUND(H27住基人口2!K20+(H28住基人口2!K20-H27住基人口2!K20)/12*9,0)</f>
        <v>5041</v>
      </c>
      <c r="AE20" s="270">
        <f>ROUND(H27住基人口2!L20+(H28住基人口2!L20-H27住基人口2!L20)/12*9,0)</f>
        <v>5986</v>
      </c>
      <c r="AF20" s="270">
        <f>ROUND(H27住基人口2!M20+(H28住基人口2!M20-H27住基人口2!M20)/12*9,0)</f>
        <v>7084</v>
      </c>
      <c r="AG20" s="270">
        <f>ROUND(H27住基人口2!N20+(H28住基人口2!N20-H27住基人口2!N20)/12*9,0)</f>
        <v>8564</v>
      </c>
      <c r="AH20" s="556">
        <f>ROUND(H27住基人口2!O20+(H28住基人口2!O20-H27住基人口2!O20)/12*9,0)</f>
        <v>7558</v>
      </c>
      <c r="AJ20" s="300">
        <v>5000</v>
      </c>
      <c r="AK20" s="13">
        <v>4534</v>
      </c>
      <c r="AL20" s="13">
        <v>4886</v>
      </c>
      <c r="AM20" s="13">
        <v>5868</v>
      </c>
      <c r="AN20" s="13">
        <v>7036</v>
      </c>
      <c r="AO20" s="13">
        <v>8493</v>
      </c>
      <c r="AP20" s="301">
        <v>7617</v>
      </c>
    </row>
    <row r="21" spans="1:42" s="236" customFormat="1" ht="13.5">
      <c r="A21" s="233" t="s">
        <v>61</v>
      </c>
      <c r="B21" s="190" t="s">
        <v>41</v>
      </c>
      <c r="C21" s="188" t="s">
        <v>10</v>
      </c>
      <c r="D21" s="234" t="s">
        <v>2</v>
      </c>
      <c r="E21" s="235">
        <v>15578</v>
      </c>
      <c r="F21" s="235">
        <v>547</v>
      </c>
      <c r="G21" s="235">
        <v>561</v>
      </c>
      <c r="H21" s="235">
        <v>572</v>
      </c>
      <c r="I21" s="235">
        <v>643</v>
      </c>
      <c r="J21" s="235">
        <v>621</v>
      </c>
      <c r="K21" s="235">
        <v>634</v>
      </c>
      <c r="L21" s="235">
        <v>729</v>
      </c>
      <c r="M21" s="235">
        <v>806</v>
      </c>
      <c r="N21" s="235">
        <v>993</v>
      </c>
      <c r="O21" s="235">
        <v>857</v>
      </c>
      <c r="P21" s="235">
        <v>869</v>
      </c>
      <c r="Q21" s="235">
        <v>803</v>
      </c>
      <c r="R21" s="235">
        <v>1112</v>
      </c>
      <c r="S21" s="235">
        <v>1550</v>
      </c>
      <c r="T21" s="235">
        <v>1252</v>
      </c>
      <c r="U21" s="235">
        <v>1065</v>
      </c>
      <c r="V21" s="235">
        <v>855</v>
      </c>
      <c r="W21" s="235">
        <v>608</v>
      </c>
      <c r="X21" s="235">
        <v>348</v>
      </c>
      <c r="Y21" s="235">
        <v>130</v>
      </c>
      <c r="Z21" s="235">
        <v>23</v>
      </c>
      <c r="AB21" s="555">
        <f>ROUND(H27住基人口2!I21+(H28住基人口2!I21-H27住基人口2!I21)/12*9,0)</f>
        <v>643</v>
      </c>
      <c r="AC21" s="270">
        <f>ROUND(H27住基人口2!J21+(H28住基人口2!J21-H27住基人口2!J21)/12*9,0)</f>
        <v>624</v>
      </c>
      <c r="AD21" s="270">
        <f>ROUND(H27住基人口2!K21+(H28住基人口2!K21-H27住基人口2!K21)/12*9,0)</f>
        <v>636</v>
      </c>
      <c r="AE21" s="270">
        <f>ROUND(H27住基人口2!L21+(H28住基人口2!L21-H27住基人口2!L21)/12*9,0)</f>
        <v>737</v>
      </c>
      <c r="AF21" s="270">
        <f>ROUND(H27住基人口2!M21+(H28住基人口2!M21-H27住基人口2!M21)/12*9,0)</f>
        <v>821</v>
      </c>
      <c r="AG21" s="270">
        <f>ROUND(H27住基人口2!N21+(H28住基人口2!N21-H27住基人口2!N21)/12*9,0)</f>
        <v>992</v>
      </c>
      <c r="AH21" s="556">
        <f>ROUND(H27住基人口2!O21+(H28住基人口2!O21-H27住基人口2!O21)/12*9,0)</f>
        <v>859</v>
      </c>
      <c r="AJ21" s="300">
        <v>625</v>
      </c>
      <c r="AK21" s="13">
        <v>544</v>
      </c>
      <c r="AL21" s="13">
        <v>616</v>
      </c>
      <c r="AM21" s="13">
        <v>736</v>
      </c>
      <c r="AN21" s="13">
        <v>801</v>
      </c>
      <c r="AO21" s="13">
        <v>1002</v>
      </c>
      <c r="AP21" s="301">
        <v>858</v>
      </c>
    </row>
    <row r="22" spans="1:42" s="236" customFormat="1" ht="13.5">
      <c r="A22" s="233" t="s">
        <v>62</v>
      </c>
      <c r="B22" s="190" t="s">
        <v>41</v>
      </c>
      <c r="C22" s="188" t="s">
        <v>11</v>
      </c>
      <c r="D22" s="234" t="s">
        <v>2</v>
      </c>
      <c r="E22" s="235">
        <v>43718</v>
      </c>
      <c r="F22" s="235">
        <v>1616</v>
      </c>
      <c r="G22" s="235">
        <v>1880</v>
      </c>
      <c r="H22" s="235">
        <v>1789</v>
      </c>
      <c r="I22" s="235">
        <v>2181</v>
      </c>
      <c r="J22" s="235">
        <v>1756</v>
      </c>
      <c r="K22" s="235">
        <v>1618</v>
      </c>
      <c r="L22" s="235">
        <v>2003</v>
      </c>
      <c r="M22" s="235">
        <v>2204</v>
      </c>
      <c r="N22" s="235">
        <v>2697</v>
      </c>
      <c r="O22" s="235">
        <v>2506</v>
      </c>
      <c r="P22" s="235">
        <v>2584</v>
      </c>
      <c r="Q22" s="235">
        <v>2707</v>
      </c>
      <c r="R22" s="235">
        <v>3098</v>
      </c>
      <c r="S22" s="235">
        <v>3506</v>
      </c>
      <c r="T22" s="235">
        <v>2848</v>
      </c>
      <c r="U22" s="235">
        <v>2523</v>
      </c>
      <c r="V22" s="235">
        <v>2681</v>
      </c>
      <c r="W22" s="235">
        <v>2003</v>
      </c>
      <c r="X22" s="235">
        <v>1114</v>
      </c>
      <c r="Y22" s="235">
        <v>344</v>
      </c>
      <c r="Z22" s="235">
        <v>60</v>
      </c>
      <c r="AB22" s="555">
        <f>ROUND(H27住基人口2!I22+(H28住基人口2!I22-H27住基人口2!I22)/12*9,0)</f>
        <v>2178</v>
      </c>
      <c r="AC22" s="270">
        <f>ROUND(H27住基人口2!J22+(H28住基人口2!J22-H27住基人口2!J22)/12*9,0)</f>
        <v>1771</v>
      </c>
      <c r="AD22" s="270">
        <f>ROUND(H27住基人口2!K22+(H28住基人口2!K22-H27住基人口2!K22)/12*9,0)</f>
        <v>1637</v>
      </c>
      <c r="AE22" s="270">
        <f>ROUND(H27住基人口2!L22+(H28住基人口2!L22-H27住基人口2!L22)/12*9,0)</f>
        <v>2018</v>
      </c>
      <c r="AF22" s="270">
        <f>ROUND(H27住基人口2!M22+(H28住基人口2!M22-H27住基人口2!M22)/12*9,0)</f>
        <v>2229</v>
      </c>
      <c r="AG22" s="270">
        <f>ROUND(H27住基人口2!N22+(H28住基人口2!N22-H27住基人口2!N22)/12*9,0)</f>
        <v>2701</v>
      </c>
      <c r="AH22" s="556">
        <f>ROUND(H27住基人口2!O22+(H28住基人口2!O22-H27住基人口2!O22)/12*9,0)</f>
        <v>2506</v>
      </c>
      <c r="AJ22" s="300">
        <v>1892</v>
      </c>
      <c r="AK22" s="13">
        <v>1208</v>
      </c>
      <c r="AL22" s="13">
        <v>1560</v>
      </c>
      <c r="AM22" s="13">
        <v>1997</v>
      </c>
      <c r="AN22" s="13">
        <v>2220</v>
      </c>
      <c r="AO22" s="13">
        <v>2685</v>
      </c>
      <c r="AP22" s="301">
        <v>2534</v>
      </c>
    </row>
    <row r="23" spans="1:42" s="236" customFormat="1" ht="13.5">
      <c r="A23" s="233" t="s">
        <v>63</v>
      </c>
      <c r="B23" s="190" t="s">
        <v>41</v>
      </c>
      <c r="C23" s="188" t="s">
        <v>12</v>
      </c>
      <c r="D23" s="234" t="s">
        <v>2</v>
      </c>
      <c r="E23" s="235">
        <v>135882</v>
      </c>
      <c r="F23" s="235">
        <v>5653</v>
      </c>
      <c r="G23" s="235">
        <v>6027</v>
      </c>
      <c r="H23" s="235">
        <v>6331</v>
      </c>
      <c r="I23" s="235">
        <v>6883</v>
      </c>
      <c r="J23" s="235">
        <v>6212</v>
      </c>
      <c r="K23" s="235">
        <v>6723</v>
      </c>
      <c r="L23" s="235">
        <v>7625</v>
      </c>
      <c r="M23" s="235">
        <v>8604</v>
      </c>
      <c r="N23" s="235">
        <v>10749</v>
      </c>
      <c r="O23" s="235">
        <v>9196</v>
      </c>
      <c r="P23" s="235">
        <v>8224</v>
      </c>
      <c r="Q23" s="235">
        <v>7737</v>
      </c>
      <c r="R23" s="235">
        <v>9005</v>
      </c>
      <c r="S23" s="235">
        <v>11267</v>
      </c>
      <c r="T23" s="235">
        <v>8890</v>
      </c>
      <c r="U23" s="235">
        <v>6485</v>
      </c>
      <c r="V23" s="235">
        <v>5146</v>
      </c>
      <c r="W23" s="235">
        <v>3171</v>
      </c>
      <c r="X23" s="235">
        <v>1472</v>
      </c>
      <c r="Y23" s="235">
        <v>416</v>
      </c>
      <c r="Z23" s="235">
        <v>66</v>
      </c>
      <c r="AB23" s="555">
        <f>ROUND(H27住基人口2!I23+(H28住基人口2!I23-H27住基人口2!I23)/12*9,0)</f>
        <v>6891</v>
      </c>
      <c r="AC23" s="270">
        <f>ROUND(H27住基人口2!J23+(H28住基人口2!J23-H27住基人口2!J23)/12*9,0)</f>
        <v>6223</v>
      </c>
      <c r="AD23" s="270">
        <f>ROUND(H27住基人口2!K23+(H28住基人口2!K23-H27住基人口2!K23)/12*9,0)</f>
        <v>6788</v>
      </c>
      <c r="AE23" s="270">
        <f>ROUND(H27住基人口2!L23+(H28住基人口2!L23-H27住基人口2!L23)/12*9,0)</f>
        <v>7675</v>
      </c>
      <c r="AF23" s="270">
        <f>ROUND(H27住基人口2!M23+(H28住基人口2!M23-H27住基人口2!M23)/12*9,0)</f>
        <v>8720</v>
      </c>
      <c r="AG23" s="270">
        <f>ROUND(H27住基人口2!N23+(H28住基人口2!N23-H27住基人口2!N23)/12*9,0)</f>
        <v>10755</v>
      </c>
      <c r="AH23" s="556">
        <f>ROUND(H27住基人口2!O23+(H28住基人口2!O23-H27住基人口2!O23)/12*9,0)</f>
        <v>9155</v>
      </c>
      <c r="AJ23" s="300">
        <v>6817</v>
      </c>
      <c r="AK23" s="13">
        <v>5943</v>
      </c>
      <c r="AL23" s="13">
        <v>6665</v>
      </c>
      <c r="AM23" s="13">
        <v>7666</v>
      </c>
      <c r="AN23" s="13">
        <v>8737</v>
      </c>
      <c r="AO23" s="13">
        <v>10830</v>
      </c>
      <c r="AP23" s="301">
        <v>9209</v>
      </c>
    </row>
    <row r="24" spans="1:42" s="236" customFormat="1" ht="13.5">
      <c r="A24" s="233" t="s">
        <v>64</v>
      </c>
      <c r="B24" s="190" t="s">
        <v>41</v>
      </c>
      <c r="C24" s="188" t="s">
        <v>13</v>
      </c>
      <c r="D24" s="234" t="s">
        <v>2</v>
      </c>
      <c r="E24" s="235">
        <v>25476</v>
      </c>
      <c r="F24" s="235">
        <v>849</v>
      </c>
      <c r="G24" s="235">
        <v>961</v>
      </c>
      <c r="H24" s="235">
        <v>1107</v>
      </c>
      <c r="I24" s="235">
        <v>1295</v>
      </c>
      <c r="J24" s="235">
        <v>1125</v>
      </c>
      <c r="K24" s="235">
        <v>1110</v>
      </c>
      <c r="L24" s="235">
        <v>1115</v>
      </c>
      <c r="M24" s="235">
        <v>1406</v>
      </c>
      <c r="N24" s="235">
        <v>1777</v>
      </c>
      <c r="O24" s="235">
        <v>1572</v>
      </c>
      <c r="P24" s="235">
        <v>1550</v>
      </c>
      <c r="Q24" s="235">
        <v>1458</v>
      </c>
      <c r="R24" s="235">
        <v>1759</v>
      </c>
      <c r="S24" s="235">
        <v>2167</v>
      </c>
      <c r="T24" s="235">
        <v>1751</v>
      </c>
      <c r="U24" s="235">
        <v>1517</v>
      </c>
      <c r="V24" s="235">
        <v>1377</v>
      </c>
      <c r="W24" s="235">
        <v>943</v>
      </c>
      <c r="X24" s="235">
        <v>469</v>
      </c>
      <c r="Y24" s="235">
        <v>144</v>
      </c>
      <c r="Z24" s="235">
        <v>24</v>
      </c>
      <c r="AB24" s="555">
        <f>ROUND(H27住基人口2!I24+(H28住基人口2!I24-H27住基人口2!I24)/12*9,0)</f>
        <v>1294</v>
      </c>
      <c r="AC24" s="270">
        <f>ROUND(H27住基人口2!J24+(H28住基人口2!J24-H27住基人口2!J24)/12*9,0)</f>
        <v>1132</v>
      </c>
      <c r="AD24" s="270">
        <f>ROUND(H27住基人口2!K24+(H28住基人口2!K24-H27住基人口2!K24)/12*9,0)</f>
        <v>1116</v>
      </c>
      <c r="AE24" s="270">
        <f>ROUND(H27住基人口2!L24+(H28住基人口2!L24-H27住基人口2!L24)/12*9,0)</f>
        <v>1128</v>
      </c>
      <c r="AF24" s="270">
        <f>ROUND(H27住基人口2!M24+(H28住基人口2!M24-H27住基人口2!M24)/12*9,0)</f>
        <v>1418</v>
      </c>
      <c r="AG24" s="270">
        <f>ROUND(H27住基人口2!N24+(H28住基人口2!N24-H27住基人口2!N24)/12*9,0)</f>
        <v>1787</v>
      </c>
      <c r="AH24" s="556">
        <f>ROUND(H27住基人口2!O24+(H28住基人口2!O24-H27住基人口2!O24)/12*9,0)</f>
        <v>1566</v>
      </c>
      <c r="AJ24" s="300">
        <v>1255</v>
      </c>
      <c r="AK24" s="13">
        <v>989</v>
      </c>
      <c r="AL24" s="13">
        <v>1067</v>
      </c>
      <c r="AM24" s="13">
        <v>1105</v>
      </c>
      <c r="AN24" s="13">
        <v>1403</v>
      </c>
      <c r="AO24" s="13">
        <v>1735</v>
      </c>
      <c r="AP24" s="301">
        <v>1575</v>
      </c>
    </row>
    <row r="25" spans="1:42" s="236" customFormat="1" ht="13.5">
      <c r="A25" s="233" t="s">
        <v>65</v>
      </c>
      <c r="B25" s="190" t="s">
        <v>41</v>
      </c>
      <c r="C25" s="188" t="s">
        <v>66</v>
      </c>
      <c r="D25" s="234" t="s">
        <v>2</v>
      </c>
      <c r="E25" s="235">
        <v>21660</v>
      </c>
      <c r="F25" s="235">
        <v>747</v>
      </c>
      <c r="G25" s="235">
        <v>824</v>
      </c>
      <c r="H25" s="235">
        <v>949</v>
      </c>
      <c r="I25" s="235">
        <v>1104</v>
      </c>
      <c r="J25" s="235">
        <v>964</v>
      </c>
      <c r="K25" s="235">
        <v>861</v>
      </c>
      <c r="L25" s="235">
        <v>966</v>
      </c>
      <c r="M25" s="235">
        <v>1115</v>
      </c>
      <c r="N25" s="235">
        <v>1453</v>
      </c>
      <c r="O25" s="235">
        <v>1300</v>
      </c>
      <c r="P25" s="235">
        <v>1301</v>
      </c>
      <c r="Q25" s="235">
        <v>1263</v>
      </c>
      <c r="R25" s="235">
        <v>1456</v>
      </c>
      <c r="S25" s="235">
        <v>1735</v>
      </c>
      <c r="T25" s="235">
        <v>1567</v>
      </c>
      <c r="U25" s="235">
        <v>1408</v>
      </c>
      <c r="V25" s="235">
        <v>1205</v>
      </c>
      <c r="W25" s="235">
        <v>870</v>
      </c>
      <c r="X25" s="235">
        <v>427</v>
      </c>
      <c r="Y25" s="235">
        <v>124</v>
      </c>
      <c r="Z25" s="235">
        <v>21</v>
      </c>
      <c r="AB25" s="555">
        <f>ROUND(H27住基人口2!I25+(H28住基人口2!I25-H27住基人口2!I25)/12*9,0)</f>
        <v>1103</v>
      </c>
      <c r="AC25" s="270">
        <f>ROUND(H27住基人口2!J25+(H28住基人口2!J25-H27住基人口2!J25)/12*9,0)</f>
        <v>970</v>
      </c>
      <c r="AD25" s="270">
        <f>ROUND(H27住基人口2!K25+(H28住基人口2!K25-H27住基人口2!K25)/12*9,0)</f>
        <v>868</v>
      </c>
      <c r="AE25" s="270">
        <f>ROUND(H27住基人口2!L25+(H28住基人口2!L25-H27住基人口2!L25)/12*9,0)</f>
        <v>977</v>
      </c>
      <c r="AF25" s="270">
        <f>ROUND(H27住基人口2!M25+(H28住基人口2!M25-H27住基人口2!M25)/12*9,0)</f>
        <v>1128</v>
      </c>
      <c r="AG25" s="270">
        <f>ROUND(H27住基人口2!N25+(H28住基人口2!N25-H27住基人口2!N25)/12*9,0)</f>
        <v>1454</v>
      </c>
      <c r="AH25" s="556">
        <f>ROUND(H27住基人口2!O25+(H28住基人口2!O25-H27住基人口2!O25)/12*9,0)</f>
        <v>1303</v>
      </c>
      <c r="AJ25" s="300">
        <v>972</v>
      </c>
      <c r="AK25" s="13">
        <v>777</v>
      </c>
      <c r="AL25" s="13">
        <v>822</v>
      </c>
      <c r="AM25" s="13">
        <v>956</v>
      </c>
      <c r="AN25" s="13">
        <v>1149</v>
      </c>
      <c r="AO25" s="13">
        <v>1460</v>
      </c>
      <c r="AP25" s="301">
        <v>1306</v>
      </c>
    </row>
    <row r="26" spans="1:42" s="236" customFormat="1" ht="13.5">
      <c r="A26" s="233" t="s">
        <v>67</v>
      </c>
      <c r="B26" s="190" t="s">
        <v>41</v>
      </c>
      <c r="C26" s="188" t="s">
        <v>68</v>
      </c>
      <c r="D26" s="234" t="s">
        <v>2</v>
      </c>
      <c r="E26" s="235">
        <v>123325</v>
      </c>
      <c r="F26" s="235">
        <v>4707</v>
      </c>
      <c r="G26" s="235">
        <v>5406</v>
      </c>
      <c r="H26" s="235">
        <v>5542</v>
      </c>
      <c r="I26" s="235">
        <v>6027</v>
      </c>
      <c r="J26" s="235">
        <v>5333</v>
      </c>
      <c r="K26" s="235">
        <v>5240</v>
      </c>
      <c r="L26" s="235">
        <v>6278</v>
      </c>
      <c r="M26" s="235">
        <v>7946</v>
      </c>
      <c r="N26" s="235">
        <v>10304</v>
      </c>
      <c r="O26" s="235">
        <v>9554</v>
      </c>
      <c r="P26" s="235">
        <v>8046</v>
      </c>
      <c r="Q26" s="235">
        <v>7015</v>
      </c>
      <c r="R26" s="235">
        <v>7331</v>
      </c>
      <c r="S26" s="235">
        <v>9705</v>
      </c>
      <c r="T26" s="235">
        <v>7777</v>
      </c>
      <c r="U26" s="235">
        <v>6420</v>
      </c>
      <c r="V26" s="235">
        <v>5047</v>
      </c>
      <c r="W26" s="235">
        <v>3340</v>
      </c>
      <c r="X26" s="235">
        <v>1682</v>
      </c>
      <c r="Y26" s="235">
        <v>541</v>
      </c>
      <c r="Z26" s="235">
        <v>84</v>
      </c>
      <c r="AB26" s="555">
        <f>ROUND(H27住基人口2!I26+(H28住基人口2!I26-H27住基人口2!I26)/12*9,0)</f>
        <v>5976</v>
      </c>
      <c r="AC26" s="270">
        <f>ROUND(H27住基人口2!J26+(H28住基人口2!J26-H27住基人口2!J26)/12*9,0)</f>
        <v>5333</v>
      </c>
      <c r="AD26" s="270">
        <f>ROUND(H27住基人口2!K26+(H28住基人口2!K26-H27住基人口2!K26)/12*9,0)</f>
        <v>5287</v>
      </c>
      <c r="AE26" s="270">
        <f>ROUND(H27住基人口2!L26+(H28住基人口2!L26-H27住基人口2!L26)/12*9,0)</f>
        <v>6316</v>
      </c>
      <c r="AF26" s="270">
        <f>ROUND(H27住基人口2!M26+(H28住基人口2!M26-H27住基人口2!M26)/12*9,0)</f>
        <v>8059</v>
      </c>
      <c r="AG26" s="270">
        <f>ROUND(H27住基人口2!N26+(H28住基人口2!N26-H27住基人口2!N26)/12*9,0)</f>
        <v>10365</v>
      </c>
      <c r="AH26" s="556">
        <f>ROUND(H27住基人口2!O26+(H28住基人口2!O26-H27住基人口2!O26)/12*9,0)</f>
        <v>9476</v>
      </c>
      <c r="AJ26" s="300">
        <v>5777</v>
      </c>
      <c r="AK26" s="13">
        <v>5010</v>
      </c>
      <c r="AL26" s="13">
        <v>4874</v>
      </c>
      <c r="AM26" s="13">
        <v>5972</v>
      </c>
      <c r="AN26" s="13">
        <v>7645</v>
      </c>
      <c r="AO26" s="13">
        <v>9952</v>
      </c>
      <c r="AP26" s="301">
        <v>9249</v>
      </c>
    </row>
    <row r="27" spans="1:42" s="236" customFormat="1" ht="13.5">
      <c r="A27" s="233" t="s">
        <v>69</v>
      </c>
      <c r="B27" s="190" t="s">
        <v>41</v>
      </c>
      <c r="C27" s="188" t="s">
        <v>70</v>
      </c>
      <c r="D27" s="234" t="s">
        <v>2</v>
      </c>
      <c r="E27" s="235">
        <v>40378</v>
      </c>
      <c r="F27" s="235">
        <v>1321</v>
      </c>
      <c r="G27" s="235">
        <v>1494</v>
      </c>
      <c r="H27" s="235">
        <v>1637</v>
      </c>
      <c r="I27" s="235">
        <v>1901</v>
      </c>
      <c r="J27" s="235">
        <v>1744</v>
      </c>
      <c r="K27" s="235">
        <v>1646</v>
      </c>
      <c r="L27" s="235">
        <v>1893</v>
      </c>
      <c r="M27" s="235">
        <v>2310</v>
      </c>
      <c r="N27" s="235">
        <v>2702</v>
      </c>
      <c r="O27" s="235">
        <v>2415</v>
      </c>
      <c r="P27" s="235">
        <v>2371</v>
      </c>
      <c r="Q27" s="235">
        <v>2439</v>
      </c>
      <c r="R27" s="235">
        <v>3050</v>
      </c>
      <c r="S27" s="235">
        <v>3875</v>
      </c>
      <c r="T27" s="235">
        <v>3160</v>
      </c>
      <c r="U27" s="235">
        <v>2189</v>
      </c>
      <c r="V27" s="235">
        <v>1899</v>
      </c>
      <c r="W27" s="235">
        <v>1349</v>
      </c>
      <c r="X27" s="235">
        <v>724</v>
      </c>
      <c r="Y27" s="235">
        <v>214</v>
      </c>
      <c r="Z27" s="235">
        <v>45</v>
      </c>
      <c r="AB27" s="555">
        <f>ROUND(H27住基人口2!I27+(H28住基人口2!I27-H27住基人口2!I27)/12*9,0)</f>
        <v>1906</v>
      </c>
      <c r="AC27" s="270">
        <f>ROUND(H27住基人口2!J27+(H28住基人口2!J27-H27住基人口2!J27)/12*9,0)</f>
        <v>1752</v>
      </c>
      <c r="AD27" s="270">
        <f>ROUND(H27住基人口2!K27+(H28住基人口2!K27-H27住基人口2!K27)/12*9,0)</f>
        <v>1679</v>
      </c>
      <c r="AE27" s="270">
        <f>ROUND(H27住基人口2!L27+(H28住基人口2!L27-H27住基人口2!L27)/12*9,0)</f>
        <v>1901</v>
      </c>
      <c r="AF27" s="270">
        <f>ROUND(H27住基人口2!M27+(H28住基人口2!M27-H27住基人口2!M27)/12*9,0)</f>
        <v>2329</v>
      </c>
      <c r="AG27" s="270">
        <f>ROUND(H27住基人口2!N27+(H28住基人口2!N27-H27住基人口2!N27)/12*9,0)</f>
        <v>2701</v>
      </c>
      <c r="AH27" s="556">
        <f>ROUND(H27住基人口2!O27+(H28住基人口2!O27-H27住基人口2!O27)/12*9,0)</f>
        <v>2419</v>
      </c>
      <c r="AJ27" s="300">
        <v>1854</v>
      </c>
      <c r="AK27" s="13">
        <v>1585</v>
      </c>
      <c r="AL27" s="13">
        <v>1598</v>
      </c>
      <c r="AM27" s="13">
        <v>1826</v>
      </c>
      <c r="AN27" s="13">
        <v>2272</v>
      </c>
      <c r="AO27" s="13">
        <v>2656</v>
      </c>
      <c r="AP27" s="301">
        <v>2397</v>
      </c>
    </row>
    <row r="28" spans="1:42" s="236" customFormat="1" ht="13.5">
      <c r="A28" s="233" t="s">
        <v>71</v>
      </c>
      <c r="B28" s="190" t="s">
        <v>41</v>
      </c>
      <c r="C28" s="188" t="s">
        <v>72</v>
      </c>
      <c r="D28" s="234" t="s">
        <v>2</v>
      </c>
      <c r="E28" s="235">
        <v>47173</v>
      </c>
      <c r="F28" s="235">
        <v>1794</v>
      </c>
      <c r="G28" s="235">
        <v>2077</v>
      </c>
      <c r="H28" s="235">
        <v>2141</v>
      </c>
      <c r="I28" s="235">
        <v>2391</v>
      </c>
      <c r="J28" s="235">
        <v>2202</v>
      </c>
      <c r="K28" s="235">
        <v>2372</v>
      </c>
      <c r="L28" s="235">
        <v>2516</v>
      </c>
      <c r="M28" s="235">
        <v>2857</v>
      </c>
      <c r="N28" s="235">
        <v>3516</v>
      </c>
      <c r="O28" s="235">
        <v>3045</v>
      </c>
      <c r="P28" s="235">
        <v>2838</v>
      </c>
      <c r="Q28" s="235">
        <v>2712</v>
      </c>
      <c r="R28" s="235">
        <v>3188</v>
      </c>
      <c r="S28" s="235">
        <v>4121</v>
      </c>
      <c r="T28" s="235">
        <v>3078</v>
      </c>
      <c r="U28" s="235">
        <v>2384</v>
      </c>
      <c r="V28" s="235">
        <v>1931</v>
      </c>
      <c r="W28" s="235">
        <v>1217</v>
      </c>
      <c r="X28" s="235">
        <v>579</v>
      </c>
      <c r="Y28" s="235">
        <v>190</v>
      </c>
      <c r="Z28" s="235">
        <v>24</v>
      </c>
      <c r="AB28" s="555">
        <f>ROUND(H27住基人口2!I28+(H28住基人口2!I28-H27住基人口2!I28)/12*9,0)</f>
        <v>2381</v>
      </c>
      <c r="AC28" s="270">
        <f>ROUND(H27住基人口2!J28+(H28住基人口2!J28-H27住基人口2!J28)/12*9,0)</f>
        <v>2222</v>
      </c>
      <c r="AD28" s="270">
        <f>ROUND(H27住基人口2!K28+(H28住基人口2!K28-H27住基人口2!K28)/12*9,0)</f>
        <v>2368</v>
      </c>
      <c r="AE28" s="270">
        <f>ROUND(H27住基人口2!L28+(H28住基人口2!L28-H27住基人口2!L28)/12*9,0)</f>
        <v>2546</v>
      </c>
      <c r="AF28" s="270">
        <f>ROUND(H27住基人口2!M28+(H28住基人口2!M28-H27住基人口2!M28)/12*9,0)</f>
        <v>2883</v>
      </c>
      <c r="AG28" s="270">
        <f>ROUND(H27住基人口2!N28+(H28住基人口2!N28-H27住基人口2!N28)/12*9,0)</f>
        <v>3531</v>
      </c>
      <c r="AH28" s="556">
        <f>ROUND(H27住基人口2!O28+(H28住基人口2!O28-H27住基人口2!O28)/12*9,0)</f>
        <v>3025</v>
      </c>
      <c r="AJ28" s="300">
        <v>2318</v>
      </c>
      <c r="AK28" s="13">
        <v>2015</v>
      </c>
      <c r="AL28" s="13">
        <v>2261</v>
      </c>
      <c r="AM28" s="13">
        <v>2509</v>
      </c>
      <c r="AN28" s="13">
        <v>2849</v>
      </c>
      <c r="AO28" s="13">
        <v>3522</v>
      </c>
      <c r="AP28" s="301">
        <v>3005</v>
      </c>
    </row>
    <row r="29" spans="1:42" s="236" customFormat="1" ht="13.5">
      <c r="A29" s="233" t="s">
        <v>73</v>
      </c>
      <c r="B29" s="190" t="s">
        <v>41</v>
      </c>
      <c r="C29" s="188" t="s">
        <v>74</v>
      </c>
      <c r="D29" s="234" t="s">
        <v>2</v>
      </c>
      <c r="E29" s="235">
        <v>83343</v>
      </c>
      <c r="F29" s="235">
        <v>2933</v>
      </c>
      <c r="G29" s="235">
        <v>3407</v>
      </c>
      <c r="H29" s="235">
        <v>3720</v>
      </c>
      <c r="I29" s="235">
        <v>3850</v>
      </c>
      <c r="J29" s="235">
        <v>3575</v>
      </c>
      <c r="K29" s="235">
        <v>3314</v>
      </c>
      <c r="L29" s="235">
        <v>4068</v>
      </c>
      <c r="M29" s="235">
        <v>4929</v>
      </c>
      <c r="N29" s="235">
        <v>6707</v>
      </c>
      <c r="O29" s="235">
        <v>6119</v>
      </c>
      <c r="P29" s="235">
        <v>4969</v>
      </c>
      <c r="Q29" s="235">
        <v>4477</v>
      </c>
      <c r="R29" s="235">
        <v>5051</v>
      </c>
      <c r="S29" s="235">
        <v>7083</v>
      </c>
      <c r="T29" s="235">
        <v>6438</v>
      </c>
      <c r="U29" s="235">
        <v>5212</v>
      </c>
      <c r="V29" s="235">
        <v>3709</v>
      </c>
      <c r="W29" s="235">
        <v>2289</v>
      </c>
      <c r="X29" s="235">
        <v>1052</v>
      </c>
      <c r="Y29" s="235">
        <v>365</v>
      </c>
      <c r="Z29" s="235">
        <v>76</v>
      </c>
      <c r="AB29" s="555">
        <f>ROUND(H27住基人口2!I29+(H28住基人口2!I29-H27住基人口2!I29)/12*9,0)</f>
        <v>3842</v>
      </c>
      <c r="AC29" s="270">
        <f>ROUND(H27住基人口2!J29+(H28住基人口2!J29-H27住基人口2!J29)/12*9,0)</f>
        <v>3569</v>
      </c>
      <c r="AD29" s="270">
        <f>ROUND(H27住基人口2!K29+(H28住基人口2!K29-H27住基人口2!K29)/12*9,0)</f>
        <v>3354</v>
      </c>
      <c r="AE29" s="270">
        <f>ROUND(H27住基人口2!L29+(H28住基人口2!L29-H27住基人口2!L29)/12*9,0)</f>
        <v>4100</v>
      </c>
      <c r="AF29" s="270">
        <f>ROUND(H27住基人口2!M29+(H28住基人口2!M29-H27住基人口2!M29)/12*9,0)</f>
        <v>5007</v>
      </c>
      <c r="AG29" s="270">
        <f>ROUND(H27住基人口2!N29+(H28住基人口2!N29-H27住基人口2!N29)/12*9,0)</f>
        <v>6743</v>
      </c>
      <c r="AH29" s="556">
        <f>ROUND(H27住基人口2!O29+(H28住基人口2!O29-H27住基人口2!O29)/12*9,0)</f>
        <v>6065</v>
      </c>
      <c r="AJ29" s="300">
        <v>3794</v>
      </c>
      <c r="AK29" s="13">
        <v>3373</v>
      </c>
      <c r="AL29" s="13">
        <v>3190</v>
      </c>
      <c r="AM29" s="13">
        <v>3956</v>
      </c>
      <c r="AN29" s="13">
        <v>4869</v>
      </c>
      <c r="AO29" s="13">
        <v>6640</v>
      </c>
      <c r="AP29" s="301">
        <v>6029</v>
      </c>
    </row>
    <row r="30" spans="1:42" s="236" customFormat="1" ht="13.5">
      <c r="A30" s="233" t="s">
        <v>75</v>
      </c>
      <c r="B30" s="190" t="s">
        <v>41</v>
      </c>
      <c r="C30" s="188" t="s">
        <v>76</v>
      </c>
      <c r="D30" s="234" t="s">
        <v>2</v>
      </c>
      <c r="E30" s="235">
        <v>24903</v>
      </c>
      <c r="F30" s="235">
        <v>965</v>
      </c>
      <c r="G30" s="235">
        <v>1198</v>
      </c>
      <c r="H30" s="235">
        <v>1258</v>
      </c>
      <c r="I30" s="235">
        <v>1278</v>
      </c>
      <c r="J30" s="235">
        <v>1145</v>
      </c>
      <c r="K30" s="235">
        <v>1106</v>
      </c>
      <c r="L30" s="235">
        <v>1295</v>
      </c>
      <c r="M30" s="235">
        <v>1480</v>
      </c>
      <c r="N30" s="235">
        <v>1939</v>
      </c>
      <c r="O30" s="235">
        <v>1608</v>
      </c>
      <c r="P30" s="235">
        <v>1440</v>
      </c>
      <c r="Q30" s="235">
        <v>1394</v>
      </c>
      <c r="R30" s="235">
        <v>1691</v>
      </c>
      <c r="S30" s="235">
        <v>2001</v>
      </c>
      <c r="T30" s="235">
        <v>1547</v>
      </c>
      <c r="U30" s="235">
        <v>1152</v>
      </c>
      <c r="V30" s="235">
        <v>1053</v>
      </c>
      <c r="W30" s="235">
        <v>789</v>
      </c>
      <c r="X30" s="235">
        <v>414</v>
      </c>
      <c r="Y30" s="235">
        <v>132</v>
      </c>
      <c r="Z30" s="235">
        <v>18</v>
      </c>
      <c r="AB30" s="555">
        <f>ROUND(H27住基人口2!I30+(H28住基人口2!I30-H27住基人口2!I30)/12*9,0)</f>
        <v>1284</v>
      </c>
      <c r="AC30" s="270">
        <f>ROUND(H27住基人口2!J30+(H28住基人口2!J30-H27住基人口2!J30)/12*9,0)</f>
        <v>1145</v>
      </c>
      <c r="AD30" s="270">
        <f>ROUND(H27住基人口2!K30+(H28住基人口2!K30-H27住基人口2!K30)/12*9,0)</f>
        <v>1123</v>
      </c>
      <c r="AE30" s="270">
        <f>ROUND(H27住基人口2!L30+(H28住基人口2!L30-H27住基人口2!L30)/12*9,0)</f>
        <v>1306</v>
      </c>
      <c r="AF30" s="270">
        <f>ROUND(H27住基人口2!M30+(H28住基人口2!M30-H27住基人口2!M30)/12*9,0)</f>
        <v>1503</v>
      </c>
      <c r="AG30" s="270">
        <f>ROUND(H27住基人口2!N30+(H28住基人口2!N30-H27住基人口2!N30)/12*9,0)</f>
        <v>1947</v>
      </c>
      <c r="AH30" s="556">
        <f>ROUND(H27住基人口2!O30+(H28住基人口2!O30-H27住基人口2!O30)/12*9,0)</f>
        <v>1602</v>
      </c>
      <c r="AJ30" s="300">
        <v>1242</v>
      </c>
      <c r="AK30" s="13">
        <v>1053</v>
      </c>
      <c r="AL30" s="13">
        <v>1096</v>
      </c>
      <c r="AM30" s="13">
        <v>1294</v>
      </c>
      <c r="AN30" s="13">
        <v>1520</v>
      </c>
      <c r="AO30" s="13">
        <v>1940</v>
      </c>
      <c r="AP30" s="301">
        <v>1615</v>
      </c>
    </row>
    <row r="31" spans="1:42" s="236" customFormat="1" ht="13.5">
      <c r="A31" s="233" t="s">
        <v>77</v>
      </c>
      <c r="B31" s="190" t="s">
        <v>41</v>
      </c>
      <c r="C31" s="188" t="s">
        <v>78</v>
      </c>
      <c r="D31" s="234" t="s">
        <v>2</v>
      </c>
      <c r="E31" s="235">
        <v>58029</v>
      </c>
      <c r="F31" s="235">
        <v>2194</v>
      </c>
      <c r="G31" s="235">
        <v>2440</v>
      </c>
      <c r="H31" s="235">
        <v>2513</v>
      </c>
      <c r="I31" s="235">
        <v>3249</v>
      </c>
      <c r="J31" s="235">
        <v>3602</v>
      </c>
      <c r="K31" s="235">
        <v>3138</v>
      </c>
      <c r="L31" s="235">
        <v>3174</v>
      </c>
      <c r="M31" s="235">
        <v>3308</v>
      </c>
      <c r="N31" s="235">
        <v>3874</v>
      </c>
      <c r="O31" s="235">
        <v>4117</v>
      </c>
      <c r="P31" s="235">
        <v>4910</v>
      </c>
      <c r="Q31" s="235">
        <v>4658</v>
      </c>
      <c r="R31" s="235">
        <v>4302</v>
      </c>
      <c r="S31" s="235">
        <v>3823</v>
      </c>
      <c r="T31" s="235">
        <v>2596</v>
      </c>
      <c r="U31" s="235">
        <v>2090</v>
      </c>
      <c r="V31" s="235">
        <v>1929</v>
      </c>
      <c r="W31" s="235">
        <v>1307</v>
      </c>
      <c r="X31" s="235">
        <v>609</v>
      </c>
      <c r="Y31" s="235">
        <v>163</v>
      </c>
      <c r="Z31" s="235">
        <v>33</v>
      </c>
      <c r="AB31" s="555">
        <f>ROUND(H27住基人口2!I31+(H28住基人口2!I31-H27住基人口2!I31)/12*9,0)</f>
        <v>3305</v>
      </c>
      <c r="AC31" s="270">
        <f>ROUND(H27住基人口2!J31+(H28住基人口2!J31-H27住基人口2!J31)/12*9,0)</f>
        <v>3643</v>
      </c>
      <c r="AD31" s="270">
        <f>ROUND(H27住基人口2!K31+(H28住基人口2!K31-H27住基人口2!K31)/12*9,0)</f>
        <v>3156</v>
      </c>
      <c r="AE31" s="270">
        <f>ROUND(H27住基人口2!L31+(H28住基人口2!L31-H27住基人口2!L31)/12*9,0)</f>
        <v>3169</v>
      </c>
      <c r="AF31" s="270">
        <f>ROUND(H27住基人口2!M31+(H28住基人口2!M31-H27住基人口2!M31)/12*9,0)</f>
        <v>3337</v>
      </c>
      <c r="AG31" s="270">
        <f>ROUND(H27住基人口2!N31+(H28住基人口2!N31-H27住基人口2!N31)/12*9,0)</f>
        <v>3892</v>
      </c>
      <c r="AH31" s="556">
        <f>ROUND(H27住基人口2!O31+(H28住基人口2!O31-H27住基人口2!O31)/12*9,0)</f>
        <v>4177</v>
      </c>
      <c r="AJ31" s="300">
        <v>3444</v>
      </c>
      <c r="AK31" s="13">
        <v>3537</v>
      </c>
      <c r="AL31" s="13">
        <v>2917</v>
      </c>
      <c r="AM31" s="13">
        <v>2995</v>
      </c>
      <c r="AN31" s="13">
        <v>3317</v>
      </c>
      <c r="AO31" s="13">
        <v>3906</v>
      </c>
      <c r="AP31" s="301">
        <v>4161</v>
      </c>
    </row>
    <row r="32" spans="1:42" s="236" customFormat="1" ht="13.5">
      <c r="A32" s="233" t="s">
        <v>79</v>
      </c>
      <c r="B32" s="190" t="s">
        <v>41</v>
      </c>
      <c r="C32" s="188" t="s">
        <v>80</v>
      </c>
      <c r="D32" s="234" t="s">
        <v>2</v>
      </c>
      <c r="E32" s="235">
        <v>22919</v>
      </c>
      <c r="F32" s="235">
        <v>772</v>
      </c>
      <c r="G32" s="235">
        <v>790</v>
      </c>
      <c r="H32" s="235">
        <v>937</v>
      </c>
      <c r="I32" s="235">
        <v>1136</v>
      </c>
      <c r="J32" s="235">
        <v>1010</v>
      </c>
      <c r="K32" s="235">
        <v>995</v>
      </c>
      <c r="L32" s="235">
        <v>1036</v>
      </c>
      <c r="M32" s="235">
        <v>1119</v>
      </c>
      <c r="N32" s="235">
        <v>1401</v>
      </c>
      <c r="O32" s="235">
        <v>1402</v>
      </c>
      <c r="P32" s="235">
        <v>1460</v>
      </c>
      <c r="Q32" s="235">
        <v>1437</v>
      </c>
      <c r="R32" s="235">
        <v>1783</v>
      </c>
      <c r="S32" s="235">
        <v>1928</v>
      </c>
      <c r="T32" s="235">
        <v>1517</v>
      </c>
      <c r="U32" s="235">
        <v>1248</v>
      </c>
      <c r="V32" s="235">
        <v>1231</v>
      </c>
      <c r="W32" s="235">
        <v>991</v>
      </c>
      <c r="X32" s="235">
        <v>545</v>
      </c>
      <c r="Y32" s="235">
        <v>152</v>
      </c>
      <c r="Z32" s="235">
        <v>29</v>
      </c>
      <c r="AB32" s="555">
        <f>ROUND(H27住基人口2!I32+(H28住基人口2!I32-H27住基人口2!I32)/12*9,0)</f>
        <v>1141</v>
      </c>
      <c r="AC32" s="270">
        <f>ROUND(H27住基人口2!J32+(H28住基人口2!J32-H27住基人口2!J32)/12*9,0)</f>
        <v>1016</v>
      </c>
      <c r="AD32" s="270">
        <f>ROUND(H27住基人口2!K32+(H28住基人口2!K32-H27住基人口2!K32)/12*9,0)</f>
        <v>1002</v>
      </c>
      <c r="AE32" s="270">
        <f>ROUND(H27住基人口2!L32+(H28住基人口2!L32-H27住基人口2!L32)/12*9,0)</f>
        <v>1041</v>
      </c>
      <c r="AF32" s="270">
        <f>ROUND(H27住基人口2!M32+(H28住基人口2!M32-H27住基人口2!M32)/12*9,0)</f>
        <v>1132</v>
      </c>
      <c r="AG32" s="270">
        <f>ROUND(H27住基人口2!N32+(H28住基人口2!N32-H27住基人口2!N32)/12*9,0)</f>
        <v>1415</v>
      </c>
      <c r="AH32" s="556">
        <f>ROUND(H27住基人口2!O32+(H28住基人口2!O32-H27住基人口2!O32)/12*9,0)</f>
        <v>1406</v>
      </c>
      <c r="AJ32" s="300">
        <v>1111</v>
      </c>
      <c r="AK32" s="13">
        <v>871</v>
      </c>
      <c r="AL32" s="13">
        <v>955</v>
      </c>
      <c r="AM32" s="13">
        <v>1007</v>
      </c>
      <c r="AN32" s="13">
        <v>1141</v>
      </c>
      <c r="AO32" s="13">
        <v>1416</v>
      </c>
      <c r="AP32" s="301">
        <v>1413</v>
      </c>
    </row>
    <row r="33" spans="1:42" s="236" customFormat="1" ht="13.5">
      <c r="A33" s="233" t="s">
        <v>81</v>
      </c>
      <c r="B33" s="190" t="s">
        <v>41</v>
      </c>
      <c r="C33" s="188" t="s">
        <v>82</v>
      </c>
      <c r="D33" s="234" t="s">
        <v>2</v>
      </c>
      <c r="E33" s="235">
        <v>22008</v>
      </c>
      <c r="F33" s="235">
        <v>763</v>
      </c>
      <c r="G33" s="235">
        <v>811</v>
      </c>
      <c r="H33" s="235">
        <v>846</v>
      </c>
      <c r="I33" s="235">
        <v>950</v>
      </c>
      <c r="J33" s="235">
        <v>913</v>
      </c>
      <c r="K33" s="235">
        <v>931</v>
      </c>
      <c r="L33" s="235">
        <v>1051</v>
      </c>
      <c r="M33" s="235">
        <v>1099</v>
      </c>
      <c r="N33" s="235">
        <v>1271</v>
      </c>
      <c r="O33" s="235">
        <v>1229</v>
      </c>
      <c r="P33" s="235">
        <v>1348</v>
      </c>
      <c r="Q33" s="235">
        <v>1426</v>
      </c>
      <c r="R33" s="235">
        <v>1638</v>
      </c>
      <c r="S33" s="235">
        <v>1819</v>
      </c>
      <c r="T33" s="235">
        <v>1373</v>
      </c>
      <c r="U33" s="235">
        <v>1373</v>
      </c>
      <c r="V33" s="235">
        <v>1331</v>
      </c>
      <c r="W33" s="235">
        <v>1074</v>
      </c>
      <c r="X33" s="235">
        <v>541</v>
      </c>
      <c r="Y33" s="235">
        <v>189</v>
      </c>
      <c r="Z33" s="235">
        <v>32</v>
      </c>
      <c r="AB33" s="555">
        <f>ROUND(H27住基人口2!I33+(H28住基人口2!I33-H27住基人口2!I33)/12*9,0)</f>
        <v>955</v>
      </c>
      <c r="AC33" s="270">
        <f>ROUND(H27住基人口2!J33+(H28住基人口2!J33-H27住基人口2!J33)/12*9,0)</f>
        <v>932</v>
      </c>
      <c r="AD33" s="270">
        <f>ROUND(H27住基人口2!K33+(H28住基人口2!K33-H27住基人口2!K33)/12*9,0)</f>
        <v>938</v>
      </c>
      <c r="AE33" s="270">
        <f>ROUND(H27住基人口2!L33+(H28住基人口2!L33-H27住基人口2!L33)/12*9,0)</f>
        <v>1055</v>
      </c>
      <c r="AF33" s="270">
        <f>ROUND(H27住基人口2!M33+(H28住基人口2!M33-H27住基人口2!M33)/12*9,0)</f>
        <v>1115</v>
      </c>
      <c r="AG33" s="270">
        <f>ROUND(H27住基人口2!N33+(H28住基人口2!N33-H27住基人口2!N33)/12*9,0)</f>
        <v>1270</v>
      </c>
      <c r="AH33" s="556">
        <f>ROUND(H27住基人口2!O33+(H28住基人口2!O33-H27住基人口2!O33)/12*9,0)</f>
        <v>1233</v>
      </c>
      <c r="AJ33" s="300">
        <v>867</v>
      </c>
      <c r="AK33" s="13">
        <v>764</v>
      </c>
      <c r="AL33" s="13">
        <v>907</v>
      </c>
      <c r="AM33" s="13">
        <v>1003</v>
      </c>
      <c r="AN33" s="13">
        <v>1127</v>
      </c>
      <c r="AO33" s="13">
        <v>1265</v>
      </c>
      <c r="AP33" s="301">
        <v>1219</v>
      </c>
    </row>
    <row r="34" spans="1:42" s="236" customFormat="1" ht="13.5">
      <c r="A34" s="233" t="s">
        <v>83</v>
      </c>
      <c r="B34" s="190" t="s">
        <v>41</v>
      </c>
      <c r="C34" s="188" t="s">
        <v>84</v>
      </c>
      <c r="D34" s="234" t="s">
        <v>2</v>
      </c>
      <c r="E34" s="235">
        <v>12970</v>
      </c>
      <c r="F34" s="235">
        <v>376</v>
      </c>
      <c r="G34" s="235">
        <v>442</v>
      </c>
      <c r="H34" s="235">
        <v>527</v>
      </c>
      <c r="I34" s="235">
        <v>571</v>
      </c>
      <c r="J34" s="235">
        <v>519</v>
      </c>
      <c r="K34" s="235">
        <v>452</v>
      </c>
      <c r="L34" s="235">
        <v>557</v>
      </c>
      <c r="M34" s="235">
        <v>578</v>
      </c>
      <c r="N34" s="235">
        <v>672</v>
      </c>
      <c r="O34" s="235">
        <v>625</v>
      </c>
      <c r="P34" s="235">
        <v>741</v>
      </c>
      <c r="Q34" s="235">
        <v>847</v>
      </c>
      <c r="R34" s="235">
        <v>948</v>
      </c>
      <c r="S34" s="235">
        <v>1072</v>
      </c>
      <c r="T34" s="235">
        <v>861</v>
      </c>
      <c r="U34" s="235">
        <v>827</v>
      </c>
      <c r="V34" s="235">
        <v>939</v>
      </c>
      <c r="W34" s="235">
        <v>817</v>
      </c>
      <c r="X34" s="235">
        <v>438</v>
      </c>
      <c r="Y34" s="235">
        <v>131</v>
      </c>
      <c r="Z34" s="235">
        <v>30</v>
      </c>
      <c r="AB34" s="555">
        <f>ROUND(H27住基人口2!I34+(H28住基人口2!I34-H27住基人口2!I34)/12*9,0)</f>
        <v>579</v>
      </c>
      <c r="AC34" s="270">
        <f>ROUND(H27住基人口2!J34+(H28住基人口2!J34-H27住基人口2!J34)/12*9,0)</f>
        <v>522</v>
      </c>
      <c r="AD34" s="270">
        <f>ROUND(H27住基人口2!K34+(H28住基人口2!K34-H27住基人口2!K34)/12*9,0)</f>
        <v>458</v>
      </c>
      <c r="AE34" s="270">
        <f>ROUND(H27住基人口2!L34+(H28住基人口2!L34-H27住基人口2!L34)/12*9,0)</f>
        <v>550</v>
      </c>
      <c r="AF34" s="270">
        <f>ROUND(H27住基人口2!M34+(H28住基人口2!M34-H27住基人口2!M34)/12*9,0)</f>
        <v>592</v>
      </c>
      <c r="AG34" s="270">
        <f>ROUND(H27住基人口2!N34+(H28住基人口2!N34-H27住基人口2!N34)/12*9,0)</f>
        <v>671</v>
      </c>
      <c r="AH34" s="556">
        <f>ROUND(H27住基人口2!O34+(H28住基人口2!O34-H27住基人口2!O34)/12*9,0)</f>
        <v>624</v>
      </c>
      <c r="AJ34" s="300">
        <v>487</v>
      </c>
      <c r="AK34" s="13">
        <v>300</v>
      </c>
      <c r="AL34" s="13">
        <v>422</v>
      </c>
      <c r="AM34" s="13">
        <v>523</v>
      </c>
      <c r="AN34" s="13">
        <v>593</v>
      </c>
      <c r="AO34" s="13">
        <v>669</v>
      </c>
      <c r="AP34" s="301">
        <v>636</v>
      </c>
    </row>
    <row r="35" spans="1:42" s="236" customFormat="1" ht="13.5">
      <c r="A35" s="233" t="s">
        <v>85</v>
      </c>
      <c r="B35" s="190" t="s">
        <v>41</v>
      </c>
      <c r="C35" s="188" t="s">
        <v>86</v>
      </c>
      <c r="D35" s="234" t="s">
        <v>2</v>
      </c>
      <c r="E35" s="235">
        <v>34425</v>
      </c>
      <c r="F35" s="235">
        <v>1245</v>
      </c>
      <c r="G35" s="235">
        <v>1351</v>
      </c>
      <c r="H35" s="235">
        <v>1490</v>
      </c>
      <c r="I35" s="235">
        <v>1787</v>
      </c>
      <c r="J35" s="235">
        <v>1443</v>
      </c>
      <c r="K35" s="235">
        <v>1356</v>
      </c>
      <c r="L35" s="235">
        <v>1537</v>
      </c>
      <c r="M35" s="235">
        <v>1770</v>
      </c>
      <c r="N35" s="235">
        <v>2017</v>
      </c>
      <c r="O35" s="235">
        <v>1856</v>
      </c>
      <c r="P35" s="235">
        <v>1948</v>
      </c>
      <c r="Q35" s="235">
        <v>2198</v>
      </c>
      <c r="R35" s="235">
        <v>2484</v>
      </c>
      <c r="S35" s="235">
        <v>2790</v>
      </c>
      <c r="T35" s="235">
        <v>2217</v>
      </c>
      <c r="U35" s="235">
        <v>1957</v>
      </c>
      <c r="V35" s="235">
        <v>2085</v>
      </c>
      <c r="W35" s="235">
        <v>1658</v>
      </c>
      <c r="X35" s="235">
        <v>931</v>
      </c>
      <c r="Y35" s="235">
        <v>260</v>
      </c>
      <c r="Z35" s="235">
        <v>45</v>
      </c>
      <c r="AB35" s="555">
        <f>ROUND(H27住基人口2!I35+(H28住基人口2!I35-H27住基人口2!I35)/12*9,0)</f>
        <v>1773</v>
      </c>
      <c r="AC35" s="270">
        <f>ROUND(H27住基人口2!J35+(H28住基人口2!J35-H27住基人口2!J35)/12*9,0)</f>
        <v>1457</v>
      </c>
      <c r="AD35" s="270">
        <f>ROUND(H27住基人口2!K35+(H28住基人口2!K35-H27住基人口2!K35)/12*9,0)</f>
        <v>1371</v>
      </c>
      <c r="AE35" s="270">
        <f>ROUND(H27住基人口2!L35+(H28住基人口2!L35-H27住基人口2!L35)/12*9,0)</f>
        <v>1551</v>
      </c>
      <c r="AF35" s="270">
        <f>ROUND(H27住基人口2!M35+(H28住基人口2!M35-H27住基人口2!M35)/12*9,0)</f>
        <v>1788</v>
      </c>
      <c r="AG35" s="270">
        <f>ROUND(H27住基人口2!N35+(H28住基人口2!N35-H27住基人口2!N35)/12*9,0)</f>
        <v>2018</v>
      </c>
      <c r="AH35" s="556">
        <f>ROUND(H27住基人口2!O35+(H28住基人口2!O35-H27住基人口2!O35)/12*9,0)</f>
        <v>1858</v>
      </c>
      <c r="AJ35" s="300">
        <v>1637</v>
      </c>
      <c r="AK35" s="13">
        <v>1075</v>
      </c>
      <c r="AL35" s="13">
        <v>1281</v>
      </c>
      <c r="AM35" s="13">
        <v>1519</v>
      </c>
      <c r="AN35" s="13">
        <v>1769</v>
      </c>
      <c r="AO35" s="13">
        <v>2012</v>
      </c>
      <c r="AP35" s="301">
        <v>1882</v>
      </c>
    </row>
    <row r="36" spans="1:42" s="236" customFormat="1" ht="13.5">
      <c r="A36" s="233" t="s">
        <v>87</v>
      </c>
      <c r="B36" s="190" t="s">
        <v>41</v>
      </c>
      <c r="C36" s="188" t="s">
        <v>88</v>
      </c>
      <c r="D36" s="234" t="s">
        <v>2</v>
      </c>
      <c r="E36" s="235">
        <v>25340</v>
      </c>
      <c r="F36" s="235">
        <v>922</v>
      </c>
      <c r="G36" s="235">
        <v>965</v>
      </c>
      <c r="H36" s="235">
        <v>1065</v>
      </c>
      <c r="I36" s="235">
        <v>1117</v>
      </c>
      <c r="J36" s="235">
        <v>985</v>
      </c>
      <c r="K36" s="235">
        <v>1011</v>
      </c>
      <c r="L36" s="235">
        <v>1184</v>
      </c>
      <c r="M36" s="235">
        <v>1294</v>
      </c>
      <c r="N36" s="235">
        <v>1561</v>
      </c>
      <c r="O36" s="235">
        <v>1387</v>
      </c>
      <c r="P36" s="235">
        <v>1501</v>
      </c>
      <c r="Q36" s="235">
        <v>1583</v>
      </c>
      <c r="R36" s="235">
        <v>1874</v>
      </c>
      <c r="S36" s="235">
        <v>2266</v>
      </c>
      <c r="T36" s="235">
        <v>1607</v>
      </c>
      <c r="U36" s="235">
        <v>1471</v>
      </c>
      <c r="V36" s="235">
        <v>1504</v>
      </c>
      <c r="W36" s="235">
        <v>1186</v>
      </c>
      <c r="X36" s="235">
        <v>624</v>
      </c>
      <c r="Y36" s="235">
        <v>191</v>
      </c>
      <c r="Z36" s="235">
        <v>42</v>
      </c>
      <c r="AB36" s="555">
        <f>ROUND(H27住基人口2!I36+(H28住基人口2!I36-H27住基人口2!I36)/12*9,0)</f>
        <v>1127</v>
      </c>
      <c r="AC36" s="270">
        <f>ROUND(H27住基人口2!J36+(H28住基人口2!J36-H27住基人口2!J36)/12*9,0)</f>
        <v>998</v>
      </c>
      <c r="AD36" s="270">
        <f>ROUND(H27住基人口2!K36+(H28住基人口2!K36-H27住基人口2!K36)/12*9,0)</f>
        <v>1026</v>
      </c>
      <c r="AE36" s="270">
        <f>ROUND(H27住基人口2!L36+(H28住基人口2!L36-H27住基人口2!L36)/12*9,0)</f>
        <v>1185</v>
      </c>
      <c r="AF36" s="270">
        <f>ROUND(H27住基人口2!M36+(H28住基人口2!M36-H27住基人口2!M36)/12*9,0)</f>
        <v>1309</v>
      </c>
      <c r="AG36" s="270">
        <f>ROUND(H27住基人口2!N36+(H28住基人口2!N36-H27住基人口2!N36)/12*9,0)</f>
        <v>1567</v>
      </c>
      <c r="AH36" s="556">
        <f>ROUND(H27住基人口2!O36+(H28住基人口2!O36-H27住基人口2!O36)/12*9,0)</f>
        <v>1395</v>
      </c>
      <c r="AJ36" s="300">
        <v>926</v>
      </c>
      <c r="AK36" s="13">
        <v>680</v>
      </c>
      <c r="AL36" s="13">
        <v>925</v>
      </c>
      <c r="AM36" s="13">
        <v>1109</v>
      </c>
      <c r="AN36" s="13">
        <v>1264</v>
      </c>
      <c r="AO36" s="13">
        <v>1523</v>
      </c>
      <c r="AP36" s="301">
        <v>1363</v>
      </c>
    </row>
    <row r="37" spans="1:42" s="236" customFormat="1" ht="13.5">
      <c r="A37" s="233" t="s">
        <v>89</v>
      </c>
      <c r="B37" s="190" t="s">
        <v>41</v>
      </c>
      <c r="C37" s="188" t="s">
        <v>90</v>
      </c>
      <c r="D37" s="234" t="s">
        <v>2</v>
      </c>
      <c r="E37" s="235">
        <v>16466</v>
      </c>
      <c r="F37" s="235">
        <v>582</v>
      </c>
      <c r="G37" s="235">
        <v>594</v>
      </c>
      <c r="H37" s="235">
        <v>659</v>
      </c>
      <c r="I37" s="235">
        <v>781</v>
      </c>
      <c r="J37" s="235">
        <v>700</v>
      </c>
      <c r="K37" s="235">
        <v>657</v>
      </c>
      <c r="L37" s="235">
        <v>720</v>
      </c>
      <c r="M37" s="235">
        <v>797</v>
      </c>
      <c r="N37" s="235">
        <v>949</v>
      </c>
      <c r="O37" s="235">
        <v>854</v>
      </c>
      <c r="P37" s="235">
        <v>977</v>
      </c>
      <c r="Q37" s="235">
        <v>1051</v>
      </c>
      <c r="R37" s="235">
        <v>1179</v>
      </c>
      <c r="S37" s="235">
        <v>1300</v>
      </c>
      <c r="T37" s="235">
        <v>1111</v>
      </c>
      <c r="U37" s="235">
        <v>963</v>
      </c>
      <c r="V37" s="235">
        <v>1040</v>
      </c>
      <c r="W37" s="235">
        <v>883</v>
      </c>
      <c r="X37" s="235">
        <v>490</v>
      </c>
      <c r="Y37" s="235">
        <v>157</v>
      </c>
      <c r="Z37" s="235">
        <v>22</v>
      </c>
      <c r="AB37" s="555">
        <f>ROUND(H27住基人口2!I37+(H28住基人口2!I37-H27住基人口2!I37)/12*9,0)</f>
        <v>789</v>
      </c>
      <c r="AC37" s="270">
        <f>ROUND(H27住基人口2!J37+(H28住基人口2!J37-H27住基人口2!J37)/12*9,0)</f>
        <v>706</v>
      </c>
      <c r="AD37" s="270">
        <f>ROUND(H27住基人口2!K37+(H28住基人口2!K37-H27住基人口2!K37)/12*9,0)</f>
        <v>662</v>
      </c>
      <c r="AE37" s="270">
        <f>ROUND(H27住基人口2!L37+(H28住基人口2!L37-H27住基人口2!L37)/12*9,0)</f>
        <v>728</v>
      </c>
      <c r="AF37" s="270">
        <f>ROUND(H27住基人口2!M37+(H28住基人口2!M37-H27住基人口2!M37)/12*9,0)</f>
        <v>799</v>
      </c>
      <c r="AG37" s="270">
        <f>ROUND(H27住基人口2!N37+(H28住基人口2!N37-H27住基人口2!N37)/12*9,0)</f>
        <v>950</v>
      </c>
      <c r="AH37" s="556">
        <f>ROUND(H27住基人口2!O37+(H28住基人口2!O37-H27住基人口2!O37)/12*9,0)</f>
        <v>861</v>
      </c>
      <c r="AJ37" s="300">
        <v>667</v>
      </c>
      <c r="AK37" s="13">
        <v>457</v>
      </c>
      <c r="AL37" s="13">
        <v>581</v>
      </c>
      <c r="AM37" s="13">
        <v>715</v>
      </c>
      <c r="AN37" s="13">
        <v>805</v>
      </c>
      <c r="AO37" s="13">
        <v>966</v>
      </c>
      <c r="AP37" s="301">
        <v>867</v>
      </c>
    </row>
    <row r="38" spans="1:42" s="236" customFormat="1" ht="13.5">
      <c r="A38" s="233" t="s">
        <v>91</v>
      </c>
      <c r="B38" s="190" t="s">
        <v>41</v>
      </c>
      <c r="C38" s="188" t="s">
        <v>92</v>
      </c>
      <c r="D38" s="234" t="s">
        <v>2</v>
      </c>
      <c r="E38" s="235">
        <v>23765</v>
      </c>
      <c r="F38" s="235">
        <v>770</v>
      </c>
      <c r="G38" s="235">
        <v>833</v>
      </c>
      <c r="H38" s="235">
        <v>874</v>
      </c>
      <c r="I38" s="235">
        <v>976</v>
      </c>
      <c r="J38" s="235">
        <v>881</v>
      </c>
      <c r="K38" s="235">
        <v>941</v>
      </c>
      <c r="L38" s="235">
        <v>983</v>
      </c>
      <c r="M38" s="235">
        <v>1238</v>
      </c>
      <c r="N38" s="235">
        <v>1331</v>
      </c>
      <c r="O38" s="235">
        <v>1244</v>
      </c>
      <c r="P38" s="235">
        <v>1322</v>
      </c>
      <c r="Q38" s="235">
        <v>1459</v>
      </c>
      <c r="R38" s="235">
        <v>1753</v>
      </c>
      <c r="S38" s="235">
        <v>2054</v>
      </c>
      <c r="T38" s="235">
        <v>1632</v>
      </c>
      <c r="U38" s="235">
        <v>1517</v>
      </c>
      <c r="V38" s="235">
        <v>1612</v>
      </c>
      <c r="W38" s="235">
        <v>1353</v>
      </c>
      <c r="X38" s="235">
        <v>723</v>
      </c>
      <c r="Y38" s="235">
        <v>212</v>
      </c>
      <c r="Z38" s="235">
        <v>57</v>
      </c>
      <c r="AB38" s="555">
        <f>ROUND(H27住基人口2!I38+(H28住基人口2!I38-H27住基人口2!I38)/12*9,0)</f>
        <v>978</v>
      </c>
      <c r="AC38" s="270">
        <f>ROUND(H27住基人口2!J38+(H28住基人口2!J38-H27住基人口2!J38)/12*9,0)</f>
        <v>887</v>
      </c>
      <c r="AD38" s="270">
        <f>ROUND(H27住基人口2!K38+(H28住基人口2!K38-H27住基人口2!K38)/12*9,0)</f>
        <v>955</v>
      </c>
      <c r="AE38" s="270">
        <f>ROUND(H27住基人口2!L38+(H28住基人口2!L38-H27住基人口2!L38)/12*9,0)</f>
        <v>987</v>
      </c>
      <c r="AF38" s="270">
        <f>ROUND(H27住基人口2!M38+(H28住基人口2!M38-H27住基人口2!M38)/12*9,0)</f>
        <v>1243</v>
      </c>
      <c r="AG38" s="270">
        <f>ROUND(H27住基人口2!N38+(H28住基人口2!N38-H27住基人口2!N38)/12*9,0)</f>
        <v>1338</v>
      </c>
      <c r="AH38" s="556">
        <f>ROUND(H27住基人口2!O38+(H28住基人口2!O38-H27住基人口2!O38)/12*9,0)</f>
        <v>1248</v>
      </c>
      <c r="AJ38" s="300">
        <v>910</v>
      </c>
      <c r="AK38" s="13">
        <v>718</v>
      </c>
      <c r="AL38" s="13">
        <v>845</v>
      </c>
      <c r="AM38" s="13">
        <v>943</v>
      </c>
      <c r="AN38" s="13">
        <v>1207</v>
      </c>
      <c r="AO38" s="13">
        <v>1285</v>
      </c>
      <c r="AP38" s="301">
        <v>1211</v>
      </c>
    </row>
    <row r="39" spans="1:42" s="236" customFormat="1" ht="13.5">
      <c r="A39" s="233" t="s">
        <v>93</v>
      </c>
      <c r="B39" s="190" t="s">
        <v>41</v>
      </c>
      <c r="C39" s="188" t="s">
        <v>94</v>
      </c>
      <c r="D39" s="234" t="s">
        <v>2</v>
      </c>
      <c r="E39" s="235">
        <v>20759</v>
      </c>
      <c r="F39" s="235">
        <v>621</v>
      </c>
      <c r="G39" s="235">
        <v>839</v>
      </c>
      <c r="H39" s="235">
        <v>911</v>
      </c>
      <c r="I39" s="235">
        <v>1018</v>
      </c>
      <c r="J39" s="235">
        <v>815</v>
      </c>
      <c r="K39" s="235">
        <v>837</v>
      </c>
      <c r="L39" s="235">
        <v>902</v>
      </c>
      <c r="M39" s="235">
        <v>1025</v>
      </c>
      <c r="N39" s="235">
        <v>1252</v>
      </c>
      <c r="O39" s="235">
        <v>1114</v>
      </c>
      <c r="P39" s="235">
        <v>1213</v>
      </c>
      <c r="Q39" s="235">
        <v>1401</v>
      </c>
      <c r="R39" s="235">
        <v>1567</v>
      </c>
      <c r="S39" s="235">
        <v>1755</v>
      </c>
      <c r="T39" s="235">
        <v>1287</v>
      </c>
      <c r="U39" s="235">
        <v>1261</v>
      </c>
      <c r="V39" s="235">
        <v>1258</v>
      </c>
      <c r="W39" s="235">
        <v>988</v>
      </c>
      <c r="X39" s="235">
        <v>524</v>
      </c>
      <c r="Y39" s="235">
        <v>145</v>
      </c>
      <c r="Z39" s="235">
        <v>26</v>
      </c>
      <c r="AB39" s="555">
        <f>ROUND(H27住基人口2!I39+(H28住基人口2!I39-H27住基人口2!I39)/12*9,0)</f>
        <v>1024</v>
      </c>
      <c r="AC39" s="270">
        <f>ROUND(H27住基人口2!J39+(H28住基人口2!J39-H27住基人口2!J39)/12*9,0)</f>
        <v>823</v>
      </c>
      <c r="AD39" s="270">
        <f>ROUND(H27住基人口2!K39+(H28住基人口2!K39-H27住基人口2!K39)/12*9,0)</f>
        <v>846</v>
      </c>
      <c r="AE39" s="270">
        <f>ROUND(H27住基人口2!L39+(H28住基人口2!L39-H27住基人口2!L39)/12*9,0)</f>
        <v>911</v>
      </c>
      <c r="AF39" s="270">
        <f>ROUND(H27住基人口2!M39+(H28住基人口2!M39-H27住基人口2!M39)/12*9,0)</f>
        <v>1043</v>
      </c>
      <c r="AG39" s="270">
        <f>ROUND(H27住基人口2!N39+(H28住基人口2!N39-H27住基人口2!N39)/12*9,0)</f>
        <v>1242</v>
      </c>
      <c r="AH39" s="556">
        <f>ROUND(H27住基人口2!O39+(H28住基人口2!O39-H27住基人口2!O39)/12*9,0)</f>
        <v>1125</v>
      </c>
      <c r="AJ39" s="300">
        <v>828</v>
      </c>
      <c r="AK39" s="13">
        <v>490</v>
      </c>
      <c r="AL39" s="13">
        <v>764</v>
      </c>
      <c r="AM39" s="13">
        <v>846</v>
      </c>
      <c r="AN39" s="13">
        <v>1019</v>
      </c>
      <c r="AO39" s="13">
        <v>1221</v>
      </c>
      <c r="AP39" s="301">
        <v>1096</v>
      </c>
    </row>
    <row r="40" spans="1:42" s="236" customFormat="1" ht="13.5">
      <c r="A40" s="233" t="s">
        <v>95</v>
      </c>
      <c r="B40" s="190" t="s">
        <v>41</v>
      </c>
      <c r="C40" s="188" t="s">
        <v>96</v>
      </c>
      <c r="D40" s="234" t="s">
        <v>2</v>
      </c>
      <c r="E40" s="235">
        <v>20081</v>
      </c>
      <c r="F40" s="235">
        <v>864</v>
      </c>
      <c r="G40" s="235">
        <v>892</v>
      </c>
      <c r="H40" s="235">
        <v>949</v>
      </c>
      <c r="I40" s="235">
        <v>1029</v>
      </c>
      <c r="J40" s="235">
        <v>1008</v>
      </c>
      <c r="K40" s="235">
        <v>969</v>
      </c>
      <c r="L40" s="235">
        <v>1107</v>
      </c>
      <c r="M40" s="235">
        <v>1228</v>
      </c>
      <c r="N40" s="235">
        <v>1421</v>
      </c>
      <c r="O40" s="235">
        <v>1304</v>
      </c>
      <c r="P40" s="235">
        <v>1178</v>
      </c>
      <c r="Q40" s="235">
        <v>1211</v>
      </c>
      <c r="R40" s="235">
        <v>1309</v>
      </c>
      <c r="S40" s="235">
        <v>1417</v>
      </c>
      <c r="T40" s="235">
        <v>1057</v>
      </c>
      <c r="U40" s="235">
        <v>1029</v>
      </c>
      <c r="V40" s="235">
        <v>924</v>
      </c>
      <c r="W40" s="235">
        <v>706</v>
      </c>
      <c r="X40" s="235">
        <v>349</v>
      </c>
      <c r="Y40" s="235">
        <v>114</v>
      </c>
      <c r="Z40" s="235">
        <v>16</v>
      </c>
      <c r="AB40" s="555">
        <f>ROUND(H27住基人口2!I40+(H28住基人口2!I40-H27住基人口2!I40)/12*9,0)</f>
        <v>1025</v>
      </c>
      <c r="AC40" s="270">
        <f>ROUND(H27住基人口2!J40+(H28住基人口2!J40-H27住基人口2!J40)/12*9,0)</f>
        <v>1011</v>
      </c>
      <c r="AD40" s="270">
        <f>ROUND(H27住基人口2!K40+(H28住基人口2!K40-H27住基人口2!K40)/12*9,0)</f>
        <v>982</v>
      </c>
      <c r="AE40" s="270">
        <f>ROUND(H27住基人口2!L40+(H28住基人口2!L40-H27住基人口2!L40)/12*9,0)</f>
        <v>1107</v>
      </c>
      <c r="AF40" s="270">
        <f>ROUND(H27住基人口2!M40+(H28住基人口2!M40-H27住基人口2!M40)/12*9,0)</f>
        <v>1231</v>
      </c>
      <c r="AG40" s="270">
        <f>ROUND(H27住基人口2!N40+(H28住基人口2!N40-H27住基人口2!N40)/12*9,0)</f>
        <v>1417</v>
      </c>
      <c r="AH40" s="556">
        <f>ROUND(H27住基人口2!O40+(H28住基人口2!O40-H27住基人口2!O40)/12*9,0)</f>
        <v>1304</v>
      </c>
      <c r="AJ40" s="300">
        <v>1040</v>
      </c>
      <c r="AK40" s="13">
        <v>1221</v>
      </c>
      <c r="AL40" s="13">
        <v>1113</v>
      </c>
      <c r="AM40" s="13">
        <v>1133</v>
      </c>
      <c r="AN40" s="13">
        <v>1254</v>
      </c>
      <c r="AO40" s="13">
        <v>1446</v>
      </c>
      <c r="AP40" s="301">
        <v>1317</v>
      </c>
    </row>
    <row r="41" spans="1:42" s="236" customFormat="1" ht="13.5">
      <c r="A41" s="233" t="s">
        <v>97</v>
      </c>
      <c r="B41" s="190" t="s">
        <v>41</v>
      </c>
      <c r="C41" s="188" t="s">
        <v>98</v>
      </c>
      <c r="D41" s="234" t="s">
        <v>2</v>
      </c>
      <c r="E41" s="235">
        <v>40461</v>
      </c>
      <c r="F41" s="235">
        <v>1487</v>
      </c>
      <c r="G41" s="235">
        <v>1656</v>
      </c>
      <c r="H41" s="235">
        <v>1871</v>
      </c>
      <c r="I41" s="235">
        <v>2049</v>
      </c>
      <c r="J41" s="235">
        <v>1736</v>
      </c>
      <c r="K41" s="235">
        <v>1836</v>
      </c>
      <c r="L41" s="235">
        <v>2054</v>
      </c>
      <c r="M41" s="235">
        <v>2304</v>
      </c>
      <c r="N41" s="235">
        <v>2868</v>
      </c>
      <c r="O41" s="235">
        <v>2502</v>
      </c>
      <c r="P41" s="235">
        <v>2369</v>
      </c>
      <c r="Q41" s="235">
        <v>2409</v>
      </c>
      <c r="R41" s="235">
        <v>2849</v>
      </c>
      <c r="S41" s="235">
        <v>3490</v>
      </c>
      <c r="T41" s="235">
        <v>2758</v>
      </c>
      <c r="U41" s="235">
        <v>2136</v>
      </c>
      <c r="V41" s="235">
        <v>1861</v>
      </c>
      <c r="W41" s="235">
        <v>1333</v>
      </c>
      <c r="X41" s="235">
        <v>684</v>
      </c>
      <c r="Y41" s="235">
        <v>175</v>
      </c>
      <c r="Z41" s="235">
        <v>34</v>
      </c>
      <c r="AB41" s="555">
        <f>ROUND(H27住基人口2!I41+(H28住基人口2!I41-H27住基人口2!I41)/12*9,0)</f>
        <v>2046</v>
      </c>
      <c r="AC41" s="270">
        <f>ROUND(H27住基人口2!J41+(H28住基人口2!J41-H27住基人口2!J41)/12*9,0)</f>
        <v>1759</v>
      </c>
      <c r="AD41" s="270">
        <f>ROUND(H27住基人口2!K41+(H28住基人口2!K41-H27住基人口2!K41)/12*9,0)</f>
        <v>1856</v>
      </c>
      <c r="AE41" s="270">
        <f>ROUND(H27住基人口2!L41+(H28住基人口2!L41-H27住基人口2!L41)/12*9,0)</f>
        <v>2065</v>
      </c>
      <c r="AF41" s="270">
        <f>ROUND(H27住基人口2!M41+(H28住基人口2!M41-H27住基人口2!M41)/12*9,0)</f>
        <v>2337</v>
      </c>
      <c r="AG41" s="270">
        <f>ROUND(H27住基人口2!N41+(H28住基人口2!N41-H27住基人口2!N41)/12*9,0)</f>
        <v>2867</v>
      </c>
      <c r="AH41" s="556">
        <f>ROUND(H27住基人口2!O41+(H28住基人口2!O41-H27住基人口2!O41)/12*9,0)</f>
        <v>2487</v>
      </c>
      <c r="AJ41" s="300">
        <v>1994</v>
      </c>
      <c r="AK41" s="13">
        <v>1585</v>
      </c>
      <c r="AL41" s="13">
        <v>1752</v>
      </c>
      <c r="AM41" s="13">
        <v>2011</v>
      </c>
      <c r="AN41" s="13">
        <v>2320</v>
      </c>
      <c r="AO41" s="13">
        <v>2847</v>
      </c>
      <c r="AP41" s="301">
        <v>2488</v>
      </c>
    </row>
    <row r="42" spans="1:42" s="236" customFormat="1" ht="13.5">
      <c r="A42" s="233" t="s">
        <v>99</v>
      </c>
      <c r="B42" s="190" t="s">
        <v>41</v>
      </c>
      <c r="C42" s="188" t="s">
        <v>742</v>
      </c>
      <c r="D42" s="234" t="s">
        <v>2</v>
      </c>
      <c r="E42" s="235">
        <v>16403</v>
      </c>
      <c r="F42" s="235">
        <v>544</v>
      </c>
      <c r="G42" s="235">
        <v>811</v>
      </c>
      <c r="H42" s="235">
        <v>920</v>
      </c>
      <c r="I42" s="235">
        <v>835</v>
      </c>
      <c r="J42" s="235">
        <v>738</v>
      </c>
      <c r="K42" s="235">
        <v>625</v>
      </c>
      <c r="L42" s="235">
        <v>712</v>
      </c>
      <c r="M42" s="235">
        <v>1049</v>
      </c>
      <c r="N42" s="235">
        <v>1253</v>
      </c>
      <c r="O42" s="235">
        <v>1163</v>
      </c>
      <c r="P42" s="235">
        <v>1079</v>
      </c>
      <c r="Q42" s="235">
        <v>1110</v>
      </c>
      <c r="R42" s="235">
        <v>1241</v>
      </c>
      <c r="S42" s="235">
        <v>1366</v>
      </c>
      <c r="T42" s="235">
        <v>949</v>
      </c>
      <c r="U42" s="235">
        <v>684</v>
      </c>
      <c r="V42" s="235">
        <v>549</v>
      </c>
      <c r="W42" s="235">
        <v>456</v>
      </c>
      <c r="X42" s="235">
        <v>230</v>
      </c>
      <c r="Y42" s="235">
        <v>76</v>
      </c>
      <c r="Z42" s="235">
        <v>13</v>
      </c>
      <c r="AB42" s="555">
        <f>ROUND(H27住基人口2!I42+(H28住基人口2!I42-H27住基人口2!I42)/12*9,0)</f>
        <v>839</v>
      </c>
      <c r="AC42" s="270">
        <f>ROUND(H27住基人口2!J42+(H28住基人口2!J42-H27住基人口2!J42)/12*9,0)</f>
        <v>739</v>
      </c>
      <c r="AD42" s="270">
        <f>ROUND(H27住基人口2!K42+(H28住基人口2!K42-H27住基人口2!K42)/12*9,0)</f>
        <v>640</v>
      </c>
      <c r="AE42" s="270">
        <f>ROUND(H27住基人口2!L42+(H28住基人口2!L42-H27住基人口2!L42)/12*9,0)</f>
        <v>718</v>
      </c>
      <c r="AF42" s="270">
        <f>ROUND(H27住基人口2!M42+(H28住基人口2!M42-H27住基人口2!M42)/12*9,0)</f>
        <v>1065</v>
      </c>
      <c r="AG42" s="270">
        <f>ROUND(H27住基人口2!N42+(H28住基人口2!N42-H27住基人口2!N42)/12*9,0)</f>
        <v>1258</v>
      </c>
      <c r="AH42" s="556">
        <f>ROUND(H27住基人口2!O42+(H28住基人口2!O42-H27住基人口2!O42)/12*9,0)</f>
        <v>1158</v>
      </c>
      <c r="AJ42" s="300">
        <v>800</v>
      </c>
      <c r="AK42" s="13">
        <v>639</v>
      </c>
      <c r="AL42" s="13">
        <v>566</v>
      </c>
      <c r="AM42" s="13">
        <v>691</v>
      </c>
      <c r="AN42" s="13">
        <v>1020</v>
      </c>
      <c r="AO42" s="13">
        <v>1247</v>
      </c>
      <c r="AP42" s="301">
        <v>1146</v>
      </c>
    </row>
    <row r="43" spans="1:42" s="236" customFormat="1" ht="13.5">
      <c r="A43" s="233" t="s">
        <v>100</v>
      </c>
      <c r="B43" s="190" t="s">
        <v>41</v>
      </c>
      <c r="C43" s="188" t="s">
        <v>743</v>
      </c>
      <c r="D43" s="234" t="s">
        <v>2</v>
      </c>
      <c r="E43" s="235">
        <v>11279</v>
      </c>
      <c r="F43" s="235">
        <v>327</v>
      </c>
      <c r="G43" s="235">
        <v>419</v>
      </c>
      <c r="H43" s="235">
        <v>498</v>
      </c>
      <c r="I43" s="235">
        <v>588</v>
      </c>
      <c r="J43" s="235">
        <v>522</v>
      </c>
      <c r="K43" s="235">
        <v>386</v>
      </c>
      <c r="L43" s="235">
        <v>451</v>
      </c>
      <c r="M43" s="235">
        <v>506</v>
      </c>
      <c r="N43" s="235">
        <v>698</v>
      </c>
      <c r="O43" s="235">
        <v>623</v>
      </c>
      <c r="P43" s="235">
        <v>696</v>
      </c>
      <c r="Q43" s="235">
        <v>719</v>
      </c>
      <c r="R43" s="235">
        <v>806</v>
      </c>
      <c r="S43" s="235">
        <v>921</v>
      </c>
      <c r="T43" s="235">
        <v>788</v>
      </c>
      <c r="U43" s="235">
        <v>761</v>
      </c>
      <c r="V43" s="235">
        <v>627</v>
      </c>
      <c r="W43" s="235">
        <v>524</v>
      </c>
      <c r="X43" s="235">
        <v>302</v>
      </c>
      <c r="Y43" s="235">
        <v>103</v>
      </c>
      <c r="Z43" s="235">
        <v>14</v>
      </c>
      <c r="AB43" s="555">
        <f>ROUND(H27住基人口2!I43+(H28住基人口2!I43-H27住基人口2!I43)/12*9,0)</f>
        <v>592</v>
      </c>
      <c r="AC43" s="270">
        <f>ROUND(H27住基人口2!J43+(H28住基人口2!J43-H27住基人口2!J43)/12*9,0)</f>
        <v>530</v>
      </c>
      <c r="AD43" s="270">
        <f>ROUND(H27住基人口2!K43+(H28住基人口2!K43-H27住基人口2!K43)/12*9,0)</f>
        <v>392</v>
      </c>
      <c r="AE43" s="270">
        <f>ROUND(H27住基人口2!L43+(H28住基人口2!L43-H27住基人口2!L43)/12*9,0)</f>
        <v>457</v>
      </c>
      <c r="AF43" s="270">
        <f>ROUND(H27住基人口2!M43+(H28住基人口2!M43-H27住基人口2!M43)/12*9,0)</f>
        <v>512</v>
      </c>
      <c r="AG43" s="270">
        <f>ROUND(H27住基人口2!N43+(H28住基人口2!N43-H27住基人口2!N43)/12*9,0)</f>
        <v>705</v>
      </c>
      <c r="AH43" s="556">
        <f>ROUND(H27住基人口2!O43+(H28住基人口2!O43-H27住基人口2!O43)/12*9,0)</f>
        <v>619</v>
      </c>
      <c r="AJ43" s="300">
        <v>516</v>
      </c>
      <c r="AK43" s="13">
        <v>362</v>
      </c>
      <c r="AL43" s="13">
        <v>341</v>
      </c>
      <c r="AM43" s="13">
        <v>423</v>
      </c>
      <c r="AN43" s="13">
        <v>498</v>
      </c>
      <c r="AO43" s="13">
        <v>702</v>
      </c>
      <c r="AP43" s="301">
        <v>619</v>
      </c>
    </row>
    <row r="44" spans="1:42" s="236" customFormat="1" ht="13.5">
      <c r="A44" s="233" t="s">
        <v>101</v>
      </c>
      <c r="B44" s="190" t="s">
        <v>41</v>
      </c>
      <c r="C44" s="188" t="s">
        <v>744</v>
      </c>
      <c r="D44" s="234" t="s">
        <v>2</v>
      </c>
      <c r="E44" s="235">
        <v>15897</v>
      </c>
      <c r="F44" s="235">
        <v>575</v>
      </c>
      <c r="G44" s="235">
        <v>654</v>
      </c>
      <c r="H44" s="235">
        <v>717</v>
      </c>
      <c r="I44" s="235">
        <v>761</v>
      </c>
      <c r="J44" s="235">
        <v>689</v>
      </c>
      <c r="K44" s="235">
        <v>695</v>
      </c>
      <c r="L44" s="235">
        <v>798</v>
      </c>
      <c r="M44" s="235">
        <v>957</v>
      </c>
      <c r="N44" s="235">
        <v>1166</v>
      </c>
      <c r="O44" s="235">
        <v>987</v>
      </c>
      <c r="P44" s="235">
        <v>895</v>
      </c>
      <c r="Q44" s="235">
        <v>953</v>
      </c>
      <c r="R44" s="235">
        <v>1225</v>
      </c>
      <c r="S44" s="235">
        <v>1588</v>
      </c>
      <c r="T44" s="235">
        <v>1151</v>
      </c>
      <c r="U44" s="235">
        <v>792</v>
      </c>
      <c r="V44" s="235">
        <v>605</v>
      </c>
      <c r="W44" s="235">
        <v>410</v>
      </c>
      <c r="X44" s="235">
        <v>216</v>
      </c>
      <c r="Y44" s="235">
        <v>52</v>
      </c>
      <c r="Z44" s="235">
        <v>11</v>
      </c>
      <c r="AB44" s="555">
        <f>ROUND(H27住基人口2!I44+(H28住基人口2!I44-H27住基人口2!I44)/12*9,0)</f>
        <v>761</v>
      </c>
      <c r="AC44" s="270">
        <f>ROUND(H27住基人口2!J44+(H28住基人口2!J44-H27住基人口2!J44)/12*9,0)</f>
        <v>693</v>
      </c>
      <c r="AD44" s="270">
        <f>ROUND(H27住基人口2!K44+(H28住基人口2!K44-H27住基人口2!K44)/12*9,0)</f>
        <v>708</v>
      </c>
      <c r="AE44" s="270">
        <f>ROUND(H27住基人口2!L44+(H28住基人口2!L44-H27住基人口2!L44)/12*9,0)</f>
        <v>805</v>
      </c>
      <c r="AF44" s="270">
        <f>ROUND(H27住基人口2!M44+(H28住基人口2!M44-H27住基人口2!M44)/12*9,0)</f>
        <v>965</v>
      </c>
      <c r="AG44" s="270">
        <f>ROUND(H27住基人口2!N44+(H28住基人口2!N44-H27住基人口2!N44)/12*9,0)</f>
        <v>1169</v>
      </c>
      <c r="AH44" s="556">
        <f>ROUND(H27住基人口2!O44+(H28住基人口2!O44-H27住基人口2!O44)/12*9,0)</f>
        <v>969</v>
      </c>
      <c r="AJ44" s="300">
        <v>740</v>
      </c>
      <c r="AK44" s="13">
        <v>624</v>
      </c>
      <c r="AL44" s="13">
        <v>666</v>
      </c>
      <c r="AM44" s="13">
        <v>788</v>
      </c>
      <c r="AN44" s="13">
        <v>956</v>
      </c>
      <c r="AO44" s="13">
        <v>1167</v>
      </c>
      <c r="AP44" s="301">
        <v>977</v>
      </c>
    </row>
    <row r="45" spans="1:42" s="236" customFormat="1" ht="13.5">
      <c r="A45" s="233" t="s">
        <v>102</v>
      </c>
      <c r="B45" s="190" t="s">
        <v>41</v>
      </c>
      <c r="C45" s="188" t="s">
        <v>745</v>
      </c>
      <c r="D45" s="234" t="s">
        <v>2</v>
      </c>
      <c r="E45" s="235">
        <v>17592</v>
      </c>
      <c r="F45" s="235">
        <v>800</v>
      </c>
      <c r="G45" s="235">
        <v>794</v>
      </c>
      <c r="H45" s="235">
        <v>821</v>
      </c>
      <c r="I45" s="235">
        <v>877</v>
      </c>
      <c r="J45" s="235">
        <v>856</v>
      </c>
      <c r="K45" s="235">
        <v>861</v>
      </c>
      <c r="L45" s="235">
        <v>973</v>
      </c>
      <c r="M45" s="235">
        <v>1185</v>
      </c>
      <c r="N45" s="235">
        <v>1356</v>
      </c>
      <c r="O45" s="235">
        <v>1141</v>
      </c>
      <c r="P45" s="235">
        <v>994</v>
      </c>
      <c r="Q45" s="235">
        <v>978</v>
      </c>
      <c r="R45" s="235">
        <v>1139</v>
      </c>
      <c r="S45" s="235">
        <v>1505</v>
      </c>
      <c r="T45" s="235">
        <v>1191</v>
      </c>
      <c r="U45" s="235">
        <v>840</v>
      </c>
      <c r="V45" s="235">
        <v>644</v>
      </c>
      <c r="W45" s="235">
        <v>405</v>
      </c>
      <c r="X45" s="235">
        <v>177</v>
      </c>
      <c r="Y45" s="235">
        <v>47</v>
      </c>
      <c r="Z45" s="235">
        <v>8</v>
      </c>
      <c r="AB45" s="555">
        <f>ROUND(H27住基人口2!I45+(H28住基人口2!I45-H27住基人口2!I45)/12*9,0)</f>
        <v>875</v>
      </c>
      <c r="AC45" s="270">
        <f>ROUND(H27住基人口2!J45+(H28住基人口2!J45-H27住基人口2!J45)/12*9,0)</f>
        <v>861</v>
      </c>
      <c r="AD45" s="270">
        <f>ROUND(H27住基人口2!K45+(H28住基人口2!K45-H27住基人口2!K45)/12*9,0)</f>
        <v>862</v>
      </c>
      <c r="AE45" s="270">
        <f>ROUND(H27住基人口2!L45+(H28住基人口2!L45-H27住基人口2!L45)/12*9,0)</f>
        <v>984</v>
      </c>
      <c r="AF45" s="270">
        <f>ROUND(H27住基人口2!M45+(H28住基人口2!M45-H27住基人口2!M45)/12*9,0)</f>
        <v>1200</v>
      </c>
      <c r="AG45" s="270">
        <f>ROUND(H27住基人口2!N45+(H28住基人口2!N45-H27住基人口2!N45)/12*9,0)</f>
        <v>1358</v>
      </c>
      <c r="AH45" s="556">
        <f>ROUND(H27住基人口2!O45+(H28住基人口2!O45-H27住基人口2!O45)/12*9,0)</f>
        <v>1134</v>
      </c>
      <c r="AJ45" s="300">
        <v>855</v>
      </c>
      <c r="AK45" s="13">
        <v>846</v>
      </c>
      <c r="AL45" s="13">
        <v>819</v>
      </c>
      <c r="AM45" s="13">
        <v>984</v>
      </c>
      <c r="AN45" s="13">
        <v>1178</v>
      </c>
      <c r="AO45" s="13">
        <v>1345</v>
      </c>
      <c r="AP45" s="301">
        <v>1134</v>
      </c>
    </row>
    <row r="46" spans="1:42" s="236" customFormat="1" ht="13.5">
      <c r="A46" s="233" t="s">
        <v>103</v>
      </c>
      <c r="B46" s="190" t="s">
        <v>41</v>
      </c>
      <c r="C46" s="188" t="s">
        <v>746</v>
      </c>
      <c r="D46" s="234" t="s">
        <v>2</v>
      </c>
      <c r="E46" s="235">
        <v>6558</v>
      </c>
      <c r="F46" s="235">
        <v>209</v>
      </c>
      <c r="G46" s="235">
        <v>246</v>
      </c>
      <c r="H46" s="235">
        <v>268</v>
      </c>
      <c r="I46" s="235">
        <v>309</v>
      </c>
      <c r="J46" s="235">
        <v>273</v>
      </c>
      <c r="K46" s="235">
        <v>249</v>
      </c>
      <c r="L46" s="235">
        <v>283</v>
      </c>
      <c r="M46" s="235">
        <v>344</v>
      </c>
      <c r="N46" s="235">
        <v>370</v>
      </c>
      <c r="O46" s="235">
        <v>367</v>
      </c>
      <c r="P46" s="235">
        <v>400</v>
      </c>
      <c r="Q46" s="235">
        <v>490</v>
      </c>
      <c r="R46" s="235">
        <v>531</v>
      </c>
      <c r="S46" s="235">
        <v>531</v>
      </c>
      <c r="T46" s="235">
        <v>462</v>
      </c>
      <c r="U46" s="235">
        <v>397</v>
      </c>
      <c r="V46" s="235">
        <v>369</v>
      </c>
      <c r="W46" s="235">
        <v>262</v>
      </c>
      <c r="X46" s="235">
        <v>157</v>
      </c>
      <c r="Y46" s="235">
        <v>37</v>
      </c>
      <c r="Z46" s="235">
        <v>4</v>
      </c>
      <c r="AB46" s="555">
        <f>ROUND(H27住基人口2!I46+(H28住基人口2!I46-H27住基人口2!I46)/12*9,0)</f>
        <v>309</v>
      </c>
      <c r="AC46" s="270">
        <f>ROUND(H27住基人口2!J46+(H28住基人口2!J46-H27住基人口2!J46)/12*9,0)</f>
        <v>276</v>
      </c>
      <c r="AD46" s="270">
        <f>ROUND(H27住基人口2!K46+(H28住基人口2!K46-H27住基人口2!K46)/12*9,0)</f>
        <v>253</v>
      </c>
      <c r="AE46" s="270">
        <f>ROUND(H27住基人口2!L46+(H28住基人口2!L46-H27住基人口2!L46)/12*9,0)</f>
        <v>283</v>
      </c>
      <c r="AF46" s="270">
        <f>ROUND(H27住基人口2!M46+(H28住基人口2!M46-H27住基人口2!M46)/12*9,0)</f>
        <v>345</v>
      </c>
      <c r="AG46" s="270">
        <f>ROUND(H27住基人口2!N46+(H28住基人口2!N46-H27住基人口2!N46)/12*9,0)</f>
        <v>369</v>
      </c>
      <c r="AH46" s="556">
        <f>ROUND(H27住基人口2!O46+(H28住基人口2!O46-H27住基人口2!O46)/12*9,0)</f>
        <v>368</v>
      </c>
      <c r="AJ46" s="300">
        <v>286</v>
      </c>
      <c r="AK46" s="13">
        <v>242</v>
      </c>
      <c r="AL46" s="13">
        <v>228</v>
      </c>
      <c r="AM46" s="13">
        <v>258</v>
      </c>
      <c r="AN46" s="13">
        <v>318</v>
      </c>
      <c r="AO46" s="13">
        <v>370</v>
      </c>
      <c r="AP46" s="301">
        <v>351</v>
      </c>
    </row>
    <row r="47" spans="1:42" s="236" customFormat="1" ht="13.5">
      <c r="A47" s="233" t="s">
        <v>104</v>
      </c>
      <c r="B47" s="190" t="s">
        <v>41</v>
      </c>
      <c r="C47" s="188" t="s">
        <v>748</v>
      </c>
      <c r="D47" s="234" t="s">
        <v>2</v>
      </c>
      <c r="E47" s="235">
        <v>9966</v>
      </c>
      <c r="F47" s="235">
        <v>412</v>
      </c>
      <c r="G47" s="235">
        <v>465</v>
      </c>
      <c r="H47" s="235">
        <v>509</v>
      </c>
      <c r="I47" s="235">
        <v>493</v>
      </c>
      <c r="J47" s="235">
        <v>513</v>
      </c>
      <c r="K47" s="235">
        <v>442</v>
      </c>
      <c r="L47" s="235">
        <v>526</v>
      </c>
      <c r="M47" s="235">
        <v>590</v>
      </c>
      <c r="N47" s="235">
        <v>688</v>
      </c>
      <c r="O47" s="235">
        <v>567</v>
      </c>
      <c r="P47" s="235">
        <v>567</v>
      </c>
      <c r="Q47" s="235">
        <v>592</v>
      </c>
      <c r="R47" s="235">
        <v>658</v>
      </c>
      <c r="S47" s="235">
        <v>837</v>
      </c>
      <c r="T47" s="235">
        <v>638</v>
      </c>
      <c r="U47" s="235">
        <v>478</v>
      </c>
      <c r="V47" s="235">
        <v>439</v>
      </c>
      <c r="W47" s="235">
        <v>323</v>
      </c>
      <c r="X47" s="235">
        <v>169</v>
      </c>
      <c r="Y47" s="235">
        <v>51</v>
      </c>
      <c r="Z47" s="235">
        <v>9</v>
      </c>
      <c r="AB47" s="555">
        <f>ROUND(H27住基人口2!I47+(H28住基人口2!I47-H27住基人口2!I47)/12*9,0)</f>
        <v>494</v>
      </c>
      <c r="AC47" s="270">
        <f>ROUND(H27住基人口2!J47+(H28住基人口2!J47-H27住基人口2!J47)/12*9,0)</f>
        <v>514</v>
      </c>
      <c r="AD47" s="270">
        <f>ROUND(H27住基人口2!K47+(H28住基人口2!K47-H27住基人口2!K47)/12*9,0)</f>
        <v>453</v>
      </c>
      <c r="AE47" s="270">
        <f>ROUND(H27住基人口2!L47+(H28住基人口2!L47-H27住基人口2!L47)/12*9,0)</f>
        <v>525</v>
      </c>
      <c r="AF47" s="270">
        <f>ROUND(H27住基人口2!M47+(H28住基人口2!M47-H27住基人口2!M47)/12*9,0)</f>
        <v>593</v>
      </c>
      <c r="AG47" s="270">
        <f>ROUND(H27住基人口2!N47+(H28住基人口2!N47-H27住基人口2!N47)/12*9,0)</f>
        <v>690</v>
      </c>
      <c r="AH47" s="556">
        <f>ROUND(H27住基人口2!O47+(H28住基人口2!O47-H27住基人口2!O47)/12*9,0)</f>
        <v>571</v>
      </c>
      <c r="AJ47" s="300">
        <v>571</v>
      </c>
      <c r="AK47" s="13">
        <v>605</v>
      </c>
      <c r="AL47" s="13">
        <v>504</v>
      </c>
      <c r="AM47" s="13">
        <v>513</v>
      </c>
      <c r="AN47" s="13">
        <v>606</v>
      </c>
      <c r="AO47" s="13">
        <v>697</v>
      </c>
      <c r="AP47" s="301">
        <v>559</v>
      </c>
    </row>
    <row r="48" spans="1:42" s="236" customFormat="1" ht="13.5">
      <c r="A48" s="233" t="s">
        <v>105</v>
      </c>
      <c r="B48" s="190" t="s">
        <v>41</v>
      </c>
      <c r="C48" s="188" t="s">
        <v>750</v>
      </c>
      <c r="D48" s="234" t="s">
        <v>2</v>
      </c>
      <c r="E48" s="235">
        <v>6280</v>
      </c>
      <c r="F48" s="235">
        <v>147</v>
      </c>
      <c r="G48" s="235">
        <v>252</v>
      </c>
      <c r="H48" s="235">
        <v>271</v>
      </c>
      <c r="I48" s="235">
        <v>323</v>
      </c>
      <c r="J48" s="235">
        <v>293</v>
      </c>
      <c r="K48" s="235">
        <v>249</v>
      </c>
      <c r="L48" s="235">
        <v>233</v>
      </c>
      <c r="M48" s="235">
        <v>302</v>
      </c>
      <c r="N48" s="235">
        <v>351</v>
      </c>
      <c r="O48" s="235">
        <v>344</v>
      </c>
      <c r="P48" s="235">
        <v>384</v>
      </c>
      <c r="Q48" s="235">
        <v>396</v>
      </c>
      <c r="R48" s="235">
        <v>457</v>
      </c>
      <c r="S48" s="235">
        <v>506</v>
      </c>
      <c r="T48" s="235">
        <v>410</v>
      </c>
      <c r="U48" s="235">
        <v>365</v>
      </c>
      <c r="V48" s="235">
        <v>441</v>
      </c>
      <c r="W48" s="235">
        <v>309</v>
      </c>
      <c r="X48" s="235">
        <v>184</v>
      </c>
      <c r="Y48" s="235">
        <v>50</v>
      </c>
      <c r="Z48" s="235">
        <v>13</v>
      </c>
      <c r="AB48" s="555">
        <f>ROUND(H27住基人口2!I48+(H28住基人口2!I48-H27住基人口2!I48)/12*9,0)</f>
        <v>327</v>
      </c>
      <c r="AC48" s="270">
        <f>ROUND(H27住基人口2!J48+(H28住基人口2!J48-H27住基人口2!J48)/12*9,0)</f>
        <v>292</v>
      </c>
      <c r="AD48" s="270">
        <f>ROUND(H27住基人口2!K48+(H28住基人口2!K48-H27住基人口2!K48)/12*9,0)</f>
        <v>244</v>
      </c>
      <c r="AE48" s="270">
        <f>ROUND(H27住基人口2!L48+(H28住基人口2!L48-H27住基人口2!L48)/12*9,0)</f>
        <v>238</v>
      </c>
      <c r="AF48" s="270">
        <f>ROUND(H27住基人口2!M48+(H28住基人口2!M48-H27住基人口2!M48)/12*9,0)</f>
        <v>305</v>
      </c>
      <c r="AG48" s="270">
        <f>ROUND(H27住基人口2!N48+(H28住基人口2!N48-H27住基人口2!N48)/12*9,0)</f>
        <v>352</v>
      </c>
      <c r="AH48" s="556">
        <f>ROUND(H27住基人口2!O48+(H28住基人口2!O48-H27住基人口2!O48)/12*9,0)</f>
        <v>350</v>
      </c>
      <c r="AJ48" s="300">
        <v>293</v>
      </c>
      <c r="AK48" s="13">
        <v>217</v>
      </c>
      <c r="AL48" s="13">
        <v>212</v>
      </c>
      <c r="AM48" s="13">
        <v>218</v>
      </c>
      <c r="AN48" s="13">
        <v>282</v>
      </c>
      <c r="AO48" s="13">
        <v>348</v>
      </c>
      <c r="AP48" s="301">
        <v>341</v>
      </c>
    </row>
    <row r="49" spans="1:42" s="236" customFormat="1" ht="13.5">
      <c r="A49" s="233" t="s">
        <v>106</v>
      </c>
      <c r="B49" s="190" t="s">
        <v>41</v>
      </c>
      <c r="C49" s="188" t="s">
        <v>751</v>
      </c>
      <c r="D49" s="234" t="s">
        <v>2</v>
      </c>
      <c r="E49" s="235">
        <v>17426</v>
      </c>
      <c r="F49" s="235">
        <v>758</v>
      </c>
      <c r="G49" s="235">
        <v>906</v>
      </c>
      <c r="H49" s="235">
        <v>959</v>
      </c>
      <c r="I49" s="235">
        <v>970</v>
      </c>
      <c r="J49" s="235">
        <v>735</v>
      </c>
      <c r="K49" s="235">
        <v>812</v>
      </c>
      <c r="L49" s="235">
        <v>993</v>
      </c>
      <c r="M49" s="235">
        <v>1178</v>
      </c>
      <c r="N49" s="235">
        <v>1480</v>
      </c>
      <c r="O49" s="235">
        <v>1132</v>
      </c>
      <c r="P49" s="235">
        <v>889</v>
      </c>
      <c r="Q49" s="235">
        <v>877</v>
      </c>
      <c r="R49" s="235">
        <v>1207</v>
      </c>
      <c r="S49" s="235">
        <v>1478</v>
      </c>
      <c r="T49" s="235">
        <v>1104</v>
      </c>
      <c r="U49" s="235">
        <v>750</v>
      </c>
      <c r="V49" s="235">
        <v>590</v>
      </c>
      <c r="W49" s="235">
        <v>357</v>
      </c>
      <c r="X49" s="235">
        <v>188</v>
      </c>
      <c r="Y49" s="235">
        <v>57</v>
      </c>
      <c r="Z49" s="235">
        <v>6</v>
      </c>
      <c r="AB49" s="555">
        <f>ROUND(H27住基人口2!I49+(H28住基人口2!I49-H27住基人口2!I49)/12*9,0)</f>
        <v>959</v>
      </c>
      <c r="AC49" s="270">
        <f>ROUND(H27住基人口2!J49+(H28住基人口2!J49-H27住基人口2!J49)/12*9,0)</f>
        <v>735</v>
      </c>
      <c r="AD49" s="270">
        <f>ROUND(H27住基人口2!K49+(H28住基人口2!K49-H27住基人口2!K49)/12*9,0)</f>
        <v>822</v>
      </c>
      <c r="AE49" s="270">
        <f>ROUND(H27住基人口2!L49+(H28住基人口2!L49-H27住基人口2!L49)/12*9,0)</f>
        <v>1003</v>
      </c>
      <c r="AF49" s="270">
        <f>ROUND(H27住基人口2!M49+(H28住基人口2!M49-H27住基人口2!M49)/12*9,0)</f>
        <v>1198</v>
      </c>
      <c r="AG49" s="270">
        <f>ROUND(H27住基人口2!N49+(H28住基人口2!N49-H27住基人口2!N49)/12*9,0)</f>
        <v>1477</v>
      </c>
      <c r="AH49" s="556">
        <f>ROUND(H27住基人口2!O49+(H28住基人口2!O49-H27住基人口2!O49)/12*9,0)</f>
        <v>1111</v>
      </c>
      <c r="AJ49" s="300">
        <v>928</v>
      </c>
      <c r="AK49" s="13">
        <v>645</v>
      </c>
      <c r="AL49" s="13">
        <v>765</v>
      </c>
      <c r="AM49" s="13">
        <v>995</v>
      </c>
      <c r="AN49" s="13">
        <v>1192</v>
      </c>
      <c r="AO49" s="13">
        <v>1498</v>
      </c>
      <c r="AP49" s="301">
        <v>1100</v>
      </c>
    </row>
    <row r="50" spans="1:42" s="236" customFormat="1" ht="13.5">
      <c r="A50" s="233" t="s">
        <v>107</v>
      </c>
      <c r="B50" s="190" t="s">
        <v>41</v>
      </c>
      <c r="C50" s="188" t="s">
        <v>753</v>
      </c>
      <c r="D50" s="234" t="s">
        <v>2</v>
      </c>
      <c r="E50" s="235">
        <v>8093</v>
      </c>
      <c r="F50" s="235">
        <v>203</v>
      </c>
      <c r="G50" s="235">
        <v>244</v>
      </c>
      <c r="H50" s="235">
        <v>336</v>
      </c>
      <c r="I50" s="235">
        <v>343</v>
      </c>
      <c r="J50" s="235">
        <v>319</v>
      </c>
      <c r="K50" s="235">
        <v>307</v>
      </c>
      <c r="L50" s="235">
        <v>318</v>
      </c>
      <c r="M50" s="235">
        <v>398</v>
      </c>
      <c r="N50" s="235">
        <v>471</v>
      </c>
      <c r="O50" s="235">
        <v>431</v>
      </c>
      <c r="P50" s="235">
        <v>471</v>
      </c>
      <c r="Q50" s="235">
        <v>545</v>
      </c>
      <c r="R50" s="235">
        <v>687</v>
      </c>
      <c r="S50" s="235">
        <v>784</v>
      </c>
      <c r="T50" s="235">
        <v>631</v>
      </c>
      <c r="U50" s="235">
        <v>465</v>
      </c>
      <c r="V50" s="235">
        <v>503</v>
      </c>
      <c r="W50" s="235">
        <v>379</v>
      </c>
      <c r="X50" s="235">
        <v>193</v>
      </c>
      <c r="Y50" s="235">
        <v>58</v>
      </c>
      <c r="Z50" s="235">
        <v>7</v>
      </c>
      <c r="AB50" s="555">
        <f>ROUND(H27住基人口2!I50+(H28住基人口2!I50-H27住基人口2!I50)/12*9,0)</f>
        <v>350</v>
      </c>
      <c r="AC50" s="270">
        <f>ROUND(H27住基人口2!J50+(H28住基人口2!J50-H27住基人口2!J50)/12*9,0)</f>
        <v>322</v>
      </c>
      <c r="AD50" s="270">
        <f>ROUND(H27住基人口2!K50+(H28住基人口2!K50-H27住基人口2!K50)/12*9,0)</f>
        <v>314</v>
      </c>
      <c r="AE50" s="270">
        <f>ROUND(H27住基人口2!L50+(H28住基人口2!L50-H27住基人口2!L50)/12*9,0)</f>
        <v>320</v>
      </c>
      <c r="AF50" s="270">
        <f>ROUND(H27住基人口2!M50+(H28住基人口2!M50-H27住基人口2!M50)/12*9,0)</f>
        <v>405</v>
      </c>
      <c r="AG50" s="270">
        <f>ROUND(H27住基人口2!N50+(H28住基人口2!N50-H27住基人口2!N50)/12*9,0)</f>
        <v>476</v>
      </c>
      <c r="AH50" s="556">
        <f>ROUND(H27住基人口2!O50+(H28住基人口2!O50-H27住基人口2!O50)/12*9,0)</f>
        <v>430</v>
      </c>
      <c r="AJ50" s="300">
        <v>299</v>
      </c>
      <c r="AK50" s="13">
        <v>241</v>
      </c>
      <c r="AL50" s="13">
        <v>279</v>
      </c>
      <c r="AM50" s="13">
        <v>304</v>
      </c>
      <c r="AN50" s="13">
        <v>395</v>
      </c>
      <c r="AO50" s="13">
        <v>469</v>
      </c>
      <c r="AP50" s="301">
        <v>426</v>
      </c>
    </row>
    <row r="51" spans="1:42" s="236" customFormat="1" ht="13.5">
      <c r="A51" s="233" t="s">
        <v>108</v>
      </c>
      <c r="B51" s="190" t="s">
        <v>41</v>
      </c>
      <c r="C51" s="188" t="s">
        <v>754</v>
      </c>
      <c r="D51" s="234" t="s">
        <v>2</v>
      </c>
      <c r="E51" s="235">
        <v>9375</v>
      </c>
      <c r="F51" s="235">
        <v>227</v>
      </c>
      <c r="G51" s="235">
        <v>289</v>
      </c>
      <c r="H51" s="235">
        <v>322</v>
      </c>
      <c r="I51" s="235">
        <v>393</v>
      </c>
      <c r="J51" s="235">
        <v>397</v>
      </c>
      <c r="K51" s="235">
        <v>318</v>
      </c>
      <c r="L51" s="235">
        <v>348</v>
      </c>
      <c r="M51" s="235">
        <v>406</v>
      </c>
      <c r="N51" s="235">
        <v>450</v>
      </c>
      <c r="O51" s="235">
        <v>441</v>
      </c>
      <c r="P51" s="235">
        <v>551</v>
      </c>
      <c r="Q51" s="235">
        <v>646</v>
      </c>
      <c r="R51" s="235">
        <v>765</v>
      </c>
      <c r="S51" s="235">
        <v>793</v>
      </c>
      <c r="T51" s="235">
        <v>626</v>
      </c>
      <c r="U51" s="235">
        <v>665</v>
      </c>
      <c r="V51" s="235">
        <v>712</v>
      </c>
      <c r="W51" s="235">
        <v>609</v>
      </c>
      <c r="X51" s="235">
        <v>331</v>
      </c>
      <c r="Y51" s="235">
        <v>71</v>
      </c>
      <c r="Z51" s="235">
        <v>15</v>
      </c>
      <c r="AB51" s="555">
        <f>ROUND(H27住基人口2!I51+(H28住基人口2!I51-H27住基人口2!I51)/12*9,0)</f>
        <v>401</v>
      </c>
      <c r="AC51" s="270">
        <f>ROUND(H27住基人口2!J51+(H28住基人口2!J51-H27住基人口2!J51)/12*9,0)</f>
        <v>396</v>
      </c>
      <c r="AD51" s="270">
        <f>ROUND(H27住基人口2!K51+(H28住基人口2!K51-H27住基人口2!K51)/12*9,0)</f>
        <v>326</v>
      </c>
      <c r="AE51" s="270">
        <f>ROUND(H27住基人口2!L51+(H28住基人口2!L51-H27住基人口2!L51)/12*9,0)</f>
        <v>351</v>
      </c>
      <c r="AF51" s="270">
        <f>ROUND(H27住基人口2!M51+(H28住基人口2!M51-H27住基人口2!M51)/12*9,0)</f>
        <v>411</v>
      </c>
      <c r="AG51" s="270">
        <f>ROUND(H27住基人口2!N51+(H28住基人口2!N51-H27住基人口2!N51)/12*9,0)</f>
        <v>447</v>
      </c>
      <c r="AH51" s="556">
        <f>ROUND(H27住基人口2!O51+(H28住基人口2!O51-H27住基人口2!O51)/12*9,0)</f>
        <v>452</v>
      </c>
      <c r="AJ51" s="300">
        <v>310</v>
      </c>
      <c r="AK51" s="13">
        <v>247</v>
      </c>
      <c r="AL51" s="13">
        <v>280</v>
      </c>
      <c r="AM51" s="13">
        <v>318</v>
      </c>
      <c r="AN51" s="13">
        <v>415</v>
      </c>
      <c r="AO51" s="13">
        <v>428</v>
      </c>
      <c r="AP51" s="301">
        <v>461</v>
      </c>
    </row>
    <row r="52" spans="1:42" s="236" customFormat="1" ht="13.5">
      <c r="A52" s="233" t="s">
        <v>109</v>
      </c>
      <c r="B52" s="190" t="s">
        <v>41</v>
      </c>
      <c r="C52" s="188" t="s">
        <v>756</v>
      </c>
      <c r="D52" s="234" t="s">
        <v>2</v>
      </c>
      <c r="E52" s="235">
        <v>9858</v>
      </c>
      <c r="F52" s="235">
        <v>279</v>
      </c>
      <c r="G52" s="235">
        <v>329</v>
      </c>
      <c r="H52" s="235">
        <v>385</v>
      </c>
      <c r="I52" s="235">
        <v>463</v>
      </c>
      <c r="J52" s="235">
        <v>395</v>
      </c>
      <c r="K52" s="235">
        <v>301</v>
      </c>
      <c r="L52" s="235">
        <v>335</v>
      </c>
      <c r="M52" s="235">
        <v>404</v>
      </c>
      <c r="N52" s="235">
        <v>495</v>
      </c>
      <c r="O52" s="235">
        <v>496</v>
      </c>
      <c r="P52" s="235">
        <v>589</v>
      </c>
      <c r="Q52" s="235">
        <v>669</v>
      </c>
      <c r="R52" s="235">
        <v>710</v>
      </c>
      <c r="S52" s="235">
        <v>791</v>
      </c>
      <c r="T52" s="235">
        <v>743</v>
      </c>
      <c r="U52" s="235">
        <v>740</v>
      </c>
      <c r="V52" s="235">
        <v>738</v>
      </c>
      <c r="W52" s="235">
        <v>595</v>
      </c>
      <c r="X52" s="235">
        <v>294</v>
      </c>
      <c r="Y52" s="235">
        <v>87</v>
      </c>
      <c r="Z52" s="235">
        <v>20</v>
      </c>
      <c r="AB52" s="555">
        <f>ROUND(H27住基人口2!I52+(H28住基人口2!I52-H27住基人口2!I52)/12*9,0)</f>
        <v>467</v>
      </c>
      <c r="AC52" s="270">
        <f>ROUND(H27住基人口2!J52+(H28住基人口2!J52-H27住基人口2!J52)/12*9,0)</f>
        <v>397</v>
      </c>
      <c r="AD52" s="270">
        <f>ROUND(H27住基人口2!K52+(H28住基人口2!K52-H27住基人口2!K52)/12*9,0)</f>
        <v>308</v>
      </c>
      <c r="AE52" s="270">
        <f>ROUND(H27住基人口2!L52+(H28住基人口2!L52-H27住基人口2!L52)/12*9,0)</f>
        <v>343</v>
      </c>
      <c r="AF52" s="270">
        <f>ROUND(H27住基人口2!M52+(H28住基人口2!M52-H27住基人口2!M52)/12*9,0)</f>
        <v>411</v>
      </c>
      <c r="AG52" s="270">
        <f>ROUND(H27住基人口2!N52+(H28住基人口2!N52-H27住基人口2!N52)/12*9,0)</f>
        <v>498</v>
      </c>
      <c r="AH52" s="556">
        <f>ROUND(H27住基人口2!O52+(H28住基人口2!O52-H27住基人口2!O52)/12*9,0)</f>
        <v>502</v>
      </c>
      <c r="AJ52" s="300">
        <v>352</v>
      </c>
      <c r="AK52" s="13">
        <v>220</v>
      </c>
      <c r="AL52" s="13">
        <v>278</v>
      </c>
      <c r="AM52" s="13">
        <v>323</v>
      </c>
      <c r="AN52" s="13">
        <v>395</v>
      </c>
      <c r="AO52" s="13">
        <v>481</v>
      </c>
      <c r="AP52" s="301">
        <v>490</v>
      </c>
    </row>
    <row r="53" spans="1:42" s="236" customFormat="1" ht="13.5">
      <c r="A53" s="237" t="s">
        <v>110</v>
      </c>
      <c r="B53" s="191" t="s">
        <v>41</v>
      </c>
      <c r="C53" s="189" t="s">
        <v>757</v>
      </c>
      <c r="D53" s="238" t="s">
        <v>2</v>
      </c>
      <c r="E53" s="239">
        <v>8030</v>
      </c>
      <c r="F53" s="239">
        <v>223</v>
      </c>
      <c r="G53" s="239">
        <v>292</v>
      </c>
      <c r="H53" s="239">
        <v>301</v>
      </c>
      <c r="I53" s="239">
        <v>351</v>
      </c>
      <c r="J53" s="239">
        <v>294</v>
      </c>
      <c r="K53" s="239">
        <v>244</v>
      </c>
      <c r="L53" s="239">
        <v>289</v>
      </c>
      <c r="M53" s="239">
        <v>367</v>
      </c>
      <c r="N53" s="239">
        <v>381</v>
      </c>
      <c r="O53" s="239">
        <v>376</v>
      </c>
      <c r="P53" s="239">
        <v>465</v>
      </c>
      <c r="Q53" s="239">
        <v>553</v>
      </c>
      <c r="R53" s="239">
        <v>653</v>
      </c>
      <c r="S53" s="239">
        <v>668</v>
      </c>
      <c r="T53" s="239">
        <v>560</v>
      </c>
      <c r="U53" s="239">
        <v>539</v>
      </c>
      <c r="V53" s="239">
        <v>598</v>
      </c>
      <c r="W53" s="239">
        <v>497</v>
      </c>
      <c r="X53" s="239">
        <v>272</v>
      </c>
      <c r="Y53" s="239">
        <v>92</v>
      </c>
      <c r="Z53" s="239">
        <v>15</v>
      </c>
      <c r="AB53" s="559">
        <f>ROUND(H27住基人口2!I53+(H28住基人口2!I53-H27住基人口2!I53)/12*9,0)</f>
        <v>352</v>
      </c>
      <c r="AC53" s="272">
        <f>ROUND(H27住基人口2!J53+(H28住基人口2!J53-H27住基人口2!J53)/12*9,0)</f>
        <v>301</v>
      </c>
      <c r="AD53" s="272">
        <f>ROUND(H27住基人口2!K53+(H28住基人口2!K53-H27住基人口2!K53)/12*9,0)</f>
        <v>243</v>
      </c>
      <c r="AE53" s="272">
        <f>ROUND(H27住基人口2!L53+(H28住基人口2!L53-H27住基人口2!L53)/12*9,0)</f>
        <v>296</v>
      </c>
      <c r="AF53" s="272">
        <f>ROUND(H27住基人口2!M53+(H28住基人口2!M53-H27住基人口2!M53)/12*9,0)</f>
        <v>369</v>
      </c>
      <c r="AG53" s="272">
        <f>ROUND(H27住基人口2!N53+(H28住基人口2!N53-H27住基人口2!N53)/12*9,0)</f>
        <v>377</v>
      </c>
      <c r="AH53" s="560">
        <f>ROUND(H27住基人口2!O53+(H28住基人口2!O53-H27住基人口2!O53)/12*9,0)</f>
        <v>383</v>
      </c>
      <c r="AJ53" s="564">
        <v>279</v>
      </c>
      <c r="AK53" s="225">
        <v>164</v>
      </c>
      <c r="AL53" s="225">
        <v>221</v>
      </c>
      <c r="AM53" s="225">
        <v>277</v>
      </c>
      <c r="AN53" s="225">
        <v>374</v>
      </c>
      <c r="AO53" s="225">
        <v>368</v>
      </c>
      <c r="AP53" s="282">
        <v>375</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3"/>
  <sheetViews>
    <sheetView workbookViewId="0">
      <pane xSplit="4" ySplit="2" topLeftCell="AR3" activePane="bottomRight" state="frozen"/>
      <selection pane="topRight"/>
      <selection pane="bottomLeft"/>
      <selection pane="bottomRight"/>
    </sheetView>
  </sheetViews>
  <sheetFormatPr defaultRowHeight="13.5"/>
  <cols>
    <col min="1" max="1" width="8.25" style="246" customWidth="1"/>
    <col min="2" max="2" width="8" style="260" customWidth="1"/>
    <col min="3" max="3" width="9.125" style="260" customWidth="1"/>
    <col min="4" max="4" width="5" style="261" bestFit="1" customWidth="1"/>
    <col min="5" max="8" width="10.5" style="246" hidden="1" customWidth="1"/>
    <col min="9" max="15" width="10.5" style="246" customWidth="1"/>
    <col min="16" max="26" width="10.5" style="246" hidden="1" customWidth="1"/>
    <col min="27" max="35" width="9" style="246"/>
    <col min="36" max="42" width="9" style="262"/>
    <col min="43" max="264" width="9" style="246"/>
    <col min="265" max="266" width="13.625" style="246" customWidth="1"/>
    <col min="267" max="267" width="19.625" style="246" customWidth="1"/>
    <col min="268" max="268" width="5" style="246" bestFit="1" customWidth="1"/>
    <col min="269" max="290" width="15.625" style="246" customWidth="1"/>
    <col min="291" max="520" width="9" style="246"/>
    <col min="521" max="522" width="13.625" style="246" customWidth="1"/>
    <col min="523" max="523" width="19.625" style="246" customWidth="1"/>
    <col min="524" max="524" width="5" style="246" bestFit="1" customWidth="1"/>
    <col min="525" max="546" width="15.625" style="246" customWidth="1"/>
    <col min="547" max="776" width="9" style="246"/>
    <col min="777" max="778" width="13.625" style="246" customWidth="1"/>
    <col min="779" max="779" width="19.625" style="246" customWidth="1"/>
    <col min="780" max="780" width="5" style="246" bestFit="1" customWidth="1"/>
    <col min="781" max="802" width="15.625" style="246" customWidth="1"/>
    <col min="803" max="1032" width="9" style="246"/>
    <col min="1033" max="1034" width="13.625" style="246" customWidth="1"/>
    <col min="1035" max="1035" width="19.625" style="246" customWidth="1"/>
    <col min="1036" max="1036" width="5" style="246" bestFit="1" customWidth="1"/>
    <col min="1037" max="1058" width="15.625" style="246" customWidth="1"/>
    <col min="1059" max="1288" width="9" style="246"/>
    <col min="1289" max="1290" width="13.625" style="246" customWidth="1"/>
    <col min="1291" max="1291" width="19.625" style="246" customWidth="1"/>
    <col min="1292" max="1292" width="5" style="246" bestFit="1" customWidth="1"/>
    <col min="1293" max="1314" width="15.625" style="246" customWidth="1"/>
    <col min="1315" max="1544" width="9" style="246"/>
    <col min="1545" max="1546" width="13.625" style="246" customWidth="1"/>
    <col min="1547" max="1547" width="19.625" style="246" customWidth="1"/>
    <col min="1548" max="1548" width="5" style="246" bestFit="1" customWidth="1"/>
    <col min="1549" max="1570" width="15.625" style="246" customWidth="1"/>
    <col min="1571" max="1800" width="9" style="246"/>
    <col min="1801" max="1802" width="13.625" style="246" customWidth="1"/>
    <col min="1803" max="1803" width="19.625" style="246" customWidth="1"/>
    <col min="1804" max="1804" width="5" style="246" bestFit="1" customWidth="1"/>
    <col min="1805" max="1826" width="15.625" style="246" customWidth="1"/>
    <col min="1827" max="2056" width="9" style="246"/>
    <col min="2057" max="2058" width="13.625" style="246" customWidth="1"/>
    <col min="2059" max="2059" width="19.625" style="246" customWidth="1"/>
    <col min="2060" max="2060" width="5" style="246" bestFit="1" customWidth="1"/>
    <col min="2061" max="2082" width="15.625" style="246" customWidth="1"/>
    <col min="2083" max="2312" width="9" style="246"/>
    <col min="2313" max="2314" width="13.625" style="246" customWidth="1"/>
    <col min="2315" max="2315" width="19.625" style="246" customWidth="1"/>
    <col min="2316" max="2316" width="5" style="246" bestFit="1" customWidth="1"/>
    <col min="2317" max="2338" width="15.625" style="246" customWidth="1"/>
    <col min="2339" max="2568" width="9" style="246"/>
    <col min="2569" max="2570" width="13.625" style="246" customWidth="1"/>
    <col min="2571" max="2571" width="19.625" style="246" customWidth="1"/>
    <col min="2572" max="2572" width="5" style="246" bestFit="1" customWidth="1"/>
    <col min="2573" max="2594" width="15.625" style="246" customWidth="1"/>
    <col min="2595" max="2824" width="9" style="246"/>
    <col min="2825" max="2826" width="13.625" style="246" customWidth="1"/>
    <col min="2827" max="2827" width="19.625" style="246" customWidth="1"/>
    <col min="2828" max="2828" width="5" style="246" bestFit="1" customWidth="1"/>
    <col min="2829" max="2850" width="15.625" style="246" customWidth="1"/>
    <col min="2851" max="3080" width="9" style="246"/>
    <col min="3081" max="3082" width="13.625" style="246" customWidth="1"/>
    <col min="3083" max="3083" width="19.625" style="246" customWidth="1"/>
    <col min="3084" max="3084" width="5" style="246" bestFit="1" customWidth="1"/>
    <col min="3085" max="3106" width="15.625" style="246" customWidth="1"/>
    <col min="3107" max="3336" width="9" style="246"/>
    <col min="3337" max="3338" width="13.625" style="246" customWidth="1"/>
    <col min="3339" max="3339" width="19.625" style="246" customWidth="1"/>
    <col min="3340" max="3340" width="5" style="246" bestFit="1" customWidth="1"/>
    <col min="3341" max="3362" width="15.625" style="246" customWidth="1"/>
    <col min="3363" max="3592" width="9" style="246"/>
    <col min="3593" max="3594" width="13.625" style="246" customWidth="1"/>
    <col min="3595" max="3595" width="19.625" style="246" customWidth="1"/>
    <col min="3596" max="3596" width="5" style="246" bestFit="1" customWidth="1"/>
    <col min="3597" max="3618" width="15.625" style="246" customWidth="1"/>
    <col min="3619" max="3848" width="9" style="246"/>
    <col min="3849" max="3850" width="13.625" style="246" customWidth="1"/>
    <col min="3851" max="3851" width="19.625" style="246" customWidth="1"/>
    <col min="3852" max="3852" width="5" style="246" bestFit="1" customWidth="1"/>
    <col min="3853" max="3874" width="15.625" style="246" customWidth="1"/>
    <col min="3875" max="4104" width="9" style="246"/>
    <col min="4105" max="4106" width="13.625" style="246" customWidth="1"/>
    <col min="4107" max="4107" width="19.625" style="246" customWidth="1"/>
    <col min="4108" max="4108" width="5" style="246" bestFit="1" customWidth="1"/>
    <col min="4109" max="4130" width="15.625" style="246" customWidth="1"/>
    <col min="4131" max="4360" width="9" style="246"/>
    <col min="4361" max="4362" width="13.625" style="246" customWidth="1"/>
    <col min="4363" max="4363" width="19.625" style="246" customWidth="1"/>
    <col min="4364" max="4364" width="5" style="246" bestFit="1" customWidth="1"/>
    <col min="4365" max="4386" width="15.625" style="246" customWidth="1"/>
    <col min="4387" max="4616" width="9" style="246"/>
    <col min="4617" max="4618" width="13.625" style="246" customWidth="1"/>
    <col min="4619" max="4619" width="19.625" style="246" customWidth="1"/>
    <col min="4620" max="4620" width="5" style="246" bestFit="1" customWidth="1"/>
    <col min="4621" max="4642" width="15.625" style="246" customWidth="1"/>
    <col min="4643" max="4872" width="9" style="246"/>
    <col min="4873" max="4874" width="13.625" style="246" customWidth="1"/>
    <col min="4875" max="4875" width="19.625" style="246" customWidth="1"/>
    <col min="4876" max="4876" width="5" style="246" bestFit="1" customWidth="1"/>
    <col min="4877" max="4898" width="15.625" style="246" customWidth="1"/>
    <col min="4899" max="5128" width="9" style="246"/>
    <col min="5129" max="5130" width="13.625" style="246" customWidth="1"/>
    <col min="5131" max="5131" width="19.625" style="246" customWidth="1"/>
    <col min="5132" max="5132" width="5" style="246" bestFit="1" customWidth="1"/>
    <col min="5133" max="5154" width="15.625" style="246" customWidth="1"/>
    <col min="5155" max="5384" width="9" style="246"/>
    <col min="5385" max="5386" width="13.625" style="246" customWidth="1"/>
    <col min="5387" max="5387" width="19.625" style="246" customWidth="1"/>
    <col min="5388" max="5388" width="5" style="246" bestFit="1" customWidth="1"/>
    <col min="5389" max="5410" width="15.625" style="246" customWidth="1"/>
    <col min="5411" max="5640" width="9" style="246"/>
    <col min="5641" max="5642" width="13.625" style="246" customWidth="1"/>
    <col min="5643" max="5643" width="19.625" style="246" customWidth="1"/>
    <col min="5644" max="5644" width="5" style="246" bestFit="1" customWidth="1"/>
    <col min="5645" max="5666" width="15.625" style="246" customWidth="1"/>
    <col min="5667" max="5896" width="9" style="246"/>
    <col min="5897" max="5898" width="13.625" style="246" customWidth="1"/>
    <col min="5899" max="5899" width="19.625" style="246" customWidth="1"/>
    <col min="5900" max="5900" width="5" style="246" bestFit="1" customWidth="1"/>
    <col min="5901" max="5922" width="15.625" style="246" customWidth="1"/>
    <col min="5923" max="6152" width="9" style="246"/>
    <col min="6153" max="6154" width="13.625" style="246" customWidth="1"/>
    <col min="6155" max="6155" width="19.625" style="246" customWidth="1"/>
    <col min="6156" max="6156" width="5" style="246" bestFit="1" customWidth="1"/>
    <col min="6157" max="6178" width="15.625" style="246" customWidth="1"/>
    <col min="6179" max="6408" width="9" style="246"/>
    <col min="6409" max="6410" width="13.625" style="246" customWidth="1"/>
    <col min="6411" max="6411" width="19.625" style="246" customWidth="1"/>
    <col min="6412" max="6412" width="5" style="246" bestFit="1" customWidth="1"/>
    <col min="6413" max="6434" width="15.625" style="246" customWidth="1"/>
    <col min="6435" max="6664" width="9" style="246"/>
    <col min="6665" max="6666" width="13.625" style="246" customWidth="1"/>
    <col min="6667" max="6667" width="19.625" style="246" customWidth="1"/>
    <col min="6668" max="6668" width="5" style="246" bestFit="1" customWidth="1"/>
    <col min="6669" max="6690" width="15.625" style="246" customWidth="1"/>
    <col min="6691" max="6920" width="9" style="246"/>
    <col min="6921" max="6922" width="13.625" style="246" customWidth="1"/>
    <col min="6923" max="6923" width="19.625" style="246" customWidth="1"/>
    <col min="6924" max="6924" width="5" style="246" bestFit="1" customWidth="1"/>
    <col min="6925" max="6946" width="15.625" style="246" customWidth="1"/>
    <col min="6947" max="7176" width="9" style="246"/>
    <col min="7177" max="7178" width="13.625" style="246" customWidth="1"/>
    <col min="7179" max="7179" width="19.625" style="246" customWidth="1"/>
    <col min="7180" max="7180" width="5" style="246" bestFit="1" customWidth="1"/>
    <col min="7181" max="7202" width="15.625" style="246" customWidth="1"/>
    <col min="7203" max="7432" width="9" style="246"/>
    <col min="7433" max="7434" width="13.625" style="246" customWidth="1"/>
    <col min="7435" max="7435" width="19.625" style="246" customWidth="1"/>
    <col min="7436" max="7436" width="5" style="246" bestFit="1" customWidth="1"/>
    <col min="7437" max="7458" width="15.625" style="246" customWidth="1"/>
    <col min="7459" max="7688" width="9" style="246"/>
    <col min="7689" max="7690" width="13.625" style="246" customWidth="1"/>
    <col min="7691" max="7691" width="19.625" style="246" customWidth="1"/>
    <col min="7692" max="7692" width="5" style="246" bestFit="1" customWidth="1"/>
    <col min="7693" max="7714" width="15.625" style="246" customWidth="1"/>
    <col min="7715" max="7944" width="9" style="246"/>
    <col min="7945" max="7946" width="13.625" style="246" customWidth="1"/>
    <col min="7947" max="7947" width="19.625" style="246" customWidth="1"/>
    <col min="7948" max="7948" width="5" style="246" bestFit="1" customWidth="1"/>
    <col min="7949" max="7970" width="15.625" style="246" customWidth="1"/>
    <col min="7971" max="8200" width="9" style="246"/>
    <col min="8201" max="8202" width="13.625" style="246" customWidth="1"/>
    <col min="8203" max="8203" width="19.625" style="246" customWidth="1"/>
    <col min="8204" max="8204" width="5" style="246" bestFit="1" customWidth="1"/>
    <col min="8205" max="8226" width="15.625" style="246" customWidth="1"/>
    <col min="8227" max="8456" width="9" style="246"/>
    <col min="8457" max="8458" width="13.625" style="246" customWidth="1"/>
    <col min="8459" max="8459" width="19.625" style="246" customWidth="1"/>
    <col min="8460" max="8460" width="5" style="246" bestFit="1" customWidth="1"/>
    <col min="8461" max="8482" width="15.625" style="246" customWidth="1"/>
    <col min="8483" max="8712" width="9" style="246"/>
    <col min="8713" max="8714" width="13.625" style="246" customWidth="1"/>
    <col min="8715" max="8715" width="19.625" style="246" customWidth="1"/>
    <col min="8716" max="8716" width="5" style="246" bestFit="1" customWidth="1"/>
    <col min="8717" max="8738" width="15.625" style="246" customWidth="1"/>
    <col min="8739" max="8968" width="9" style="246"/>
    <col min="8969" max="8970" width="13.625" style="246" customWidth="1"/>
    <col min="8971" max="8971" width="19.625" style="246" customWidth="1"/>
    <col min="8972" max="8972" width="5" style="246" bestFit="1" customWidth="1"/>
    <col min="8973" max="8994" width="15.625" style="246" customWidth="1"/>
    <col min="8995" max="9224" width="9" style="246"/>
    <col min="9225" max="9226" width="13.625" style="246" customWidth="1"/>
    <col min="9227" max="9227" width="19.625" style="246" customWidth="1"/>
    <col min="9228" max="9228" width="5" style="246" bestFit="1" customWidth="1"/>
    <col min="9229" max="9250" width="15.625" style="246" customWidth="1"/>
    <col min="9251" max="9480" width="9" style="246"/>
    <col min="9481" max="9482" width="13.625" style="246" customWidth="1"/>
    <col min="9483" max="9483" width="19.625" style="246" customWidth="1"/>
    <col min="9484" max="9484" width="5" style="246" bestFit="1" customWidth="1"/>
    <col min="9485" max="9506" width="15.625" style="246" customWidth="1"/>
    <col min="9507" max="9736" width="9" style="246"/>
    <col min="9737" max="9738" width="13.625" style="246" customWidth="1"/>
    <col min="9739" max="9739" width="19.625" style="246" customWidth="1"/>
    <col min="9740" max="9740" width="5" style="246" bestFit="1" customWidth="1"/>
    <col min="9741" max="9762" width="15.625" style="246" customWidth="1"/>
    <col min="9763" max="9992" width="9" style="246"/>
    <col min="9993" max="9994" width="13.625" style="246" customWidth="1"/>
    <col min="9995" max="9995" width="19.625" style="246" customWidth="1"/>
    <col min="9996" max="9996" width="5" style="246" bestFit="1" customWidth="1"/>
    <col min="9997" max="10018" width="15.625" style="246" customWidth="1"/>
    <col min="10019" max="10248" width="9" style="246"/>
    <col min="10249" max="10250" width="13.625" style="246" customWidth="1"/>
    <col min="10251" max="10251" width="19.625" style="246" customWidth="1"/>
    <col min="10252" max="10252" width="5" style="246" bestFit="1" customWidth="1"/>
    <col min="10253" max="10274" width="15.625" style="246" customWidth="1"/>
    <col min="10275" max="10504" width="9" style="246"/>
    <col min="10505" max="10506" width="13.625" style="246" customWidth="1"/>
    <col min="10507" max="10507" width="19.625" style="246" customWidth="1"/>
    <col min="10508" max="10508" width="5" style="246" bestFit="1" customWidth="1"/>
    <col min="10509" max="10530" width="15.625" style="246" customWidth="1"/>
    <col min="10531" max="10760" width="9" style="246"/>
    <col min="10761" max="10762" width="13.625" style="246" customWidth="1"/>
    <col min="10763" max="10763" width="19.625" style="246" customWidth="1"/>
    <col min="10764" max="10764" width="5" style="246" bestFit="1" customWidth="1"/>
    <col min="10765" max="10786" width="15.625" style="246" customWidth="1"/>
    <col min="10787" max="11016" width="9" style="246"/>
    <col min="11017" max="11018" width="13.625" style="246" customWidth="1"/>
    <col min="11019" max="11019" width="19.625" style="246" customWidth="1"/>
    <col min="11020" max="11020" width="5" style="246" bestFit="1" customWidth="1"/>
    <col min="11021" max="11042" width="15.625" style="246" customWidth="1"/>
    <col min="11043" max="11272" width="9" style="246"/>
    <col min="11273" max="11274" width="13.625" style="246" customWidth="1"/>
    <col min="11275" max="11275" width="19.625" style="246" customWidth="1"/>
    <col min="11276" max="11276" width="5" style="246" bestFit="1" customWidth="1"/>
    <col min="11277" max="11298" width="15.625" style="246" customWidth="1"/>
    <col min="11299" max="11528" width="9" style="246"/>
    <col min="11529" max="11530" width="13.625" style="246" customWidth="1"/>
    <col min="11531" max="11531" width="19.625" style="246" customWidth="1"/>
    <col min="11532" max="11532" width="5" style="246" bestFit="1" customWidth="1"/>
    <col min="11533" max="11554" width="15.625" style="246" customWidth="1"/>
    <col min="11555" max="11784" width="9" style="246"/>
    <col min="11785" max="11786" width="13.625" style="246" customWidth="1"/>
    <col min="11787" max="11787" width="19.625" style="246" customWidth="1"/>
    <col min="11788" max="11788" width="5" style="246" bestFit="1" customWidth="1"/>
    <col min="11789" max="11810" width="15.625" style="246" customWidth="1"/>
    <col min="11811" max="12040" width="9" style="246"/>
    <col min="12041" max="12042" width="13.625" style="246" customWidth="1"/>
    <col min="12043" max="12043" width="19.625" style="246" customWidth="1"/>
    <col min="12044" max="12044" width="5" style="246" bestFit="1" customWidth="1"/>
    <col min="12045" max="12066" width="15.625" style="246" customWidth="1"/>
    <col min="12067" max="12296" width="9" style="246"/>
    <col min="12297" max="12298" width="13.625" style="246" customWidth="1"/>
    <col min="12299" max="12299" width="19.625" style="246" customWidth="1"/>
    <col min="12300" max="12300" width="5" style="246" bestFit="1" customWidth="1"/>
    <col min="12301" max="12322" width="15.625" style="246" customWidth="1"/>
    <col min="12323" max="12552" width="9" style="246"/>
    <col min="12553" max="12554" width="13.625" style="246" customWidth="1"/>
    <col min="12555" max="12555" width="19.625" style="246" customWidth="1"/>
    <col min="12556" max="12556" width="5" style="246" bestFit="1" customWidth="1"/>
    <col min="12557" max="12578" width="15.625" style="246" customWidth="1"/>
    <col min="12579" max="12808" width="9" style="246"/>
    <col min="12809" max="12810" width="13.625" style="246" customWidth="1"/>
    <col min="12811" max="12811" width="19.625" style="246" customWidth="1"/>
    <col min="12812" max="12812" width="5" style="246" bestFit="1" customWidth="1"/>
    <col min="12813" max="12834" width="15.625" style="246" customWidth="1"/>
    <col min="12835" max="13064" width="9" style="246"/>
    <col min="13065" max="13066" width="13.625" style="246" customWidth="1"/>
    <col min="13067" max="13067" width="19.625" style="246" customWidth="1"/>
    <col min="13068" max="13068" width="5" style="246" bestFit="1" customWidth="1"/>
    <col min="13069" max="13090" width="15.625" style="246" customWidth="1"/>
    <col min="13091" max="13320" width="9" style="246"/>
    <col min="13321" max="13322" width="13.625" style="246" customWidth="1"/>
    <col min="13323" max="13323" width="19.625" style="246" customWidth="1"/>
    <col min="13324" max="13324" width="5" style="246" bestFit="1" customWidth="1"/>
    <col min="13325" max="13346" width="15.625" style="246" customWidth="1"/>
    <col min="13347" max="13576" width="9" style="246"/>
    <col min="13577" max="13578" width="13.625" style="246" customWidth="1"/>
    <col min="13579" max="13579" width="19.625" style="246" customWidth="1"/>
    <col min="13580" max="13580" width="5" style="246" bestFit="1" customWidth="1"/>
    <col min="13581" max="13602" width="15.625" style="246" customWidth="1"/>
    <col min="13603" max="13832" width="9" style="246"/>
    <col min="13833" max="13834" width="13.625" style="246" customWidth="1"/>
    <col min="13835" max="13835" width="19.625" style="246" customWidth="1"/>
    <col min="13836" max="13836" width="5" style="246" bestFit="1" customWidth="1"/>
    <col min="13837" max="13858" width="15.625" style="246" customWidth="1"/>
    <col min="13859" max="14088" width="9" style="246"/>
    <col min="14089" max="14090" width="13.625" style="246" customWidth="1"/>
    <col min="14091" max="14091" width="19.625" style="246" customWidth="1"/>
    <col min="14092" max="14092" width="5" style="246" bestFit="1" customWidth="1"/>
    <col min="14093" max="14114" width="15.625" style="246" customWidth="1"/>
    <col min="14115" max="14344" width="9" style="246"/>
    <col min="14345" max="14346" width="13.625" style="246" customWidth="1"/>
    <col min="14347" max="14347" width="19.625" style="246" customWidth="1"/>
    <col min="14348" max="14348" width="5" style="246" bestFit="1" customWidth="1"/>
    <col min="14349" max="14370" width="15.625" style="246" customWidth="1"/>
    <col min="14371" max="14600" width="9" style="246"/>
    <col min="14601" max="14602" width="13.625" style="246" customWidth="1"/>
    <col min="14603" max="14603" width="19.625" style="246" customWidth="1"/>
    <col min="14604" max="14604" width="5" style="246" bestFit="1" customWidth="1"/>
    <col min="14605" max="14626" width="15.625" style="246" customWidth="1"/>
    <col min="14627" max="14856" width="9" style="246"/>
    <col min="14857" max="14858" width="13.625" style="246" customWidth="1"/>
    <col min="14859" max="14859" width="19.625" style="246" customWidth="1"/>
    <col min="14860" max="14860" width="5" style="246" bestFit="1" customWidth="1"/>
    <col min="14861" max="14882" width="15.625" style="246" customWidth="1"/>
    <col min="14883" max="15112" width="9" style="246"/>
    <col min="15113" max="15114" width="13.625" style="246" customWidth="1"/>
    <col min="15115" max="15115" width="19.625" style="246" customWidth="1"/>
    <col min="15116" max="15116" width="5" style="246" bestFit="1" customWidth="1"/>
    <col min="15117" max="15138" width="15.625" style="246" customWidth="1"/>
    <col min="15139" max="15368" width="9" style="246"/>
    <col min="15369" max="15370" width="13.625" style="246" customWidth="1"/>
    <col min="15371" max="15371" width="19.625" style="246" customWidth="1"/>
    <col min="15372" max="15372" width="5" style="246" bestFit="1" customWidth="1"/>
    <col min="15373" max="15394" width="15.625" style="246" customWidth="1"/>
    <col min="15395" max="15624" width="9" style="246"/>
    <col min="15625" max="15626" width="13.625" style="246" customWidth="1"/>
    <col min="15627" max="15627" width="19.625" style="246" customWidth="1"/>
    <col min="15628" max="15628" width="5" style="246" bestFit="1" customWidth="1"/>
    <col min="15629" max="15650" width="15.625" style="246" customWidth="1"/>
    <col min="15651" max="15880" width="9" style="246"/>
    <col min="15881" max="15882" width="13.625" style="246" customWidth="1"/>
    <col min="15883" max="15883" width="19.625" style="246" customWidth="1"/>
    <col min="15884" max="15884" width="5" style="246" bestFit="1" customWidth="1"/>
    <col min="15885" max="15906" width="15.625" style="246" customWidth="1"/>
    <col min="15907" max="16136" width="9" style="246"/>
    <col min="16137" max="16138" width="13.625" style="246" customWidth="1"/>
    <col min="16139" max="16139" width="19.625" style="246" customWidth="1"/>
    <col min="16140" max="16140" width="5" style="246" bestFit="1" customWidth="1"/>
    <col min="16141" max="16162" width="15.625" style="246" customWidth="1"/>
    <col min="16163" max="16384" width="9" style="246"/>
  </cols>
  <sheetData>
    <row r="1" spans="1:50">
      <c r="A1" s="244" t="s">
        <v>713</v>
      </c>
      <c r="B1" s="213"/>
      <c r="C1" s="213"/>
      <c r="D1" s="245"/>
      <c r="E1" s="213"/>
      <c r="F1" s="213"/>
      <c r="G1" s="213"/>
      <c r="H1" s="213"/>
      <c r="I1" s="213"/>
      <c r="J1" s="213"/>
      <c r="K1" s="213"/>
      <c r="L1" s="213"/>
      <c r="M1" s="213"/>
      <c r="N1" s="213"/>
      <c r="O1" s="213"/>
      <c r="P1" s="213"/>
      <c r="Q1" s="213"/>
      <c r="R1" s="213"/>
      <c r="S1" s="213"/>
      <c r="T1" s="213"/>
      <c r="U1" s="213"/>
      <c r="V1" s="213"/>
      <c r="W1" s="213"/>
      <c r="X1" s="213"/>
      <c r="Y1" s="213"/>
      <c r="Z1" s="213"/>
      <c r="AB1" s="269" t="s">
        <v>952</v>
      </c>
      <c r="AJ1" s="276">
        <v>134163</v>
      </c>
      <c r="AK1" s="276">
        <v>128955</v>
      </c>
      <c r="AL1" s="276">
        <v>130261</v>
      </c>
      <c r="AM1" s="276">
        <v>150948</v>
      </c>
      <c r="AN1" s="276">
        <v>173185</v>
      </c>
      <c r="AO1" s="276">
        <v>216925</v>
      </c>
      <c r="AP1" s="276">
        <v>210240</v>
      </c>
      <c r="AR1" s="275">
        <f>H28国推計人口2!Q383*1000</f>
        <v>132000</v>
      </c>
      <c r="AS1" s="275">
        <f>H28国推計人口2!R383*1000</f>
        <v>126000</v>
      </c>
      <c r="AT1" s="275">
        <f>H28国推計人口2!S383*1000</f>
        <v>126000</v>
      </c>
      <c r="AU1" s="275">
        <f>H28国推計人口2!T383*1000</f>
        <v>147000</v>
      </c>
      <c r="AV1" s="275">
        <f>H28国推計人口2!U383*1000</f>
        <v>169000</v>
      </c>
      <c r="AW1" s="275">
        <f>H28国推計人口2!V383*1000</f>
        <v>214000</v>
      </c>
      <c r="AX1" s="275">
        <f>H28国推計人口2!W383*1000</f>
        <v>207000</v>
      </c>
    </row>
    <row r="2" spans="1:50">
      <c r="A2" s="247" t="s">
        <v>33</v>
      </c>
      <c r="B2" s="248" t="s">
        <v>34</v>
      </c>
      <c r="C2" s="249" t="s">
        <v>35</v>
      </c>
      <c r="D2" s="248" t="s">
        <v>36</v>
      </c>
      <c r="E2" s="247" t="s">
        <v>37</v>
      </c>
      <c r="F2" s="247" t="s">
        <v>38</v>
      </c>
      <c r="G2" s="247" t="s">
        <v>714</v>
      </c>
      <c r="H2" s="247" t="s">
        <v>715</v>
      </c>
      <c r="I2" s="247" t="s">
        <v>716</v>
      </c>
      <c r="J2" s="247" t="s">
        <v>717</v>
      </c>
      <c r="K2" s="247" t="s">
        <v>718</v>
      </c>
      <c r="L2" s="247" t="s">
        <v>719</v>
      </c>
      <c r="M2" s="247" t="s">
        <v>720</v>
      </c>
      <c r="N2" s="247" t="s">
        <v>721</v>
      </c>
      <c r="O2" s="247" t="s">
        <v>722</v>
      </c>
      <c r="P2" s="247" t="s">
        <v>723</v>
      </c>
      <c r="Q2" s="247" t="s">
        <v>724</v>
      </c>
      <c r="R2" s="247" t="s">
        <v>725</v>
      </c>
      <c r="S2" s="247" t="s">
        <v>726</v>
      </c>
      <c r="T2" s="247" t="s">
        <v>727</v>
      </c>
      <c r="U2" s="247" t="s">
        <v>728</v>
      </c>
      <c r="V2" s="247" t="s">
        <v>729</v>
      </c>
      <c r="W2" s="247" t="s">
        <v>730</v>
      </c>
      <c r="X2" s="247" t="s">
        <v>731</v>
      </c>
      <c r="Y2" s="247" t="s">
        <v>732</v>
      </c>
      <c r="Z2" s="247" t="s">
        <v>711</v>
      </c>
      <c r="AB2" s="247" t="s">
        <v>716</v>
      </c>
      <c r="AC2" s="247" t="s">
        <v>717</v>
      </c>
      <c r="AD2" s="247" t="s">
        <v>718</v>
      </c>
      <c r="AE2" s="247" t="s">
        <v>719</v>
      </c>
      <c r="AF2" s="247" t="s">
        <v>720</v>
      </c>
      <c r="AG2" s="247" t="s">
        <v>721</v>
      </c>
      <c r="AH2" s="247" t="s">
        <v>722</v>
      </c>
      <c r="AJ2" s="250" t="s">
        <v>761</v>
      </c>
      <c r="AK2" s="250" t="s">
        <v>762</v>
      </c>
      <c r="AL2" s="250" t="s">
        <v>763</v>
      </c>
      <c r="AM2" s="250" t="s">
        <v>764</v>
      </c>
      <c r="AN2" s="250" t="s">
        <v>765</v>
      </c>
      <c r="AO2" s="250" t="s">
        <v>766</v>
      </c>
      <c r="AP2" s="250" t="s">
        <v>767</v>
      </c>
      <c r="AR2" s="250" t="s">
        <v>761</v>
      </c>
      <c r="AS2" s="250" t="s">
        <v>762</v>
      </c>
      <c r="AT2" s="250" t="s">
        <v>763</v>
      </c>
      <c r="AU2" s="250" t="s">
        <v>764</v>
      </c>
      <c r="AV2" s="250" t="s">
        <v>765</v>
      </c>
      <c r="AW2" s="250" t="s">
        <v>766</v>
      </c>
      <c r="AX2" s="250" t="s">
        <v>767</v>
      </c>
    </row>
    <row r="3" spans="1:50" s="255" customFormat="1">
      <c r="A3" s="251" t="s">
        <v>39</v>
      </c>
      <c r="B3" s="252" t="s">
        <v>41</v>
      </c>
      <c r="C3" s="188" t="s">
        <v>712</v>
      </c>
      <c r="D3" s="253" t="s">
        <v>2</v>
      </c>
      <c r="E3" s="254">
        <v>2864687</v>
      </c>
      <c r="F3" s="254">
        <v>109007</v>
      </c>
      <c r="G3" s="254">
        <v>118524</v>
      </c>
      <c r="H3" s="254">
        <v>122923</v>
      </c>
      <c r="I3" s="254">
        <v>133465</v>
      </c>
      <c r="J3" s="254">
        <v>130752</v>
      </c>
      <c r="K3" s="254">
        <v>132844</v>
      </c>
      <c r="L3" s="254">
        <v>151727</v>
      </c>
      <c r="M3" s="254">
        <v>171634</v>
      </c>
      <c r="N3" s="254">
        <v>215193</v>
      </c>
      <c r="O3" s="254">
        <v>211890</v>
      </c>
      <c r="P3" s="254">
        <v>176504</v>
      </c>
      <c r="Q3" s="254">
        <v>164474</v>
      </c>
      <c r="R3" s="254">
        <v>173806</v>
      </c>
      <c r="S3" s="254">
        <v>234157</v>
      </c>
      <c r="T3" s="254">
        <v>175763</v>
      </c>
      <c r="U3" s="254">
        <v>158652</v>
      </c>
      <c r="V3" s="254">
        <v>132866</v>
      </c>
      <c r="W3" s="254">
        <v>89362</v>
      </c>
      <c r="X3" s="254">
        <v>45138</v>
      </c>
      <c r="Y3" s="254">
        <v>13669</v>
      </c>
      <c r="Z3" s="254">
        <v>2337</v>
      </c>
      <c r="AB3" s="266">
        <f>AB4+SUM(AB14:AB53)</f>
        <v>133715</v>
      </c>
      <c r="AC3" s="266">
        <f>ROUND(H28住基人口2!J3+(H29住基人口2!J3-H28住基人口2!J3)/12*9,0)</f>
        <v>130782</v>
      </c>
      <c r="AD3" s="266">
        <f>ROUND(H28住基人口2!K3+(H29住基人口2!K3-H28住基人口2!K3)/12*9,0)</f>
        <v>133804</v>
      </c>
      <c r="AE3" s="266">
        <f>ROUND(H28住基人口2!L3+(H29住基人口2!L3-H28住基人口2!L3)/12*9,0)</f>
        <v>152615</v>
      </c>
      <c r="AF3" s="266">
        <f>ROUND(H28住基人口2!M3+(H29住基人口2!M3-H28住基人口2!M3)/12*9,0)</f>
        <v>173501</v>
      </c>
      <c r="AG3" s="266">
        <f>ROUND(H28住基人口2!N3+(H29住基人口2!N3-H28住基人口2!N3)/12*9,0)</f>
        <v>216551</v>
      </c>
      <c r="AH3" s="266">
        <f>ROUND(H28住基人口2!O3+(H29住基人口2!O3-H28住基人口2!O3)/12*9,0)</f>
        <v>208179</v>
      </c>
      <c r="AJ3" s="263">
        <f>AJ4+SUM(AJ14:AJ53)</f>
        <v>134163</v>
      </c>
      <c r="AK3" s="263">
        <f t="shared" ref="AK3:AP3" si="0">AK4+SUM(AK14:AK53)</f>
        <v>128955</v>
      </c>
      <c r="AL3" s="263">
        <f t="shared" si="0"/>
        <v>130261</v>
      </c>
      <c r="AM3" s="263">
        <f t="shared" si="0"/>
        <v>150948</v>
      </c>
      <c r="AN3" s="263">
        <f t="shared" si="0"/>
        <v>173185</v>
      </c>
      <c r="AO3" s="263">
        <f t="shared" si="0"/>
        <v>216925</v>
      </c>
      <c r="AP3" s="263">
        <f t="shared" si="0"/>
        <v>210240</v>
      </c>
      <c r="AR3" s="263">
        <f>AR4+SUM(AR14:AR53)</f>
        <v>131999</v>
      </c>
      <c r="AS3" s="263">
        <f t="shared" ref="AS3:AX3" si="1">AS4+SUM(AS14:AS53)</f>
        <v>126005</v>
      </c>
      <c r="AT3" s="263">
        <f t="shared" si="1"/>
        <v>126003</v>
      </c>
      <c r="AU3" s="263">
        <f t="shared" si="1"/>
        <v>147001</v>
      </c>
      <c r="AV3" s="263">
        <f t="shared" si="1"/>
        <v>169001</v>
      </c>
      <c r="AW3" s="263">
        <f t="shared" si="1"/>
        <v>214000</v>
      </c>
      <c r="AX3" s="263">
        <f t="shared" si="1"/>
        <v>206999</v>
      </c>
    </row>
    <row r="4" spans="1:50" s="255" customFormat="1">
      <c r="A4" s="251" t="s">
        <v>40</v>
      </c>
      <c r="B4" s="252" t="s">
        <v>41</v>
      </c>
      <c r="C4" s="188" t="s">
        <v>42</v>
      </c>
      <c r="D4" s="253" t="s">
        <v>2</v>
      </c>
      <c r="E4" s="254">
        <v>788785</v>
      </c>
      <c r="F4" s="254">
        <v>28936</v>
      </c>
      <c r="G4" s="254">
        <v>31367</v>
      </c>
      <c r="H4" s="254">
        <v>32255</v>
      </c>
      <c r="I4" s="254">
        <v>34085</v>
      </c>
      <c r="J4" s="254">
        <v>36316</v>
      </c>
      <c r="K4" s="254">
        <v>38625</v>
      </c>
      <c r="L4" s="254">
        <v>43099</v>
      </c>
      <c r="M4" s="254">
        <v>48636</v>
      </c>
      <c r="N4" s="254">
        <v>59852</v>
      </c>
      <c r="O4" s="254">
        <v>58523</v>
      </c>
      <c r="P4" s="254">
        <v>49202</v>
      </c>
      <c r="Q4" s="254">
        <v>46341</v>
      </c>
      <c r="R4" s="254">
        <v>47417</v>
      </c>
      <c r="S4" s="254">
        <v>63832</v>
      </c>
      <c r="T4" s="254">
        <v>47443</v>
      </c>
      <c r="U4" s="254">
        <v>44469</v>
      </c>
      <c r="V4" s="254">
        <v>37742</v>
      </c>
      <c r="W4" s="254">
        <v>24535</v>
      </c>
      <c r="X4" s="254">
        <v>11882</v>
      </c>
      <c r="Y4" s="254">
        <v>3586</v>
      </c>
      <c r="Z4" s="254">
        <v>642</v>
      </c>
      <c r="AB4" s="266">
        <f>SUM(AB5:AB13)</f>
        <v>34145</v>
      </c>
      <c r="AC4" s="266">
        <f t="shared" ref="AC4:AH4" si="2">SUM(AC5:AC13)</f>
        <v>36311</v>
      </c>
      <c r="AD4" s="266">
        <f t="shared" si="2"/>
        <v>38935</v>
      </c>
      <c r="AE4" s="266">
        <f t="shared" si="2"/>
        <v>43401</v>
      </c>
      <c r="AF4" s="266">
        <f t="shared" si="2"/>
        <v>49086</v>
      </c>
      <c r="AG4" s="266">
        <f t="shared" si="2"/>
        <v>60194</v>
      </c>
      <c r="AH4" s="266">
        <f t="shared" si="2"/>
        <v>57496</v>
      </c>
      <c r="AJ4" s="264">
        <f>SUM(AJ5:AJ13)</f>
        <v>36047</v>
      </c>
      <c r="AK4" s="264">
        <f t="shared" ref="AK4:AP4" si="3">SUM(AK5:AK13)</f>
        <v>39545</v>
      </c>
      <c r="AL4" s="264">
        <f t="shared" si="3"/>
        <v>39091</v>
      </c>
      <c r="AM4" s="264">
        <f t="shared" si="3"/>
        <v>43725</v>
      </c>
      <c r="AN4" s="264">
        <f t="shared" si="3"/>
        <v>49587</v>
      </c>
      <c r="AO4" s="264">
        <f t="shared" si="3"/>
        <v>61004</v>
      </c>
      <c r="AP4" s="264">
        <f t="shared" si="3"/>
        <v>58577</v>
      </c>
      <c r="AR4" s="264">
        <f t="shared" ref="AR4:AX4" si="4">SUM(AR5:AR13)</f>
        <v>35465</v>
      </c>
      <c r="AS4" s="264">
        <f t="shared" si="4"/>
        <v>38640</v>
      </c>
      <c r="AT4" s="264">
        <f t="shared" si="4"/>
        <v>37811</v>
      </c>
      <c r="AU4" s="264">
        <f t="shared" si="4"/>
        <v>42583</v>
      </c>
      <c r="AV4" s="264">
        <f t="shared" si="4"/>
        <v>48389</v>
      </c>
      <c r="AW4" s="264">
        <f t="shared" si="4"/>
        <v>60181</v>
      </c>
      <c r="AX4" s="264">
        <f t="shared" si="4"/>
        <v>57674</v>
      </c>
    </row>
    <row r="5" spans="1:50" s="255" customFormat="1">
      <c r="A5" s="251" t="s">
        <v>43</v>
      </c>
      <c r="B5" s="252" t="s">
        <v>41</v>
      </c>
      <c r="C5" s="188" t="s">
        <v>733</v>
      </c>
      <c r="D5" s="253" t="s">
        <v>2</v>
      </c>
      <c r="E5" s="254">
        <v>110776</v>
      </c>
      <c r="F5" s="254">
        <v>4466</v>
      </c>
      <c r="G5" s="254">
        <v>4707</v>
      </c>
      <c r="H5" s="254">
        <v>4972</v>
      </c>
      <c r="I5" s="254">
        <v>5090</v>
      </c>
      <c r="J5" s="254">
        <v>5019</v>
      </c>
      <c r="K5" s="254">
        <v>5278</v>
      </c>
      <c r="L5" s="254">
        <v>6166</v>
      </c>
      <c r="M5" s="254">
        <v>7343</v>
      </c>
      <c r="N5" s="254">
        <v>9260</v>
      </c>
      <c r="O5" s="254">
        <v>9449</v>
      </c>
      <c r="P5" s="254">
        <v>7476</v>
      </c>
      <c r="Q5" s="254">
        <v>6604</v>
      </c>
      <c r="R5" s="254">
        <v>6005</v>
      </c>
      <c r="S5" s="254">
        <v>7950</v>
      </c>
      <c r="T5" s="254">
        <v>5730</v>
      </c>
      <c r="U5" s="254">
        <v>5322</v>
      </c>
      <c r="V5" s="254">
        <v>4784</v>
      </c>
      <c r="W5" s="254">
        <v>3126</v>
      </c>
      <c r="X5" s="254">
        <v>1499</v>
      </c>
      <c r="Y5" s="254">
        <v>451</v>
      </c>
      <c r="Z5" s="254">
        <v>79</v>
      </c>
      <c r="AB5" s="267">
        <f>ROUND(H28住基人口2!I5+(H29住基人口2!I5-H28住基人口2!I5)/12*9,0)</f>
        <v>5076</v>
      </c>
      <c r="AC5" s="267">
        <f>ROUND(H28住基人口2!J5+(H29住基人口2!J5-H28住基人口2!J5)/12*9,0)</f>
        <v>5011</v>
      </c>
      <c r="AD5" s="267">
        <f>ROUND(H28住基人口2!K5+(H29住基人口2!K5-H28住基人口2!K5)/12*9,0)</f>
        <v>5302</v>
      </c>
      <c r="AE5" s="267">
        <f>ROUND(H28住基人口2!L5+(H29住基人口2!L5-H28住基人口2!L5)/12*9,0)</f>
        <v>6233</v>
      </c>
      <c r="AF5" s="267">
        <f>ROUND(H28住基人口2!M5+(H29住基人口2!M5-H28住基人口2!M5)/12*9,0)</f>
        <v>7422</v>
      </c>
      <c r="AG5" s="267">
        <f>ROUND(H28住基人口2!N5+(H29住基人口2!N5-H28住基人口2!N5)/12*9,0)</f>
        <v>9357</v>
      </c>
      <c r="AH5" s="267">
        <f>ROUND(H28住基人口2!O5+(H29住基人口2!O5-H28住基人口2!O5)/12*9,0)</f>
        <v>9289</v>
      </c>
      <c r="AJ5" s="264">
        <f>ROUND(AB5*H28住基人口2!AJ5/H28住基人口2!AB5,0)</f>
        <v>5678</v>
      </c>
      <c r="AK5" s="264">
        <f>ROUND(AC5*H28住基人口2!AK5/H28住基人口2!AC5,0)</f>
        <v>5824</v>
      </c>
      <c r="AL5" s="264">
        <f>ROUND(AD5*H28住基人口2!AL5/H28住基人口2!AD5,0)</f>
        <v>5190</v>
      </c>
      <c r="AM5" s="264">
        <f>ROUND(AE5*H28住基人口2!AM5/H28住基人口2!AE5,0)</f>
        <v>6077</v>
      </c>
      <c r="AN5" s="264">
        <f>ROUND(AF5*H28住基人口2!AN5/H28住基人口2!AF5,0)</f>
        <v>7233</v>
      </c>
      <c r="AO5" s="264">
        <f>ROUND(AG5*H28住基人口2!AO5/H28住基人口2!AG5,0)</f>
        <v>9400</v>
      </c>
      <c r="AP5" s="264">
        <f>ROUND(AH5*H28住基人口2!AP5/H28住基人口2!AH5,0)</f>
        <v>9343</v>
      </c>
      <c r="AR5" s="264">
        <f>ROUND(AJ5*AR$1/AJ$1,0)</f>
        <v>5586</v>
      </c>
      <c r="AS5" s="264">
        <f t="shared" ref="AS5:AX20" si="5">ROUND(AK5*AS$1/AK$1,0)</f>
        <v>5691</v>
      </c>
      <c r="AT5" s="264">
        <f t="shared" si="5"/>
        <v>5020</v>
      </c>
      <c r="AU5" s="264">
        <f t="shared" si="5"/>
        <v>5918</v>
      </c>
      <c r="AV5" s="264">
        <f t="shared" si="5"/>
        <v>7058</v>
      </c>
      <c r="AW5" s="264">
        <f t="shared" si="5"/>
        <v>9273</v>
      </c>
      <c r="AX5" s="264">
        <f t="shared" si="5"/>
        <v>9199</v>
      </c>
    </row>
    <row r="6" spans="1:50" s="255" customFormat="1">
      <c r="A6" s="251" t="s">
        <v>44</v>
      </c>
      <c r="B6" s="252" t="s">
        <v>41</v>
      </c>
      <c r="C6" s="188" t="s">
        <v>734</v>
      </c>
      <c r="D6" s="253" t="s">
        <v>2</v>
      </c>
      <c r="E6" s="254">
        <v>68708</v>
      </c>
      <c r="F6" s="254">
        <v>2798</v>
      </c>
      <c r="G6" s="254">
        <v>2844</v>
      </c>
      <c r="H6" s="254">
        <v>2790</v>
      </c>
      <c r="I6" s="254">
        <v>2840</v>
      </c>
      <c r="J6" s="254">
        <v>3019</v>
      </c>
      <c r="K6" s="254">
        <v>3436</v>
      </c>
      <c r="L6" s="254">
        <v>4015</v>
      </c>
      <c r="M6" s="254">
        <v>4776</v>
      </c>
      <c r="N6" s="254">
        <v>5803</v>
      </c>
      <c r="O6" s="254">
        <v>5334</v>
      </c>
      <c r="P6" s="254">
        <v>4295</v>
      </c>
      <c r="Q6" s="254">
        <v>3581</v>
      </c>
      <c r="R6" s="254">
        <v>3546</v>
      </c>
      <c r="S6" s="254">
        <v>4950</v>
      </c>
      <c r="T6" s="254">
        <v>3656</v>
      </c>
      <c r="U6" s="254">
        <v>3678</v>
      </c>
      <c r="V6" s="254">
        <v>3368</v>
      </c>
      <c r="W6" s="254">
        <v>2467</v>
      </c>
      <c r="X6" s="254">
        <v>1122</v>
      </c>
      <c r="Y6" s="254">
        <v>320</v>
      </c>
      <c r="Z6" s="254">
        <v>70</v>
      </c>
      <c r="AB6" s="266">
        <f>ROUND(H28住基人口2!I6+(H29住基人口2!I6-H28住基人口2!I6)/12*9,0)</f>
        <v>2830</v>
      </c>
      <c r="AC6" s="266">
        <f>ROUND(H28住基人口2!J6+(H29住基人口2!J6-H28住基人口2!J6)/12*9,0)</f>
        <v>3023</v>
      </c>
      <c r="AD6" s="266">
        <f>ROUND(H28住基人口2!K6+(H29住基人口2!K6-H28住基人口2!K6)/12*9,0)</f>
        <v>3448</v>
      </c>
      <c r="AE6" s="266">
        <f>ROUND(H28住基人口2!L6+(H29住基人口2!L6-H28住基人口2!L6)/12*9,0)</f>
        <v>4053</v>
      </c>
      <c r="AF6" s="266">
        <f>ROUND(H28住基人口2!M6+(H29住基人口2!M6-H28住基人口2!M6)/12*9,0)</f>
        <v>4804</v>
      </c>
      <c r="AG6" s="266">
        <f>ROUND(H28住基人口2!N6+(H29住基人口2!N6-H28住基人口2!N6)/12*9,0)</f>
        <v>5820</v>
      </c>
      <c r="AH6" s="266">
        <f>ROUND(H28住基人口2!O6+(H29住基人口2!O6-H28住基人口2!O6)/12*9,0)</f>
        <v>5248</v>
      </c>
      <c r="AJ6" s="263">
        <f>ROUND(AB6*H28住基人口2!AJ6/H28住基人口2!AB6,0)</f>
        <v>3253</v>
      </c>
      <c r="AK6" s="263">
        <f>ROUND(AC6*H28住基人口2!AK6/H28住基人口2!AC6,0)</f>
        <v>3973</v>
      </c>
      <c r="AL6" s="263">
        <f>ROUND(AD6*H28住基人口2!AL6/H28住基人口2!AD6,0)</f>
        <v>3657</v>
      </c>
      <c r="AM6" s="263">
        <f>ROUND(AE6*H28住基人口2!AM6/H28住基人口2!AE6,0)</f>
        <v>4221</v>
      </c>
      <c r="AN6" s="263">
        <f>ROUND(AF6*H28住基人口2!AN6/H28住基人口2!AF6,0)</f>
        <v>4856</v>
      </c>
      <c r="AO6" s="263">
        <f>ROUND(AG6*H28住基人口2!AO6/H28住基人口2!AG6,0)</f>
        <v>5991</v>
      </c>
      <c r="AP6" s="263">
        <f>ROUND(AH6*H28住基人口2!AP6/H28住基人口2!AH6,0)</f>
        <v>5372</v>
      </c>
      <c r="AR6" s="263">
        <f t="shared" ref="AR6:AR53" si="6">ROUND(AJ6*AR$1/AJ$1,0)</f>
        <v>3201</v>
      </c>
      <c r="AS6" s="263">
        <f t="shared" si="5"/>
        <v>3882</v>
      </c>
      <c r="AT6" s="263">
        <f t="shared" si="5"/>
        <v>3537</v>
      </c>
      <c r="AU6" s="263">
        <f t="shared" si="5"/>
        <v>4111</v>
      </c>
      <c r="AV6" s="263">
        <f t="shared" si="5"/>
        <v>4739</v>
      </c>
      <c r="AW6" s="263">
        <f t="shared" si="5"/>
        <v>5910</v>
      </c>
      <c r="AX6" s="263">
        <f t="shared" si="5"/>
        <v>5289</v>
      </c>
    </row>
    <row r="7" spans="1:50" s="255" customFormat="1">
      <c r="A7" s="251" t="s">
        <v>45</v>
      </c>
      <c r="B7" s="252" t="s">
        <v>41</v>
      </c>
      <c r="C7" s="188" t="s">
        <v>735</v>
      </c>
      <c r="D7" s="253" t="s">
        <v>2</v>
      </c>
      <c r="E7" s="254">
        <v>53398</v>
      </c>
      <c r="F7" s="254">
        <v>1785</v>
      </c>
      <c r="G7" s="254">
        <v>1733</v>
      </c>
      <c r="H7" s="254">
        <v>1771</v>
      </c>
      <c r="I7" s="254">
        <v>1897</v>
      </c>
      <c r="J7" s="254">
        <v>2466</v>
      </c>
      <c r="K7" s="254">
        <v>3173</v>
      </c>
      <c r="L7" s="254">
        <v>3181</v>
      </c>
      <c r="M7" s="254">
        <v>3041</v>
      </c>
      <c r="N7" s="254">
        <v>3892</v>
      </c>
      <c r="O7" s="254">
        <v>3822</v>
      </c>
      <c r="P7" s="254">
        <v>3044</v>
      </c>
      <c r="Q7" s="254">
        <v>2856</v>
      </c>
      <c r="R7" s="254">
        <v>2897</v>
      </c>
      <c r="S7" s="254">
        <v>4125</v>
      </c>
      <c r="T7" s="254">
        <v>3438</v>
      </c>
      <c r="U7" s="254">
        <v>3539</v>
      </c>
      <c r="V7" s="254">
        <v>3306</v>
      </c>
      <c r="W7" s="254">
        <v>2045</v>
      </c>
      <c r="X7" s="254">
        <v>1041</v>
      </c>
      <c r="Y7" s="254">
        <v>295</v>
      </c>
      <c r="Z7" s="254">
        <v>51</v>
      </c>
      <c r="AB7" s="266">
        <f>ROUND(H28住基人口2!I7+(H29住基人口2!I7-H28住基人口2!I7)/12*9,0)</f>
        <v>1897</v>
      </c>
      <c r="AC7" s="266">
        <f>ROUND(H28住基人口2!J7+(H29住基人口2!J7-H28住基人口2!J7)/12*9,0)</f>
        <v>2477</v>
      </c>
      <c r="AD7" s="266">
        <f>ROUND(H28住基人口2!K7+(H29住基人口2!K7-H28住基人口2!K7)/12*9,0)</f>
        <v>3187</v>
      </c>
      <c r="AE7" s="266">
        <f>ROUND(H28住基人口2!L7+(H29住基人口2!L7-H28住基人口2!L7)/12*9,0)</f>
        <v>3188</v>
      </c>
      <c r="AF7" s="266">
        <f>ROUND(H28住基人口2!M7+(H29住基人口2!M7-H28住基人口2!M7)/12*9,0)</f>
        <v>3078</v>
      </c>
      <c r="AG7" s="266">
        <f>ROUND(H28住基人口2!N7+(H29住基人口2!N7-H28住基人口2!N7)/12*9,0)</f>
        <v>3915</v>
      </c>
      <c r="AH7" s="266">
        <f>ROUND(H28住基人口2!O7+(H29住基人口2!O7-H28住基人口2!O7)/12*9,0)</f>
        <v>3746</v>
      </c>
      <c r="AJ7" s="263">
        <f>ROUND(AB7*H28住基人口2!AJ7/H28住基人口2!AB7,0)</f>
        <v>1909</v>
      </c>
      <c r="AK7" s="263">
        <f>ROUND(AC7*H28住基人口2!AK7/H28住基人口2!AC7,0)</f>
        <v>2533</v>
      </c>
      <c r="AL7" s="263">
        <f>ROUND(AD7*H28住基人口2!AL7/H28住基人口2!AD7,0)</f>
        <v>3227</v>
      </c>
      <c r="AM7" s="263">
        <f>ROUND(AE7*H28住基人口2!AM7/H28住基人口2!AE7,0)</f>
        <v>3254</v>
      </c>
      <c r="AN7" s="263">
        <f>ROUND(AF7*H28住基人口2!AN7/H28住基人口2!AF7,0)</f>
        <v>3097</v>
      </c>
      <c r="AO7" s="263">
        <f>ROUND(AG7*H28住基人口2!AO7/H28住基人口2!AG7,0)</f>
        <v>3849</v>
      </c>
      <c r="AP7" s="263">
        <f>ROUND(AH7*H28住基人口2!AP7/H28住基人口2!AH7,0)</f>
        <v>3688</v>
      </c>
      <c r="AR7" s="263">
        <f t="shared" si="6"/>
        <v>1878</v>
      </c>
      <c r="AS7" s="263">
        <f t="shared" si="5"/>
        <v>2475</v>
      </c>
      <c r="AT7" s="263">
        <f t="shared" si="5"/>
        <v>3121</v>
      </c>
      <c r="AU7" s="263">
        <f t="shared" si="5"/>
        <v>3169</v>
      </c>
      <c r="AV7" s="263">
        <f t="shared" si="5"/>
        <v>3022</v>
      </c>
      <c r="AW7" s="263">
        <f t="shared" si="5"/>
        <v>3797</v>
      </c>
      <c r="AX7" s="263">
        <f t="shared" si="5"/>
        <v>3631</v>
      </c>
    </row>
    <row r="8" spans="1:50" s="255" customFormat="1">
      <c r="A8" s="251" t="s">
        <v>46</v>
      </c>
      <c r="B8" s="252" t="s">
        <v>41</v>
      </c>
      <c r="C8" s="188" t="s">
        <v>736</v>
      </c>
      <c r="D8" s="253" t="s">
        <v>2</v>
      </c>
      <c r="E8" s="254">
        <v>48465</v>
      </c>
      <c r="F8" s="254">
        <v>1435</v>
      </c>
      <c r="G8" s="254">
        <v>1537</v>
      </c>
      <c r="H8" s="254">
        <v>1648</v>
      </c>
      <c r="I8" s="254">
        <v>1839</v>
      </c>
      <c r="J8" s="254">
        <v>2038</v>
      </c>
      <c r="K8" s="254">
        <v>2203</v>
      </c>
      <c r="L8" s="254">
        <v>2354</v>
      </c>
      <c r="M8" s="254">
        <v>2422</v>
      </c>
      <c r="N8" s="254">
        <v>3182</v>
      </c>
      <c r="O8" s="254">
        <v>3283</v>
      </c>
      <c r="P8" s="254">
        <v>2908</v>
      </c>
      <c r="Q8" s="254">
        <v>2717</v>
      </c>
      <c r="R8" s="254">
        <v>2822</v>
      </c>
      <c r="S8" s="254">
        <v>4196</v>
      </c>
      <c r="T8" s="254">
        <v>3521</v>
      </c>
      <c r="U8" s="254">
        <v>3714</v>
      </c>
      <c r="V8" s="254">
        <v>3276</v>
      </c>
      <c r="W8" s="254">
        <v>1997</v>
      </c>
      <c r="X8" s="254">
        <v>1046</v>
      </c>
      <c r="Y8" s="254">
        <v>279</v>
      </c>
      <c r="Z8" s="254">
        <v>48</v>
      </c>
      <c r="AB8" s="266">
        <f>ROUND(H28住基人口2!I8+(H29住基人口2!I8-H28住基人口2!I8)/12*9,0)</f>
        <v>1856</v>
      </c>
      <c r="AC8" s="266">
        <f>ROUND(H28住基人口2!J8+(H29住基人口2!J8-H28住基人口2!J8)/12*9,0)</f>
        <v>2030</v>
      </c>
      <c r="AD8" s="266">
        <f>ROUND(H28住基人口2!K8+(H29住基人口2!K8-H28住基人口2!K8)/12*9,0)</f>
        <v>2237</v>
      </c>
      <c r="AE8" s="266">
        <f>ROUND(H28住基人口2!L8+(H29住基人口2!L8-H28住基人口2!L8)/12*9,0)</f>
        <v>2362</v>
      </c>
      <c r="AF8" s="266">
        <f>ROUND(H28住基人口2!M8+(H29住基人口2!M8-H28住基人口2!M8)/12*9,0)</f>
        <v>2453</v>
      </c>
      <c r="AG8" s="266">
        <f>ROUND(H28住基人口2!N8+(H29住基人口2!N8-H28住基人口2!N8)/12*9,0)</f>
        <v>3213</v>
      </c>
      <c r="AH8" s="266">
        <f>ROUND(H28住基人口2!O8+(H29住基人口2!O8-H28住基人口2!O8)/12*9,0)</f>
        <v>3235</v>
      </c>
      <c r="AJ8" s="263">
        <f>ROUND(AB8*H28住基人口2!AJ8/H28住基人口2!AB8,0)</f>
        <v>2007</v>
      </c>
      <c r="AK8" s="263">
        <f>ROUND(AC8*H28住基人口2!AK8/H28住基人口2!AC8,0)</f>
        <v>2256</v>
      </c>
      <c r="AL8" s="263">
        <f>ROUND(AD8*H28住基人口2!AL8/H28住基人口2!AD8,0)</f>
        <v>2315</v>
      </c>
      <c r="AM8" s="263">
        <f>ROUND(AE8*H28住基人口2!AM8/H28住基人口2!AE8,0)</f>
        <v>2501</v>
      </c>
      <c r="AN8" s="263">
        <f>ROUND(AF8*H28住基人口2!AN8/H28住基人口2!AF8,0)</f>
        <v>2647</v>
      </c>
      <c r="AO8" s="263">
        <f>ROUND(AG8*H28住基人口2!AO8/H28住基人口2!AG8,0)</f>
        <v>3425</v>
      </c>
      <c r="AP8" s="263">
        <f>ROUND(AH8*H28住基人口2!AP8/H28住基人口2!AH8,0)</f>
        <v>3434</v>
      </c>
      <c r="AR8" s="263">
        <f t="shared" si="6"/>
        <v>1975</v>
      </c>
      <c r="AS8" s="263">
        <f t="shared" si="5"/>
        <v>2204</v>
      </c>
      <c r="AT8" s="263">
        <f t="shared" si="5"/>
        <v>2239</v>
      </c>
      <c r="AU8" s="263">
        <f t="shared" si="5"/>
        <v>2436</v>
      </c>
      <c r="AV8" s="263">
        <f t="shared" si="5"/>
        <v>2583</v>
      </c>
      <c r="AW8" s="263">
        <f t="shared" si="5"/>
        <v>3379</v>
      </c>
      <c r="AX8" s="263">
        <f t="shared" si="5"/>
        <v>3381</v>
      </c>
    </row>
    <row r="9" spans="1:50" s="255" customFormat="1">
      <c r="A9" s="251" t="s">
        <v>47</v>
      </c>
      <c r="B9" s="252" t="s">
        <v>41</v>
      </c>
      <c r="C9" s="188" t="s">
        <v>737</v>
      </c>
      <c r="D9" s="253" t="s">
        <v>2</v>
      </c>
      <c r="E9" s="254">
        <v>85351</v>
      </c>
      <c r="F9" s="254">
        <v>2863</v>
      </c>
      <c r="G9" s="254">
        <v>3157</v>
      </c>
      <c r="H9" s="254">
        <v>3174</v>
      </c>
      <c r="I9" s="254">
        <v>3430</v>
      </c>
      <c r="J9" s="254">
        <v>3670</v>
      </c>
      <c r="K9" s="254">
        <v>3848</v>
      </c>
      <c r="L9" s="254">
        <v>4302</v>
      </c>
      <c r="M9" s="254">
        <v>4851</v>
      </c>
      <c r="N9" s="254">
        <v>5841</v>
      </c>
      <c r="O9" s="254">
        <v>6073</v>
      </c>
      <c r="P9" s="254">
        <v>5207</v>
      </c>
      <c r="Q9" s="254">
        <v>5150</v>
      </c>
      <c r="R9" s="254">
        <v>5389</v>
      </c>
      <c r="S9" s="254">
        <v>7794</v>
      </c>
      <c r="T9" s="254">
        <v>5971</v>
      </c>
      <c r="U9" s="254">
        <v>5558</v>
      </c>
      <c r="V9" s="254">
        <v>4442</v>
      </c>
      <c r="W9" s="254">
        <v>2841</v>
      </c>
      <c r="X9" s="254">
        <v>1318</v>
      </c>
      <c r="Y9" s="254">
        <v>395</v>
      </c>
      <c r="Z9" s="254">
        <v>77</v>
      </c>
      <c r="AB9" s="266">
        <f>ROUND(H28住基人口2!I9+(H29住基人口2!I9-H28住基人口2!I9)/12*9,0)</f>
        <v>3436</v>
      </c>
      <c r="AC9" s="266">
        <f>ROUND(H28住基人口2!J9+(H29住基人口2!J9-H28住基人口2!J9)/12*9,0)</f>
        <v>3692</v>
      </c>
      <c r="AD9" s="266">
        <f>ROUND(H28住基人口2!K9+(H29住基人口2!K9-H28住基人口2!K9)/12*9,0)</f>
        <v>3909</v>
      </c>
      <c r="AE9" s="266">
        <f>ROUND(H28住基人口2!L9+(H29住基人口2!L9-H28住基人口2!L9)/12*9,0)</f>
        <v>4327</v>
      </c>
      <c r="AF9" s="266">
        <f>ROUND(H28住基人口2!M9+(H29住基人口2!M9-H28住基人口2!M9)/12*9,0)</f>
        <v>4907</v>
      </c>
      <c r="AG9" s="266">
        <f>ROUND(H28住基人口2!N9+(H29住基人口2!N9-H28住基人口2!N9)/12*9,0)</f>
        <v>5882</v>
      </c>
      <c r="AH9" s="266">
        <f>ROUND(H28住基人口2!O9+(H29住基人口2!O9-H28住基人口2!O9)/12*9,0)</f>
        <v>5973</v>
      </c>
      <c r="AJ9" s="263">
        <f>ROUND(AB9*H28住基人口2!AJ9/H28住基人口2!AB9,0)</f>
        <v>3834</v>
      </c>
      <c r="AK9" s="263">
        <f>ROUND(AC9*H28住基人口2!AK9/H28住基人口2!AC9,0)</f>
        <v>4201</v>
      </c>
      <c r="AL9" s="263">
        <f>ROUND(AD9*H28住基人口2!AL9/H28住基人口2!AD9,0)</f>
        <v>3730</v>
      </c>
      <c r="AM9" s="263">
        <f>ROUND(AE9*H28住基人口2!AM9/H28住基人口2!AE9,0)</f>
        <v>4289</v>
      </c>
      <c r="AN9" s="263">
        <f>ROUND(AF9*H28住基人口2!AN9/H28住基人口2!AF9,0)</f>
        <v>4899</v>
      </c>
      <c r="AO9" s="263">
        <f>ROUND(AG9*H28住基人口2!AO9/H28住基人口2!AG9,0)</f>
        <v>5874</v>
      </c>
      <c r="AP9" s="263">
        <f>ROUND(AH9*H28住基人口2!AP9/H28住基人口2!AH9,0)</f>
        <v>5968</v>
      </c>
      <c r="AR9" s="263">
        <f t="shared" si="6"/>
        <v>3772</v>
      </c>
      <c r="AS9" s="263">
        <f t="shared" si="5"/>
        <v>4105</v>
      </c>
      <c r="AT9" s="263">
        <f t="shared" si="5"/>
        <v>3608</v>
      </c>
      <c r="AU9" s="263">
        <f t="shared" si="5"/>
        <v>4177</v>
      </c>
      <c r="AV9" s="263">
        <f t="shared" si="5"/>
        <v>4781</v>
      </c>
      <c r="AW9" s="263">
        <f t="shared" si="5"/>
        <v>5795</v>
      </c>
      <c r="AX9" s="263">
        <f t="shared" si="5"/>
        <v>5876</v>
      </c>
    </row>
    <row r="10" spans="1:50" s="255" customFormat="1">
      <c r="A10" s="251" t="s">
        <v>48</v>
      </c>
      <c r="B10" s="252" t="s">
        <v>41</v>
      </c>
      <c r="C10" s="188" t="s">
        <v>738</v>
      </c>
      <c r="D10" s="253" t="s">
        <v>2</v>
      </c>
      <c r="E10" s="254">
        <v>116892</v>
      </c>
      <c r="F10" s="254">
        <v>4733</v>
      </c>
      <c r="G10" s="254">
        <v>4911</v>
      </c>
      <c r="H10" s="254">
        <v>4812</v>
      </c>
      <c r="I10" s="254">
        <v>5039</v>
      </c>
      <c r="J10" s="254">
        <v>4777</v>
      </c>
      <c r="K10" s="254">
        <v>5186</v>
      </c>
      <c r="L10" s="254">
        <v>6301</v>
      </c>
      <c r="M10" s="254">
        <v>7136</v>
      </c>
      <c r="N10" s="254">
        <v>8605</v>
      </c>
      <c r="O10" s="254">
        <v>8196</v>
      </c>
      <c r="P10" s="254">
        <v>7066</v>
      </c>
      <c r="Q10" s="254">
        <v>6590</v>
      </c>
      <c r="R10" s="254">
        <v>6913</v>
      </c>
      <c r="S10" s="254">
        <v>9623</v>
      </c>
      <c r="T10" s="254">
        <v>7429</v>
      </c>
      <c r="U10" s="254">
        <v>7230</v>
      </c>
      <c r="V10" s="254">
        <v>6050</v>
      </c>
      <c r="W10" s="254">
        <v>3766</v>
      </c>
      <c r="X10" s="254">
        <v>1876</v>
      </c>
      <c r="Y10" s="254">
        <v>555</v>
      </c>
      <c r="Z10" s="254">
        <v>98</v>
      </c>
      <c r="AB10" s="266">
        <f>ROUND(H28住基人口2!I10+(H29住基人口2!I10-H28住基人口2!I10)/12*9,0)</f>
        <v>5054</v>
      </c>
      <c r="AC10" s="266">
        <f>ROUND(H28住基人口2!J10+(H29住基人口2!J10-H28住基人口2!J10)/12*9,0)</f>
        <v>4780</v>
      </c>
      <c r="AD10" s="266">
        <f>ROUND(H28住基人口2!K10+(H29住基人口2!K10-H28住基人口2!K10)/12*9,0)</f>
        <v>5255</v>
      </c>
      <c r="AE10" s="266">
        <f>ROUND(H28住基人口2!L10+(H29住基人口2!L10-H28住基人口2!L10)/12*9,0)</f>
        <v>6350</v>
      </c>
      <c r="AF10" s="266">
        <f>ROUND(H28住基人口2!M10+(H29住基人口2!M10-H28住基人口2!M10)/12*9,0)</f>
        <v>7163</v>
      </c>
      <c r="AG10" s="266">
        <f>ROUND(H28住基人口2!N10+(H29住基人口2!N10-H28住基人口2!N10)/12*9,0)</f>
        <v>8657</v>
      </c>
      <c r="AH10" s="266">
        <f>ROUND(H28住基人口2!O10+(H29住基人口2!O10-H28住基人口2!O10)/12*9,0)</f>
        <v>8055</v>
      </c>
      <c r="AJ10" s="263">
        <f>ROUND(AB10*H28住基人口2!AJ10/H28住基人口2!AB10,0)</f>
        <v>5068</v>
      </c>
      <c r="AK10" s="263">
        <f>ROUND(AC10*H28住基人口2!AK10/H28住基人口2!AC10,0)</f>
        <v>4713</v>
      </c>
      <c r="AL10" s="263">
        <f>ROUND(AD10*H28住基人口2!AL10/H28住基人口2!AD10,0)</f>
        <v>4964</v>
      </c>
      <c r="AM10" s="263">
        <f>ROUND(AE10*H28住基人口2!AM10/H28住基人口2!AE10,0)</f>
        <v>6094</v>
      </c>
      <c r="AN10" s="263">
        <f>ROUND(AF10*H28住基人口2!AN10/H28住基人口2!AF10,0)</f>
        <v>7000</v>
      </c>
      <c r="AO10" s="263">
        <f>ROUND(AG10*H28住基人口2!AO10/H28住基人口2!AG10,0)</f>
        <v>8616</v>
      </c>
      <c r="AP10" s="263">
        <f>ROUND(AH10*H28住基人口2!AP10/H28住基人口2!AH10,0)</f>
        <v>8131</v>
      </c>
      <c r="AR10" s="263">
        <f t="shared" si="6"/>
        <v>4986</v>
      </c>
      <c r="AS10" s="263">
        <f t="shared" si="5"/>
        <v>4605</v>
      </c>
      <c r="AT10" s="263">
        <f t="shared" si="5"/>
        <v>4802</v>
      </c>
      <c r="AU10" s="263">
        <f t="shared" si="5"/>
        <v>5935</v>
      </c>
      <c r="AV10" s="263">
        <f t="shared" si="5"/>
        <v>6831</v>
      </c>
      <c r="AW10" s="263">
        <f t="shared" si="5"/>
        <v>8500</v>
      </c>
      <c r="AX10" s="263">
        <f t="shared" si="5"/>
        <v>8006</v>
      </c>
    </row>
    <row r="11" spans="1:50" s="255" customFormat="1">
      <c r="A11" s="251" t="s">
        <v>49</v>
      </c>
      <c r="B11" s="252" t="s">
        <v>41</v>
      </c>
      <c r="C11" s="188" t="s">
        <v>739</v>
      </c>
      <c r="D11" s="253" t="s">
        <v>2</v>
      </c>
      <c r="E11" s="254">
        <v>114812</v>
      </c>
      <c r="F11" s="254">
        <v>3868</v>
      </c>
      <c r="G11" s="254">
        <v>4895</v>
      </c>
      <c r="H11" s="254">
        <v>5207</v>
      </c>
      <c r="I11" s="254">
        <v>5466</v>
      </c>
      <c r="J11" s="254">
        <v>5253</v>
      </c>
      <c r="K11" s="254">
        <v>4780</v>
      </c>
      <c r="L11" s="254">
        <v>5427</v>
      </c>
      <c r="M11" s="254">
        <v>6484</v>
      </c>
      <c r="N11" s="254">
        <v>8470</v>
      </c>
      <c r="O11" s="254">
        <v>8424</v>
      </c>
      <c r="P11" s="254">
        <v>6997</v>
      </c>
      <c r="Q11" s="254">
        <v>6906</v>
      </c>
      <c r="R11" s="254">
        <v>7377</v>
      </c>
      <c r="S11" s="254">
        <v>10173</v>
      </c>
      <c r="T11" s="254">
        <v>7693</v>
      </c>
      <c r="U11" s="254">
        <v>6769</v>
      </c>
      <c r="V11" s="254">
        <v>5073</v>
      </c>
      <c r="W11" s="254">
        <v>3284</v>
      </c>
      <c r="X11" s="254">
        <v>1640</v>
      </c>
      <c r="Y11" s="254">
        <v>525</v>
      </c>
      <c r="Z11" s="254">
        <v>101</v>
      </c>
      <c r="AB11" s="266">
        <f>ROUND(H28住基人口2!I11+(H29住基人口2!I11-H28住基人口2!I11)/12*9,0)</f>
        <v>5485</v>
      </c>
      <c r="AC11" s="266">
        <f>ROUND(H28住基人口2!J11+(H29住基人口2!J11-H28住基人口2!J11)/12*9,0)</f>
        <v>5261</v>
      </c>
      <c r="AD11" s="266">
        <f>ROUND(H28住基人口2!K11+(H29住基人口2!K11-H28住基人口2!K11)/12*9,0)</f>
        <v>4841</v>
      </c>
      <c r="AE11" s="266">
        <f>ROUND(H28住基人口2!L11+(H29住基人口2!L11-H28住基人口2!L11)/12*9,0)</f>
        <v>5502</v>
      </c>
      <c r="AF11" s="266">
        <f>ROUND(H28住基人口2!M11+(H29住基人口2!M11-H28住基人口2!M11)/12*9,0)</f>
        <v>6573</v>
      </c>
      <c r="AG11" s="266">
        <f>ROUND(H28住基人口2!N11+(H29住基人口2!N11-H28住基人口2!N11)/12*9,0)</f>
        <v>8539</v>
      </c>
      <c r="AH11" s="266">
        <f>ROUND(H28住基人口2!O11+(H29住基人口2!O11-H28住基人口2!O11)/12*9,0)</f>
        <v>8268</v>
      </c>
      <c r="AJ11" s="263">
        <f>ROUND(AB11*H28住基人口2!AJ11/H28住基人口2!AB11,0)</f>
        <v>5456</v>
      </c>
      <c r="AK11" s="263">
        <f>ROUND(AC11*H28住基人口2!AK11/H28住基人口2!AC11,0)</f>
        <v>5020</v>
      </c>
      <c r="AL11" s="263">
        <f>ROUND(AD11*H28住基人口2!AL11/H28住基人口2!AD11,0)</f>
        <v>4585</v>
      </c>
      <c r="AM11" s="263">
        <f>ROUND(AE11*H28住基人口2!AM11/H28住基人口2!AE11,0)</f>
        <v>5268</v>
      </c>
      <c r="AN11" s="263">
        <f>ROUND(AF11*H28住基人口2!AN11/H28住基人口2!AF11,0)</f>
        <v>6480</v>
      </c>
      <c r="AO11" s="263">
        <f>ROUND(AG11*H28住基人口2!AO11/H28住基人口2!AG11,0)</f>
        <v>8453</v>
      </c>
      <c r="AP11" s="263">
        <f>ROUND(AH11*H28住基人口2!AP11/H28住基人口2!AH11,0)</f>
        <v>8318</v>
      </c>
      <c r="AR11" s="263">
        <f t="shared" si="6"/>
        <v>5368</v>
      </c>
      <c r="AS11" s="263">
        <f t="shared" si="5"/>
        <v>4905</v>
      </c>
      <c r="AT11" s="263">
        <f t="shared" si="5"/>
        <v>4435</v>
      </c>
      <c r="AU11" s="263">
        <f t="shared" si="5"/>
        <v>5130</v>
      </c>
      <c r="AV11" s="263">
        <f t="shared" si="5"/>
        <v>6323</v>
      </c>
      <c r="AW11" s="263">
        <f t="shared" si="5"/>
        <v>8339</v>
      </c>
      <c r="AX11" s="263">
        <f t="shared" si="5"/>
        <v>8190</v>
      </c>
    </row>
    <row r="12" spans="1:50" s="255" customFormat="1">
      <c r="A12" s="251" t="s">
        <v>50</v>
      </c>
      <c r="B12" s="252" t="s">
        <v>41</v>
      </c>
      <c r="C12" s="188" t="s">
        <v>740</v>
      </c>
      <c r="D12" s="253" t="s">
        <v>2</v>
      </c>
      <c r="E12" s="254">
        <v>64567</v>
      </c>
      <c r="F12" s="254">
        <v>2317</v>
      </c>
      <c r="G12" s="254">
        <v>1960</v>
      </c>
      <c r="H12" s="254">
        <v>1912</v>
      </c>
      <c r="I12" s="254">
        <v>2013</v>
      </c>
      <c r="J12" s="254">
        <v>3614</v>
      </c>
      <c r="K12" s="254">
        <v>4751</v>
      </c>
      <c r="L12" s="254">
        <v>4778</v>
      </c>
      <c r="M12" s="254">
        <v>4867</v>
      </c>
      <c r="N12" s="254">
        <v>5344</v>
      </c>
      <c r="O12" s="254">
        <v>4767</v>
      </c>
      <c r="P12" s="254">
        <v>3896</v>
      </c>
      <c r="Q12" s="254">
        <v>3441</v>
      </c>
      <c r="R12" s="254">
        <v>3441</v>
      </c>
      <c r="S12" s="254">
        <v>4609</v>
      </c>
      <c r="T12" s="254">
        <v>3326</v>
      </c>
      <c r="U12" s="254">
        <v>3366</v>
      </c>
      <c r="V12" s="254">
        <v>3003</v>
      </c>
      <c r="W12" s="254">
        <v>1951</v>
      </c>
      <c r="X12" s="254">
        <v>882</v>
      </c>
      <c r="Y12" s="254">
        <v>279</v>
      </c>
      <c r="Z12" s="254">
        <v>50</v>
      </c>
      <c r="AB12" s="266">
        <f>ROUND(H28住基人口2!I12+(H29住基人口2!I12-H28住基人口2!I12)/12*9,0)</f>
        <v>1997</v>
      </c>
      <c r="AC12" s="266">
        <f>ROUND(H28住基人口2!J12+(H29住基人口2!J12-H28住基人口2!J12)/12*9,0)</f>
        <v>3564</v>
      </c>
      <c r="AD12" s="266">
        <f>ROUND(H28住基人口2!K12+(H29住基人口2!K12-H28住基人口2!K12)/12*9,0)</f>
        <v>4721</v>
      </c>
      <c r="AE12" s="266">
        <f>ROUND(H28住基人口2!L12+(H29住基人口2!L12-H28住基人口2!L12)/12*9,0)</f>
        <v>4761</v>
      </c>
      <c r="AF12" s="266">
        <f>ROUND(H28住基人口2!M12+(H29住基人口2!M12-H28住基人口2!M12)/12*9,0)</f>
        <v>4869</v>
      </c>
      <c r="AG12" s="266">
        <f>ROUND(H28住基人口2!N12+(H29住基人口2!N12-H28住基人口2!N12)/12*9,0)</f>
        <v>5331</v>
      </c>
      <c r="AH12" s="266">
        <f>ROUND(H28住基人口2!O12+(H29住基人口2!O12-H28住基人口2!O12)/12*9,0)</f>
        <v>4661</v>
      </c>
      <c r="AJ12" s="263">
        <f>ROUND(AB12*H28住基人口2!AJ12/H28住基人口2!AB12,0)</f>
        <v>2406</v>
      </c>
      <c r="AK12" s="263">
        <f>ROUND(AC12*H28住基人口2!AK12/H28住基人口2!AC12,0)</f>
        <v>4734</v>
      </c>
      <c r="AL12" s="263">
        <f>ROUND(AD12*H28住基人口2!AL12/H28住基人口2!AD12,0)</f>
        <v>5618</v>
      </c>
      <c r="AM12" s="263">
        <f>ROUND(AE12*H28住基人口2!AM12/H28住基人口2!AE12,0)</f>
        <v>5486</v>
      </c>
      <c r="AN12" s="263">
        <f>ROUND(AF12*H28住基人口2!AN12/H28住基人口2!AF12,0)</f>
        <v>5498</v>
      </c>
      <c r="AO12" s="263">
        <f>ROUND(AG12*H28住基人口2!AO12/H28住基人口2!AG12,0)</f>
        <v>5919</v>
      </c>
      <c r="AP12" s="263">
        <f>ROUND(AH12*H28住基人口2!AP12/H28住基人口2!AH12,0)</f>
        <v>5251</v>
      </c>
      <c r="AR12" s="263">
        <f t="shared" si="6"/>
        <v>2367</v>
      </c>
      <c r="AS12" s="263">
        <f t="shared" si="5"/>
        <v>4626</v>
      </c>
      <c r="AT12" s="263">
        <f t="shared" si="5"/>
        <v>5434</v>
      </c>
      <c r="AU12" s="263">
        <f t="shared" si="5"/>
        <v>5343</v>
      </c>
      <c r="AV12" s="263">
        <f t="shared" si="5"/>
        <v>5365</v>
      </c>
      <c r="AW12" s="263">
        <f t="shared" si="5"/>
        <v>5839</v>
      </c>
      <c r="AX12" s="263">
        <f t="shared" si="5"/>
        <v>5170</v>
      </c>
    </row>
    <row r="13" spans="1:50" s="255" customFormat="1">
      <c r="A13" s="251" t="s">
        <v>51</v>
      </c>
      <c r="B13" s="252" t="s">
        <v>41</v>
      </c>
      <c r="C13" s="188" t="s">
        <v>741</v>
      </c>
      <c r="D13" s="253" t="s">
        <v>2</v>
      </c>
      <c r="E13" s="254">
        <v>125816</v>
      </c>
      <c r="F13" s="254">
        <v>4671</v>
      </c>
      <c r="G13" s="254">
        <v>5623</v>
      </c>
      <c r="H13" s="254">
        <v>5969</v>
      </c>
      <c r="I13" s="254">
        <v>6471</v>
      </c>
      <c r="J13" s="254">
        <v>6460</v>
      </c>
      <c r="K13" s="254">
        <v>5970</v>
      </c>
      <c r="L13" s="254">
        <v>6575</v>
      </c>
      <c r="M13" s="254">
        <v>7716</v>
      </c>
      <c r="N13" s="254">
        <v>9455</v>
      </c>
      <c r="O13" s="254">
        <v>9175</v>
      </c>
      <c r="P13" s="254">
        <v>8313</v>
      </c>
      <c r="Q13" s="254">
        <v>8496</v>
      </c>
      <c r="R13" s="254">
        <v>9027</v>
      </c>
      <c r="S13" s="254">
        <v>10412</v>
      </c>
      <c r="T13" s="254">
        <v>6679</v>
      </c>
      <c r="U13" s="254">
        <v>5293</v>
      </c>
      <c r="V13" s="254">
        <v>4440</v>
      </c>
      <c r="W13" s="254">
        <v>3058</v>
      </c>
      <c r="X13" s="254">
        <v>1458</v>
      </c>
      <c r="Y13" s="254">
        <v>487</v>
      </c>
      <c r="Z13" s="254">
        <v>68</v>
      </c>
      <c r="AB13" s="268">
        <f>ROUND(H28住基人口2!I13+(H29住基人口2!I13-H28住基人口2!I13)/12*9,0)</f>
        <v>6514</v>
      </c>
      <c r="AC13" s="268">
        <f>ROUND(H28住基人口2!J13+(H29住基人口2!J13-H28住基人口2!J13)/12*9,0)</f>
        <v>6473</v>
      </c>
      <c r="AD13" s="268">
        <f>ROUND(H28住基人口2!K13+(H29住基人口2!K13-H28住基人口2!K13)/12*9,0)</f>
        <v>6035</v>
      </c>
      <c r="AE13" s="268">
        <f>ROUND(H28住基人口2!L13+(H29住基人口2!L13-H28住基人口2!L13)/12*9,0)</f>
        <v>6625</v>
      </c>
      <c r="AF13" s="268">
        <f>ROUND(H28住基人口2!M13+(H29住基人口2!M13-H28住基人口2!M13)/12*9,0)</f>
        <v>7817</v>
      </c>
      <c r="AG13" s="268">
        <f>ROUND(H28住基人口2!N13+(H29住基人口2!N13-H28住基人口2!N13)/12*9,0)</f>
        <v>9480</v>
      </c>
      <c r="AH13" s="268">
        <f>ROUND(H28住基人口2!O13+(H29住基人口2!O13-H28住基人口2!O13)/12*9,0)</f>
        <v>9021</v>
      </c>
      <c r="AJ13" s="265">
        <f>ROUND(AB13*H28住基人口2!AJ13/H28住基人口2!AB13,0)</f>
        <v>6436</v>
      </c>
      <c r="AK13" s="265">
        <f>ROUND(AC13*H28住基人口2!AK13/H28住基人口2!AC13,0)</f>
        <v>6291</v>
      </c>
      <c r="AL13" s="265">
        <f>ROUND(AD13*H28住基人口2!AL13/H28住基人口2!AD13,0)</f>
        <v>5805</v>
      </c>
      <c r="AM13" s="265">
        <f>ROUND(AE13*H28住基人口2!AM13/H28住基人口2!AE13,0)</f>
        <v>6535</v>
      </c>
      <c r="AN13" s="265">
        <f>ROUND(AF13*H28住基人口2!AN13/H28住基人口2!AF13,0)</f>
        <v>7877</v>
      </c>
      <c r="AO13" s="265">
        <f>ROUND(AG13*H28住基人口2!AO13/H28住基人口2!AG13,0)</f>
        <v>9477</v>
      </c>
      <c r="AP13" s="265">
        <f>ROUND(AH13*H28住基人口2!AP13/H28住基人口2!AH13,0)</f>
        <v>9072</v>
      </c>
      <c r="AR13" s="265">
        <f t="shared" si="6"/>
        <v>6332</v>
      </c>
      <c r="AS13" s="265">
        <f t="shared" si="5"/>
        <v>6147</v>
      </c>
      <c r="AT13" s="265">
        <f t="shared" si="5"/>
        <v>5615</v>
      </c>
      <c r="AU13" s="265">
        <f t="shared" si="5"/>
        <v>6364</v>
      </c>
      <c r="AV13" s="265">
        <f t="shared" si="5"/>
        <v>7687</v>
      </c>
      <c r="AW13" s="265">
        <f t="shared" si="5"/>
        <v>9349</v>
      </c>
      <c r="AX13" s="265">
        <f t="shared" si="5"/>
        <v>8932</v>
      </c>
    </row>
    <row r="14" spans="1:50" s="255" customFormat="1">
      <c r="A14" s="251" t="s">
        <v>52</v>
      </c>
      <c r="B14" s="252" t="s">
        <v>41</v>
      </c>
      <c r="C14" s="188" t="s">
        <v>3</v>
      </c>
      <c r="D14" s="253" t="s">
        <v>2</v>
      </c>
      <c r="E14" s="254">
        <v>272797</v>
      </c>
      <c r="F14" s="254">
        <v>11232</v>
      </c>
      <c r="G14" s="254">
        <v>11953</v>
      </c>
      <c r="H14" s="254">
        <v>12764</v>
      </c>
      <c r="I14" s="254">
        <v>13895</v>
      </c>
      <c r="J14" s="254">
        <v>13059</v>
      </c>
      <c r="K14" s="254">
        <v>12877</v>
      </c>
      <c r="L14" s="254">
        <v>14566</v>
      </c>
      <c r="M14" s="254">
        <v>16225</v>
      </c>
      <c r="N14" s="254">
        <v>20863</v>
      </c>
      <c r="O14" s="254">
        <v>19969</v>
      </c>
      <c r="P14" s="254">
        <v>16770</v>
      </c>
      <c r="Q14" s="254">
        <v>14922</v>
      </c>
      <c r="R14" s="254">
        <v>15809</v>
      </c>
      <c r="S14" s="254">
        <v>21727</v>
      </c>
      <c r="T14" s="254">
        <v>16690</v>
      </c>
      <c r="U14" s="254">
        <v>14762</v>
      </c>
      <c r="V14" s="254">
        <v>11903</v>
      </c>
      <c r="W14" s="254">
        <v>7690</v>
      </c>
      <c r="X14" s="254">
        <v>3783</v>
      </c>
      <c r="Y14" s="254">
        <v>1165</v>
      </c>
      <c r="Z14" s="254">
        <v>173</v>
      </c>
      <c r="AB14" s="266">
        <f>ROUND(H28住基人口2!I14+(H29住基人口2!I14-H28住基人口2!I14)/12*9,0)</f>
        <v>13933</v>
      </c>
      <c r="AC14" s="266">
        <f>ROUND(H28住基人口2!J14+(H29住基人口2!J14-H28住基人口2!J14)/12*9,0)</f>
        <v>13055</v>
      </c>
      <c r="AD14" s="266">
        <f>ROUND(H28住基人口2!K14+(H29住基人口2!K14-H28住基人口2!K14)/12*9,0)</f>
        <v>12967</v>
      </c>
      <c r="AE14" s="266">
        <f>ROUND(H28住基人口2!L14+(H29住基人口2!L14-H28住基人口2!L14)/12*9,0)</f>
        <v>14634</v>
      </c>
      <c r="AF14" s="266">
        <f>ROUND(H28住基人口2!M14+(H29住基人口2!M14-H28住基人口2!M14)/12*9,0)</f>
        <v>16410</v>
      </c>
      <c r="AG14" s="266">
        <f>ROUND(H28住基人口2!N14+(H29住基人口2!N14-H28住基人口2!N14)/12*9,0)</f>
        <v>20994</v>
      </c>
      <c r="AH14" s="266">
        <f>ROUND(H28住基人口2!O14+(H29住基人口2!O14-H28住基人口2!O14)/12*9,0)</f>
        <v>19595</v>
      </c>
      <c r="AJ14" s="263">
        <f>ROUND(AB14*H28住基人口2!AJ14/H28住基人口2!AB14,0)</f>
        <v>13920</v>
      </c>
      <c r="AK14" s="263">
        <f>ROUND(AC14*H28住基人口2!AK14/H28住基人口2!AC14,0)</f>
        <v>12744</v>
      </c>
      <c r="AL14" s="263">
        <f>ROUND(AD14*H28住基人口2!AL14/H28住基人口2!AD14,0)</f>
        <v>13020</v>
      </c>
      <c r="AM14" s="263">
        <f>ROUND(AE14*H28住基人口2!AM14/H28住基人口2!AE14,0)</f>
        <v>14870</v>
      </c>
      <c r="AN14" s="263">
        <f>ROUND(AF14*H28住基人口2!AN14/H28住基人口2!AF14,0)</f>
        <v>16711</v>
      </c>
      <c r="AO14" s="263">
        <f>ROUND(AG14*H28住基人口2!AO14/H28住基人口2!AG14,0)</f>
        <v>21235</v>
      </c>
      <c r="AP14" s="263">
        <f>ROUND(AH14*H28住基人口2!AP14/H28住基人口2!AH14,0)</f>
        <v>19999</v>
      </c>
      <c r="AR14" s="263">
        <f t="shared" si="6"/>
        <v>13696</v>
      </c>
      <c r="AS14" s="263">
        <f t="shared" si="5"/>
        <v>12452</v>
      </c>
      <c r="AT14" s="263">
        <f t="shared" si="5"/>
        <v>12594</v>
      </c>
      <c r="AU14" s="263">
        <f t="shared" si="5"/>
        <v>14481</v>
      </c>
      <c r="AV14" s="263">
        <f t="shared" si="5"/>
        <v>16307</v>
      </c>
      <c r="AW14" s="263">
        <f t="shared" si="5"/>
        <v>20949</v>
      </c>
      <c r="AX14" s="263">
        <f t="shared" si="5"/>
        <v>19691</v>
      </c>
    </row>
    <row r="15" spans="1:50" s="255" customFormat="1">
      <c r="A15" s="251" t="s">
        <v>53</v>
      </c>
      <c r="B15" s="252" t="s">
        <v>41</v>
      </c>
      <c r="C15" s="188" t="s">
        <v>4</v>
      </c>
      <c r="D15" s="253" t="s">
        <v>2</v>
      </c>
      <c r="E15" s="254">
        <v>231759</v>
      </c>
      <c r="F15" s="254">
        <v>8871</v>
      </c>
      <c r="G15" s="254">
        <v>8996</v>
      </c>
      <c r="H15" s="254">
        <v>8919</v>
      </c>
      <c r="I15" s="254">
        <v>9744</v>
      </c>
      <c r="J15" s="254">
        <v>10741</v>
      </c>
      <c r="K15" s="254">
        <v>12114</v>
      </c>
      <c r="L15" s="254">
        <v>13519</v>
      </c>
      <c r="M15" s="254">
        <v>14528</v>
      </c>
      <c r="N15" s="254">
        <v>17976</v>
      </c>
      <c r="O15" s="254">
        <v>17728</v>
      </c>
      <c r="P15" s="254">
        <v>14188</v>
      </c>
      <c r="Q15" s="254">
        <v>12109</v>
      </c>
      <c r="R15" s="254">
        <v>12789</v>
      </c>
      <c r="S15" s="254">
        <v>18610</v>
      </c>
      <c r="T15" s="254">
        <v>14795</v>
      </c>
      <c r="U15" s="254">
        <v>14004</v>
      </c>
      <c r="V15" s="254">
        <v>11153</v>
      </c>
      <c r="W15" s="254">
        <v>6716</v>
      </c>
      <c r="X15" s="254">
        <v>3182</v>
      </c>
      <c r="Y15" s="254">
        <v>948</v>
      </c>
      <c r="Z15" s="254">
        <v>129</v>
      </c>
      <c r="AB15" s="266">
        <f>ROUND(H28住基人口2!I15+(H29住基人口2!I15-H28住基人口2!I15)/12*9,0)</f>
        <v>9750</v>
      </c>
      <c r="AC15" s="266">
        <f>ROUND(H28住基人口2!J15+(H29住基人口2!J15-H28住基人口2!J15)/12*9,0)</f>
        <v>10767</v>
      </c>
      <c r="AD15" s="266">
        <f>ROUND(H28住基人口2!K15+(H29住基人口2!K15-H28住基人口2!K15)/12*9,0)</f>
        <v>12169</v>
      </c>
      <c r="AE15" s="266">
        <f>ROUND(H28住基人口2!L15+(H29住基人口2!L15-H28住基人口2!L15)/12*9,0)</f>
        <v>13543</v>
      </c>
      <c r="AF15" s="266">
        <f>ROUND(H28住基人口2!M15+(H29住基人口2!M15-H28住基人口2!M15)/12*9,0)</f>
        <v>14702</v>
      </c>
      <c r="AG15" s="266">
        <f>ROUND(H28住基人口2!N15+(H29住基人口2!N15-H28住基人口2!N15)/12*9,0)</f>
        <v>18079</v>
      </c>
      <c r="AH15" s="266">
        <f>ROUND(H28住基人口2!O15+(H29住基人口2!O15-H28住基人口2!O15)/12*9,0)</f>
        <v>17411</v>
      </c>
      <c r="AJ15" s="263">
        <f>ROUND(AB15*H28住基人口2!AJ15/H28住基人口2!AB15,0)</f>
        <v>9329</v>
      </c>
      <c r="AK15" s="263">
        <f>ROUND(AC15*H28住基人口2!AK15/H28住基人口2!AC15,0)</f>
        <v>10258</v>
      </c>
      <c r="AL15" s="263">
        <f>ROUND(AD15*H28住基人口2!AL15/H28住基人口2!AD15,0)</f>
        <v>11715</v>
      </c>
      <c r="AM15" s="263">
        <f>ROUND(AE15*H28住基人口2!AM15/H28住基人口2!AE15,0)</f>
        <v>13335</v>
      </c>
      <c r="AN15" s="263">
        <f>ROUND(AF15*H28住基人口2!AN15/H28住基人口2!AF15,0)</f>
        <v>14538</v>
      </c>
      <c r="AO15" s="263">
        <f>ROUND(AG15*H28住基人口2!AO15/H28住基人口2!AG15,0)</f>
        <v>18091</v>
      </c>
      <c r="AP15" s="263">
        <f>ROUND(AH15*H28住基人口2!AP15/H28住基人口2!AH15,0)</f>
        <v>17459</v>
      </c>
      <c r="AR15" s="263">
        <f t="shared" si="6"/>
        <v>9179</v>
      </c>
      <c r="AS15" s="263">
        <f t="shared" si="5"/>
        <v>10023</v>
      </c>
      <c r="AT15" s="263">
        <f t="shared" si="5"/>
        <v>11332</v>
      </c>
      <c r="AU15" s="263">
        <f t="shared" si="5"/>
        <v>12986</v>
      </c>
      <c r="AV15" s="263">
        <f t="shared" si="5"/>
        <v>14187</v>
      </c>
      <c r="AW15" s="263">
        <f t="shared" si="5"/>
        <v>17847</v>
      </c>
      <c r="AX15" s="263">
        <f t="shared" si="5"/>
        <v>17190</v>
      </c>
    </row>
    <row r="16" spans="1:50" s="255" customFormat="1">
      <c r="A16" s="251" t="s">
        <v>54</v>
      </c>
      <c r="B16" s="252" t="s">
        <v>41</v>
      </c>
      <c r="C16" s="188" t="s">
        <v>5</v>
      </c>
      <c r="D16" s="253" t="s">
        <v>2</v>
      </c>
      <c r="E16" s="254">
        <v>152804</v>
      </c>
      <c r="F16" s="254">
        <v>6688</v>
      </c>
      <c r="G16" s="254">
        <v>6582</v>
      </c>
      <c r="H16" s="254">
        <v>6528</v>
      </c>
      <c r="I16" s="254">
        <v>7073</v>
      </c>
      <c r="J16" s="254">
        <v>7115</v>
      </c>
      <c r="K16" s="254">
        <v>7596</v>
      </c>
      <c r="L16" s="254">
        <v>8839</v>
      </c>
      <c r="M16" s="254">
        <v>9565</v>
      </c>
      <c r="N16" s="254">
        <v>11859</v>
      </c>
      <c r="O16" s="254">
        <v>11660</v>
      </c>
      <c r="P16" s="254">
        <v>9620</v>
      </c>
      <c r="Q16" s="254">
        <v>8226</v>
      </c>
      <c r="R16" s="254">
        <v>8659</v>
      </c>
      <c r="S16" s="254">
        <v>12332</v>
      </c>
      <c r="T16" s="254">
        <v>9369</v>
      </c>
      <c r="U16" s="254">
        <v>8166</v>
      </c>
      <c r="V16" s="254">
        <v>6314</v>
      </c>
      <c r="W16" s="254">
        <v>4032</v>
      </c>
      <c r="X16" s="254">
        <v>1911</v>
      </c>
      <c r="Y16" s="254">
        <v>573</v>
      </c>
      <c r="Z16" s="254">
        <v>97</v>
      </c>
      <c r="AB16" s="266">
        <f>ROUND(H28住基人口2!I16+(H29住基人口2!I16-H28住基人口2!I16)/12*9,0)</f>
        <v>7096</v>
      </c>
      <c r="AC16" s="266">
        <f>ROUND(H28住基人口2!J16+(H29住基人口2!J16-H28住基人口2!J16)/12*9,0)</f>
        <v>7125</v>
      </c>
      <c r="AD16" s="266">
        <f>ROUND(H28住基人口2!K16+(H29住基人口2!K16-H28住基人口2!K16)/12*9,0)</f>
        <v>7605</v>
      </c>
      <c r="AE16" s="266">
        <f>ROUND(H28住基人口2!L16+(H29住基人口2!L16-H28住基人口2!L16)/12*9,0)</f>
        <v>8852</v>
      </c>
      <c r="AF16" s="266">
        <f>ROUND(H28住基人口2!M16+(H29住基人口2!M16-H28住基人口2!M16)/12*9,0)</f>
        <v>9640</v>
      </c>
      <c r="AG16" s="266">
        <f>ROUND(H28住基人口2!N16+(H29住基人口2!N16-H28住基人口2!N16)/12*9,0)</f>
        <v>11911</v>
      </c>
      <c r="AH16" s="266">
        <f>ROUND(H28住基人口2!O16+(H29住基人口2!O16-H28住基人口2!O16)/12*9,0)</f>
        <v>11462</v>
      </c>
      <c r="AJ16" s="263">
        <f>ROUND(AB16*H28住基人口2!AJ16/H28住基人口2!AB16,0)</f>
        <v>7001</v>
      </c>
      <c r="AK16" s="263">
        <f>ROUND(AC16*H28住基人口2!AK16/H28住基人口2!AC16,0)</f>
        <v>6774</v>
      </c>
      <c r="AL16" s="263">
        <f>ROUND(AD16*H28住基人口2!AL16/H28住基人口2!AD16,0)</f>
        <v>7365</v>
      </c>
      <c r="AM16" s="263">
        <f>ROUND(AE16*H28住基人口2!AM16/H28住基人口2!AE16,0)</f>
        <v>8749</v>
      </c>
      <c r="AN16" s="263">
        <f>ROUND(AF16*H28住基人口2!AN16/H28住基人口2!AF16,0)</f>
        <v>9584</v>
      </c>
      <c r="AO16" s="263">
        <f>ROUND(AG16*H28住基人口2!AO16/H28住基人口2!AG16,0)</f>
        <v>11804</v>
      </c>
      <c r="AP16" s="263">
        <f>ROUND(AH16*H28住基人口2!AP16/H28住基人口2!AH16,0)</f>
        <v>11448</v>
      </c>
      <c r="AR16" s="263">
        <f t="shared" si="6"/>
        <v>6888</v>
      </c>
      <c r="AS16" s="263">
        <f t="shared" si="5"/>
        <v>6619</v>
      </c>
      <c r="AT16" s="263">
        <f t="shared" si="5"/>
        <v>7124</v>
      </c>
      <c r="AU16" s="263">
        <f t="shared" si="5"/>
        <v>8520</v>
      </c>
      <c r="AV16" s="263">
        <f t="shared" si="5"/>
        <v>9352</v>
      </c>
      <c r="AW16" s="263">
        <f t="shared" si="5"/>
        <v>11645</v>
      </c>
      <c r="AX16" s="263">
        <f t="shared" si="5"/>
        <v>11272</v>
      </c>
    </row>
    <row r="17" spans="1:50" s="255" customFormat="1">
      <c r="A17" s="251" t="s">
        <v>55</v>
      </c>
      <c r="B17" s="252" t="s">
        <v>41</v>
      </c>
      <c r="C17" s="188" t="s">
        <v>6</v>
      </c>
      <c r="D17" s="253" t="s">
        <v>2</v>
      </c>
      <c r="E17" s="254">
        <v>252125</v>
      </c>
      <c r="F17" s="254">
        <v>10742</v>
      </c>
      <c r="G17" s="254">
        <v>11459</v>
      </c>
      <c r="H17" s="254">
        <v>11826</v>
      </c>
      <c r="I17" s="254">
        <v>12016</v>
      </c>
      <c r="J17" s="254">
        <v>11757</v>
      </c>
      <c r="K17" s="254">
        <v>12362</v>
      </c>
      <c r="L17" s="254">
        <v>14590</v>
      </c>
      <c r="M17" s="254">
        <v>17091</v>
      </c>
      <c r="N17" s="254">
        <v>21882</v>
      </c>
      <c r="O17" s="254">
        <v>21540</v>
      </c>
      <c r="P17" s="254">
        <v>16284</v>
      </c>
      <c r="Q17" s="254">
        <v>13756</v>
      </c>
      <c r="R17" s="254">
        <v>13386</v>
      </c>
      <c r="S17" s="254">
        <v>18085</v>
      </c>
      <c r="T17" s="254">
        <v>13209</v>
      </c>
      <c r="U17" s="254">
        <v>11945</v>
      </c>
      <c r="V17" s="254">
        <v>9737</v>
      </c>
      <c r="W17" s="254">
        <v>6326</v>
      </c>
      <c r="X17" s="254">
        <v>3049</v>
      </c>
      <c r="Y17" s="254">
        <v>900</v>
      </c>
      <c r="Z17" s="254">
        <v>183</v>
      </c>
      <c r="AB17" s="266">
        <f>ROUND(H28住基人口2!I17+(H29住基人口2!I17-H28住基人口2!I17)/12*9,0)</f>
        <v>11983</v>
      </c>
      <c r="AC17" s="266">
        <f>ROUND(H28住基人口2!J17+(H29住基人口2!J17-H28住基人口2!J17)/12*9,0)</f>
        <v>11712</v>
      </c>
      <c r="AD17" s="266">
        <f>ROUND(H28住基人口2!K17+(H29住基人口2!K17-H28住基人口2!K17)/12*9,0)</f>
        <v>12419</v>
      </c>
      <c r="AE17" s="266">
        <f>ROUND(H28住基人口2!L17+(H29住基人口2!L17-H28住基人口2!L17)/12*9,0)</f>
        <v>14691</v>
      </c>
      <c r="AF17" s="266">
        <f>ROUND(H28住基人口2!M17+(H29住基人口2!M17-H28住基人口2!M17)/12*9,0)</f>
        <v>17306</v>
      </c>
      <c r="AG17" s="266">
        <f>ROUND(H28住基人口2!N17+(H29住基人口2!N17-H28住基人口2!N17)/12*9,0)</f>
        <v>22018</v>
      </c>
      <c r="AH17" s="266">
        <f>ROUND(H28住基人口2!O17+(H29住基人口2!O17-H28住基人口2!O17)/12*9,0)</f>
        <v>21108</v>
      </c>
      <c r="AJ17" s="263">
        <f>ROUND(AB17*H28住基人口2!AJ17/H28住基人口2!AB17,0)</f>
        <v>13473</v>
      </c>
      <c r="AK17" s="263">
        <f>ROUND(AC17*H28住基人口2!AK17/H28住基人口2!AC17,0)</f>
        <v>13423</v>
      </c>
      <c r="AL17" s="263">
        <f>ROUND(AD17*H28住基人口2!AL17/H28住基人口2!AD17,0)</f>
        <v>11767</v>
      </c>
      <c r="AM17" s="263">
        <f>ROUND(AE17*H28住基人口2!AM17/H28住基人口2!AE17,0)</f>
        <v>14370</v>
      </c>
      <c r="AN17" s="263">
        <f>ROUND(AF17*H28住基人口2!AN17/H28住基人口2!AF17,0)</f>
        <v>17339</v>
      </c>
      <c r="AO17" s="263">
        <f>ROUND(AG17*H28住基人口2!AO17/H28住基人口2!AG17,0)</f>
        <v>22217</v>
      </c>
      <c r="AP17" s="263">
        <f>ROUND(AH17*H28住基人口2!AP17/H28住基人口2!AH17,0)</f>
        <v>21872</v>
      </c>
      <c r="AR17" s="263">
        <f t="shared" si="6"/>
        <v>13256</v>
      </c>
      <c r="AS17" s="263">
        <f t="shared" si="5"/>
        <v>13115</v>
      </c>
      <c r="AT17" s="263">
        <f t="shared" si="5"/>
        <v>11382</v>
      </c>
      <c r="AU17" s="263">
        <f t="shared" si="5"/>
        <v>13994</v>
      </c>
      <c r="AV17" s="263">
        <f t="shared" si="5"/>
        <v>16920</v>
      </c>
      <c r="AW17" s="263">
        <f t="shared" si="5"/>
        <v>21917</v>
      </c>
      <c r="AX17" s="263">
        <f t="shared" si="5"/>
        <v>21535</v>
      </c>
    </row>
    <row r="18" spans="1:50" s="255" customFormat="1">
      <c r="A18" s="251" t="s">
        <v>56</v>
      </c>
      <c r="B18" s="252" t="s">
        <v>41</v>
      </c>
      <c r="C18" s="188" t="s">
        <v>57</v>
      </c>
      <c r="D18" s="253" t="s">
        <v>2</v>
      </c>
      <c r="E18" s="254">
        <v>23566</v>
      </c>
      <c r="F18" s="254">
        <v>676</v>
      </c>
      <c r="G18" s="254">
        <v>835</v>
      </c>
      <c r="H18" s="254">
        <v>906</v>
      </c>
      <c r="I18" s="254">
        <v>1116</v>
      </c>
      <c r="J18" s="254">
        <v>981</v>
      </c>
      <c r="K18" s="254">
        <v>822</v>
      </c>
      <c r="L18" s="254">
        <v>962</v>
      </c>
      <c r="M18" s="254">
        <v>1214</v>
      </c>
      <c r="N18" s="254">
        <v>1454</v>
      </c>
      <c r="O18" s="254">
        <v>1528</v>
      </c>
      <c r="P18" s="254">
        <v>1362</v>
      </c>
      <c r="Q18" s="254">
        <v>1408</v>
      </c>
      <c r="R18" s="254">
        <v>1642</v>
      </c>
      <c r="S18" s="254">
        <v>2228</v>
      </c>
      <c r="T18" s="254">
        <v>1565</v>
      </c>
      <c r="U18" s="254">
        <v>1427</v>
      </c>
      <c r="V18" s="254">
        <v>1441</v>
      </c>
      <c r="W18" s="254">
        <v>1127</v>
      </c>
      <c r="X18" s="254">
        <v>646</v>
      </c>
      <c r="Y18" s="254">
        <v>191</v>
      </c>
      <c r="Z18" s="254">
        <v>35</v>
      </c>
      <c r="AB18" s="266">
        <f>ROUND(H28住基人口2!I18+(H29住基人口2!I18-H28住基人口2!I18)/12*9,0)</f>
        <v>1118</v>
      </c>
      <c r="AC18" s="266">
        <f>ROUND(H28住基人口2!J18+(H29住基人口2!J18-H28住基人口2!J18)/12*9,0)</f>
        <v>983</v>
      </c>
      <c r="AD18" s="266">
        <f>ROUND(H28住基人口2!K18+(H29住基人口2!K18-H28住基人口2!K18)/12*9,0)</f>
        <v>827</v>
      </c>
      <c r="AE18" s="266">
        <f>ROUND(H28住基人口2!L18+(H29住基人口2!L18-H28住基人口2!L18)/12*9,0)</f>
        <v>988</v>
      </c>
      <c r="AF18" s="266">
        <f>ROUND(H28住基人口2!M18+(H29住基人口2!M18-H28住基人口2!M18)/12*9,0)</f>
        <v>1225</v>
      </c>
      <c r="AG18" s="266">
        <f>ROUND(H28住基人口2!N18+(H29住基人口2!N18-H28住基人口2!N18)/12*9,0)</f>
        <v>1470</v>
      </c>
      <c r="AH18" s="266">
        <f>ROUND(H28住基人口2!O18+(H29住基人口2!O18-H28住基人口2!O18)/12*9,0)</f>
        <v>1501</v>
      </c>
      <c r="AJ18" s="263">
        <f>ROUND(AB18*H28住基人口2!AJ18/H28住基人口2!AB18,0)</f>
        <v>972</v>
      </c>
      <c r="AK18" s="263">
        <f>ROUND(AC18*H28住基人口2!AK18/H28住基人口2!AC18,0)</f>
        <v>772</v>
      </c>
      <c r="AL18" s="263">
        <f>ROUND(AD18*H28住基人口2!AL18/H28住基人口2!AD18,0)</f>
        <v>779</v>
      </c>
      <c r="AM18" s="263">
        <f>ROUND(AE18*H28住基人口2!AM18/H28住基人口2!AE18,0)</f>
        <v>955</v>
      </c>
      <c r="AN18" s="263">
        <f>ROUND(AF18*H28住基人口2!AN18/H28住基人口2!AF18,0)</f>
        <v>1202</v>
      </c>
      <c r="AO18" s="263">
        <f>ROUND(AG18*H28住基人口2!AO18/H28住基人口2!AG18,0)</f>
        <v>1456</v>
      </c>
      <c r="AP18" s="263">
        <f>ROUND(AH18*H28住基人口2!AP18/H28住基人口2!AH18,0)</f>
        <v>1519</v>
      </c>
      <c r="AR18" s="263">
        <f t="shared" si="6"/>
        <v>956</v>
      </c>
      <c r="AS18" s="263">
        <f t="shared" si="5"/>
        <v>754</v>
      </c>
      <c r="AT18" s="263">
        <f t="shared" si="5"/>
        <v>754</v>
      </c>
      <c r="AU18" s="263">
        <f t="shared" si="5"/>
        <v>930</v>
      </c>
      <c r="AV18" s="263">
        <f t="shared" si="5"/>
        <v>1173</v>
      </c>
      <c r="AW18" s="263">
        <f t="shared" si="5"/>
        <v>1436</v>
      </c>
      <c r="AX18" s="263">
        <f t="shared" si="5"/>
        <v>1496</v>
      </c>
    </row>
    <row r="19" spans="1:50" s="255" customFormat="1">
      <c r="A19" s="251" t="s">
        <v>58</v>
      </c>
      <c r="B19" s="252" t="s">
        <v>41</v>
      </c>
      <c r="C19" s="188" t="s">
        <v>8</v>
      </c>
      <c r="D19" s="253" t="s">
        <v>2</v>
      </c>
      <c r="E19" s="254">
        <v>51774</v>
      </c>
      <c r="F19" s="254">
        <v>1818</v>
      </c>
      <c r="G19" s="254">
        <v>2080</v>
      </c>
      <c r="H19" s="254">
        <v>2145</v>
      </c>
      <c r="I19" s="254">
        <v>2180</v>
      </c>
      <c r="J19" s="254">
        <v>1936</v>
      </c>
      <c r="K19" s="254">
        <v>1874</v>
      </c>
      <c r="L19" s="254">
        <v>2447</v>
      </c>
      <c r="M19" s="254">
        <v>3127</v>
      </c>
      <c r="N19" s="254">
        <v>4298</v>
      </c>
      <c r="O19" s="254">
        <v>4433</v>
      </c>
      <c r="P19" s="254">
        <v>3634</v>
      </c>
      <c r="Q19" s="254">
        <v>3200</v>
      </c>
      <c r="R19" s="254">
        <v>3077</v>
      </c>
      <c r="S19" s="254">
        <v>4211</v>
      </c>
      <c r="T19" s="254">
        <v>3206</v>
      </c>
      <c r="U19" s="254">
        <v>2881</v>
      </c>
      <c r="V19" s="254">
        <v>2394</v>
      </c>
      <c r="W19" s="254">
        <v>1656</v>
      </c>
      <c r="X19" s="254">
        <v>841</v>
      </c>
      <c r="Y19" s="254">
        <v>278</v>
      </c>
      <c r="Z19" s="254">
        <v>58</v>
      </c>
      <c r="AB19" s="266">
        <f>ROUND(H28住基人口2!I19+(H29住基人口2!I19-H28住基人口2!I19)/12*9,0)</f>
        <v>2175</v>
      </c>
      <c r="AC19" s="266">
        <f>ROUND(H28住基人口2!J19+(H29住基人口2!J19-H28住基人口2!J19)/12*9,0)</f>
        <v>1943</v>
      </c>
      <c r="AD19" s="266">
        <f>ROUND(H28住基人口2!K19+(H29住基人口2!K19-H28住基人口2!K19)/12*9,0)</f>
        <v>1887</v>
      </c>
      <c r="AE19" s="266">
        <f>ROUND(H28住基人口2!L19+(H29住基人口2!L19-H28住基人口2!L19)/12*9,0)</f>
        <v>2483</v>
      </c>
      <c r="AF19" s="266">
        <f>ROUND(H28住基人口2!M19+(H29住基人口2!M19-H28住基人口2!M19)/12*9,0)</f>
        <v>3168</v>
      </c>
      <c r="AG19" s="266">
        <f>ROUND(H28住基人口2!N19+(H29住基人口2!N19-H28住基人口2!N19)/12*9,0)</f>
        <v>4345</v>
      </c>
      <c r="AH19" s="266">
        <f>ROUND(H28住基人口2!O19+(H29住基人口2!O19-H28住基人口2!O19)/12*9,0)</f>
        <v>4357</v>
      </c>
      <c r="AJ19" s="263">
        <f>ROUND(AB19*H28住基人口2!AJ19/H28住基人口2!AB19,0)</f>
        <v>2186</v>
      </c>
      <c r="AK19" s="263">
        <f>ROUND(AC19*H28住基人口2!AK19/H28住基人口2!AC19,0)</f>
        <v>1913</v>
      </c>
      <c r="AL19" s="263">
        <f>ROUND(AD19*H28住基人口2!AL19/H28住基人口2!AD19,0)</f>
        <v>1879</v>
      </c>
      <c r="AM19" s="263">
        <f>ROUND(AE19*H28住基人口2!AM19/H28住基人口2!AE19,0)</f>
        <v>2458</v>
      </c>
      <c r="AN19" s="263">
        <f>ROUND(AF19*H28住基人口2!AN19/H28住基人口2!AF19,0)</f>
        <v>3147</v>
      </c>
      <c r="AO19" s="263">
        <f>ROUND(AG19*H28住基人口2!AO19/H28住基人口2!AG19,0)</f>
        <v>4326</v>
      </c>
      <c r="AP19" s="263">
        <f>ROUND(AH19*H28住基人口2!AP19/H28住基人口2!AH19,0)</f>
        <v>4403</v>
      </c>
      <c r="AR19" s="263">
        <f t="shared" si="6"/>
        <v>2151</v>
      </c>
      <c r="AS19" s="263">
        <f t="shared" si="5"/>
        <v>1869</v>
      </c>
      <c r="AT19" s="263">
        <f t="shared" si="5"/>
        <v>1818</v>
      </c>
      <c r="AU19" s="263">
        <f t="shared" si="5"/>
        <v>2394</v>
      </c>
      <c r="AV19" s="263">
        <f t="shared" si="5"/>
        <v>3071</v>
      </c>
      <c r="AW19" s="263">
        <f t="shared" si="5"/>
        <v>4268</v>
      </c>
      <c r="AX19" s="263">
        <f t="shared" si="5"/>
        <v>4335</v>
      </c>
    </row>
    <row r="20" spans="1:50" s="255" customFormat="1">
      <c r="A20" s="251" t="s">
        <v>59</v>
      </c>
      <c r="B20" s="252" t="s">
        <v>41</v>
      </c>
      <c r="C20" s="188" t="s">
        <v>60</v>
      </c>
      <c r="D20" s="253" t="s">
        <v>2</v>
      </c>
      <c r="E20" s="254">
        <v>101671</v>
      </c>
      <c r="F20" s="254">
        <v>4319</v>
      </c>
      <c r="G20" s="254">
        <v>4678</v>
      </c>
      <c r="H20" s="254">
        <v>4660</v>
      </c>
      <c r="I20" s="254">
        <v>5044</v>
      </c>
      <c r="J20" s="254">
        <v>4798</v>
      </c>
      <c r="K20" s="254">
        <v>4942</v>
      </c>
      <c r="L20" s="254">
        <v>5654</v>
      </c>
      <c r="M20" s="254">
        <v>6723</v>
      </c>
      <c r="N20" s="254">
        <v>8271</v>
      </c>
      <c r="O20" s="254">
        <v>8211</v>
      </c>
      <c r="P20" s="254">
        <v>6314</v>
      </c>
      <c r="Q20" s="254">
        <v>5131</v>
      </c>
      <c r="R20" s="254">
        <v>5512</v>
      </c>
      <c r="S20" s="254">
        <v>7759</v>
      </c>
      <c r="T20" s="254">
        <v>6133</v>
      </c>
      <c r="U20" s="254">
        <v>5394</v>
      </c>
      <c r="V20" s="254">
        <v>4097</v>
      </c>
      <c r="W20" s="254">
        <v>2483</v>
      </c>
      <c r="X20" s="254">
        <v>1132</v>
      </c>
      <c r="Y20" s="254">
        <v>367</v>
      </c>
      <c r="Z20" s="254">
        <v>49</v>
      </c>
      <c r="AB20" s="266">
        <f>ROUND(H28住基人口2!I20+(H29住基人口2!I20-H28住基人口2!I20)/12*9,0)</f>
        <v>5049</v>
      </c>
      <c r="AC20" s="266">
        <f>ROUND(H28住基人口2!J20+(H29住基人口2!J20-H28住基人口2!J20)/12*9,0)</f>
        <v>4771</v>
      </c>
      <c r="AD20" s="266">
        <f>ROUND(H28住基人口2!K20+(H29住基人口2!K20-H28住基人口2!K20)/12*9,0)</f>
        <v>4966</v>
      </c>
      <c r="AE20" s="266">
        <f>ROUND(H28住基人口2!L20+(H29住基人口2!L20-H28住基人口2!L20)/12*9,0)</f>
        <v>5724</v>
      </c>
      <c r="AF20" s="266">
        <f>ROUND(H28住基人口2!M20+(H29住基人口2!M20-H28住基人口2!M20)/12*9,0)</f>
        <v>6796</v>
      </c>
      <c r="AG20" s="266">
        <f>ROUND(H28住基人口2!N20+(H29住基人口2!N20-H28住基人口2!N20)/12*9,0)</f>
        <v>8336</v>
      </c>
      <c r="AH20" s="266">
        <f>ROUND(H28住基人口2!O20+(H29住基人口2!O20-H28住基人口2!O20)/12*9,0)</f>
        <v>8058</v>
      </c>
      <c r="AJ20" s="263">
        <f>ROUND(AB20*H28住基人口2!AJ20/H28住基人口2!AB20,0)</f>
        <v>5011</v>
      </c>
      <c r="AK20" s="263">
        <f>ROUND(AC20*H28住基人口2!AK20/H28住基人口2!AC20,0)</f>
        <v>4596</v>
      </c>
      <c r="AL20" s="263">
        <f>ROUND(AD20*H28住基人口2!AL20/H28住基人口2!AD20,0)</f>
        <v>4813</v>
      </c>
      <c r="AM20" s="263">
        <f>ROUND(AE20*H28住基人口2!AM20/H28住基人口2!AE20,0)</f>
        <v>5611</v>
      </c>
      <c r="AN20" s="263">
        <f>ROUND(AF20*H28住基人口2!AN20/H28住基人口2!AF20,0)</f>
        <v>6750</v>
      </c>
      <c r="AO20" s="263">
        <f>ROUND(AG20*H28住基人口2!AO20/H28住基人口2!AG20,0)</f>
        <v>8267</v>
      </c>
      <c r="AP20" s="263">
        <f>ROUND(AH20*H28住基人口2!AP20/H28住基人口2!AH20,0)</f>
        <v>8121</v>
      </c>
      <c r="AR20" s="263">
        <f t="shared" si="6"/>
        <v>4930</v>
      </c>
      <c r="AS20" s="263">
        <f t="shared" si="5"/>
        <v>4491</v>
      </c>
      <c r="AT20" s="263">
        <f t="shared" si="5"/>
        <v>4656</v>
      </c>
      <c r="AU20" s="263">
        <f t="shared" si="5"/>
        <v>5464</v>
      </c>
      <c r="AV20" s="263">
        <f t="shared" si="5"/>
        <v>6587</v>
      </c>
      <c r="AW20" s="263">
        <f t="shared" si="5"/>
        <v>8156</v>
      </c>
      <c r="AX20" s="263">
        <f t="shared" si="5"/>
        <v>7996</v>
      </c>
    </row>
    <row r="21" spans="1:50" s="255" customFormat="1">
      <c r="A21" s="251" t="s">
        <v>61</v>
      </c>
      <c r="B21" s="252" t="s">
        <v>41</v>
      </c>
      <c r="C21" s="188" t="s">
        <v>10</v>
      </c>
      <c r="D21" s="253" t="s">
        <v>2</v>
      </c>
      <c r="E21" s="254">
        <v>15468</v>
      </c>
      <c r="F21" s="254">
        <v>550</v>
      </c>
      <c r="G21" s="254">
        <v>566</v>
      </c>
      <c r="H21" s="254">
        <v>591</v>
      </c>
      <c r="I21" s="254">
        <v>623</v>
      </c>
      <c r="J21" s="254">
        <v>608</v>
      </c>
      <c r="K21" s="254">
        <v>626</v>
      </c>
      <c r="L21" s="254">
        <v>687</v>
      </c>
      <c r="M21" s="254">
        <v>792</v>
      </c>
      <c r="N21" s="254">
        <v>982</v>
      </c>
      <c r="O21" s="254">
        <v>916</v>
      </c>
      <c r="P21" s="254">
        <v>824</v>
      </c>
      <c r="Q21" s="254">
        <v>791</v>
      </c>
      <c r="R21" s="254">
        <v>1016</v>
      </c>
      <c r="S21" s="254">
        <v>1584</v>
      </c>
      <c r="T21" s="254">
        <v>1205</v>
      </c>
      <c r="U21" s="254">
        <v>1079</v>
      </c>
      <c r="V21" s="254">
        <v>910</v>
      </c>
      <c r="W21" s="254">
        <v>600</v>
      </c>
      <c r="X21" s="254">
        <v>366</v>
      </c>
      <c r="Y21" s="254">
        <v>127</v>
      </c>
      <c r="Z21" s="254">
        <v>25</v>
      </c>
      <c r="AB21" s="266">
        <f>ROUND(H28住基人口2!I21+(H29住基人口2!I21-H28住基人口2!I21)/12*9,0)</f>
        <v>628</v>
      </c>
      <c r="AC21" s="266">
        <f>ROUND(H28住基人口2!J21+(H29住基人口2!J21-H28住基人口2!J21)/12*9,0)</f>
        <v>611</v>
      </c>
      <c r="AD21" s="266">
        <f>ROUND(H28住基人口2!K21+(H29住基人口2!K21-H28住基人口2!K21)/12*9,0)</f>
        <v>628</v>
      </c>
      <c r="AE21" s="266">
        <f>ROUND(H28住基人口2!L21+(H29住基人口2!L21-H28住基人口2!L21)/12*9,0)</f>
        <v>698</v>
      </c>
      <c r="AF21" s="266">
        <f>ROUND(H28住基人口2!M21+(H29住基人口2!M21-H28住基人口2!M21)/12*9,0)</f>
        <v>796</v>
      </c>
      <c r="AG21" s="266">
        <f>ROUND(H28住基人口2!N21+(H29住基人口2!N21-H28住基人口2!N21)/12*9,0)</f>
        <v>985</v>
      </c>
      <c r="AH21" s="266">
        <f>ROUND(H28住基人口2!O21+(H29住基人口2!O21-H28住基人口2!O21)/12*9,0)</f>
        <v>901</v>
      </c>
      <c r="AJ21" s="263">
        <f>ROUND(AB21*H28住基人口2!AJ21/H28住基人口2!AB21,0)</f>
        <v>610</v>
      </c>
      <c r="AK21" s="263">
        <f>ROUND(AC21*H28住基人口2!AK21/H28住基人口2!AC21,0)</f>
        <v>533</v>
      </c>
      <c r="AL21" s="263">
        <f>ROUND(AD21*H28住基人口2!AL21/H28住基人口2!AD21,0)</f>
        <v>608</v>
      </c>
      <c r="AM21" s="263">
        <f>ROUND(AE21*H28住基人口2!AM21/H28住基人口2!AE21,0)</f>
        <v>697</v>
      </c>
      <c r="AN21" s="263">
        <f>ROUND(AF21*H28住基人口2!AN21/H28住基人口2!AF21,0)</f>
        <v>777</v>
      </c>
      <c r="AO21" s="263">
        <f>ROUND(AG21*H28住基人口2!AO21/H28住基人口2!AG21,0)</f>
        <v>995</v>
      </c>
      <c r="AP21" s="263">
        <f>ROUND(AH21*H28住基人口2!AP21/H28住基人口2!AH21,0)</f>
        <v>900</v>
      </c>
      <c r="AR21" s="263">
        <f t="shared" si="6"/>
        <v>600</v>
      </c>
      <c r="AS21" s="263">
        <f t="shared" ref="AS21:AS53" si="7">ROUND(AK21*AS$1/AK$1,0)</f>
        <v>521</v>
      </c>
      <c r="AT21" s="263">
        <f t="shared" ref="AT21:AT53" si="8">ROUND(AL21*AT$1/AL$1,0)</f>
        <v>588</v>
      </c>
      <c r="AU21" s="263">
        <f t="shared" ref="AU21:AU53" si="9">ROUND(AM21*AU$1/AM$1,0)</f>
        <v>679</v>
      </c>
      <c r="AV21" s="263">
        <f t="shared" ref="AV21:AV53" si="10">ROUND(AN21*AV$1/AN$1,0)</f>
        <v>758</v>
      </c>
      <c r="AW21" s="263">
        <f t="shared" ref="AW21:AW53" si="11">ROUND(AO21*AW$1/AO$1,0)</f>
        <v>982</v>
      </c>
      <c r="AX21" s="263">
        <f t="shared" ref="AX21:AX53" si="12">ROUND(AP21*AX$1/AP$1,0)</f>
        <v>886</v>
      </c>
    </row>
    <row r="22" spans="1:50" s="255" customFormat="1">
      <c r="A22" s="251" t="s">
        <v>62</v>
      </c>
      <c r="B22" s="252" t="s">
        <v>41</v>
      </c>
      <c r="C22" s="188" t="s">
        <v>11</v>
      </c>
      <c r="D22" s="253" t="s">
        <v>2</v>
      </c>
      <c r="E22" s="254">
        <v>43231</v>
      </c>
      <c r="F22" s="254">
        <v>1561</v>
      </c>
      <c r="G22" s="254">
        <v>1808</v>
      </c>
      <c r="H22" s="254">
        <v>1828</v>
      </c>
      <c r="I22" s="254">
        <v>2129</v>
      </c>
      <c r="J22" s="254">
        <v>1720</v>
      </c>
      <c r="K22" s="254">
        <v>1561</v>
      </c>
      <c r="L22" s="254">
        <v>1987</v>
      </c>
      <c r="M22" s="254">
        <v>2105</v>
      </c>
      <c r="N22" s="254">
        <v>2629</v>
      </c>
      <c r="O22" s="254">
        <v>2681</v>
      </c>
      <c r="P22" s="254">
        <v>2445</v>
      </c>
      <c r="Q22" s="254">
        <v>2660</v>
      </c>
      <c r="R22" s="254">
        <v>3002</v>
      </c>
      <c r="S22" s="254">
        <v>3645</v>
      </c>
      <c r="T22" s="254">
        <v>2741</v>
      </c>
      <c r="U22" s="254">
        <v>2467</v>
      </c>
      <c r="V22" s="254">
        <v>2656</v>
      </c>
      <c r="W22" s="254">
        <v>1994</v>
      </c>
      <c r="X22" s="254">
        <v>1193</v>
      </c>
      <c r="Y22" s="254">
        <v>353</v>
      </c>
      <c r="Z22" s="254">
        <v>66</v>
      </c>
      <c r="AB22" s="266">
        <f>ROUND(H28住基人口2!I22+(H29住基人口2!I22-H28住基人口2!I22)/12*9,0)</f>
        <v>2142</v>
      </c>
      <c r="AC22" s="266">
        <f>ROUND(H28住基人口2!J22+(H29住基人口2!J22-H28住基人口2!J22)/12*9,0)</f>
        <v>1729</v>
      </c>
      <c r="AD22" s="266">
        <f>ROUND(H28住基人口2!K22+(H29住基人口2!K22-H28住基人口2!K22)/12*9,0)</f>
        <v>1575</v>
      </c>
      <c r="AE22" s="266">
        <f>ROUND(H28住基人口2!L22+(H29住基人口2!L22-H28住基人口2!L22)/12*9,0)</f>
        <v>1991</v>
      </c>
      <c r="AF22" s="266">
        <f>ROUND(H28住基人口2!M22+(H29住基人口2!M22-H28住基人口2!M22)/12*9,0)</f>
        <v>2130</v>
      </c>
      <c r="AG22" s="266">
        <f>ROUND(H28住基人口2!N22+(H29住基人口2!N22-H28住基人口2!N22)/12*9,0)</f>
        <v>2646</v>
      </c>
      <c r="AH22" s="266">
        <f>ROUND(H28住基人口2!O22+(H29住基人口2!O22-H28住基人口2!O22)/12*9,0)</f>
        <v>2637</v>
      </c>
      <c r="AJ22" s="263">
        <f>ROUND(AB22*H28住基人口2!AJ22/H28住基人口2!AB22,0)</f>
        <v>1861</v>
      </c>
      <c r="AK22" s="263">
        <f>ROUND(AC22*H28住基人口2!AK22/H28住基人口2!AC22,0)</f>
        <v>1179</v>
      </c>
      <c r="AL22" s="263">
        <f>ROUND(AD22*H28住基人口2!AL22/H28住基人口2!AD22,0)</f>
        <v>1501</v>
      </c>
      <c r="AM22" s="263">
        <f>ROUND(AE22*H28住基人口2!AM22/H28住基人口2!AE22,0)</f>
        <v>1970</v>
      </c>
      <c r="AN22" s="263">
        <f>ROUND(AF22*H28住基人口2!AN22/H28住基人口2!AF22,0)</f>
        <v>2121</v>
      </c>
      <c r="AO22" s="263">
        <f>ROUND(AG22*H28住基人口2!AO22/H28住基人口2!AG22,0)</f>
        <v>2630</v>
      </c>
      <c r="AP22" s="263">
        <f>ROUND(AH22*H28住基人口2!AP22/H28住基人口2!AH22,0)</f>
        <v>2666</v>
      </c>
      <c r="AR22" s="263">
        <f t="shared" si="6"/>
        <v>1831</v>
      </c>
      <c r="AS22" s="263">
        <f t="shared" si="7"/>
        <v>1152</v>
      </c>
      <c r="AT22" s="263">
        <f t="shared" si="8"/>
        <v>1452</v>
      </c>
      <c r="AU22" s="263">
        <f t="shared" si="9"/>
        <v>1918</v>
      </c>
      <c r="AV22" s="263">
        <f t="shared" si="10"/>
        <v>2070</v>
      </c>
      <c r="AW22" s="263">
        <f t="shared" si="11"/>
        <v>2595</v>
      </c>
      <c r="AX22" s="263">
        <f t="shared" si="12"/>
        <v>2625</v>
      </c>
    </row>
    <row r="23" spans="1:50" s="255" customFormat="1">
      <c r="A23" s="251" t="s">
        <v>63</v>
      </c>
      <c r="B23" s="252" t="s">
        <v>41</v>
      </c>
      <c r="C23" s="188" t="s">
        <v>12</v>
      </c>
      <c r="D23" s="253" t="s">
        <v>2</v>
      </c>
      <c r="E23" s="254">
        <v>135501</v>
      </c>
      <c r="F23" s="254">
        <v>5409</v>
      </c>
      <c r="G23" s="254">
        <v>6055</v>
      </c>
      <c r="H23" s="254">
        <v>6123</v>
      </c>
      <c r="I23" s="254">
        <v>6883</v>
      </c>
      <c r="J23" s="254">
        <v>6316</v>
      </c>
      <c r="K23" s="254">
        <v>6545</v>
      </c>
      <c r="L23" s="254">
        <v>7394</v>
      </c>
      <c r="M23" s="254">
        <v>8167</v>
      </c>
      <c r="N23" s="254">
        <v>10393</v>
      </c>
      <c r="O23" s="254">
        <v>10069</v>
      </c>
      <c r="P23" s="254">
        <v>8009</v>
      </c>
      <c r="Q23" s="254">
        <v>7650</v>
      </c>
      <c r="R23" s="254">
        <v>8542</v>
      </c>
      <c r="S23" s="254">
        <v>11603</v>
      </c>
      <c r="T23" s="254">
        <v>8671</v>
      </c>
      <c r="U23" s="254">
        <v>6925</v>
      </c>
      <c r="V23" s="254">
        <v>5263</v>
      </c>
      <c r="W23" s="254">
        <v>3366</v>
      </c>
      <c r="X23" s="254">
        <v>1575</v>
      </c>
      <c r="Y23" s="254">
        <v>478</v>
      </c>
      <c r="Z23" s="254">
        <v>65</v>
      </c>
      <c r="AB23" s="266">
        <f>ROUND(H28住基人口2!I23+(H29住基人口2!I23-H28住基人口2!I23)/12*9,0)</f>
        <v>6883</v>
      </c>
      <c r="AC23" s="266">
        <f>ROUND(H28住基人口2!J23+(H29住基人口2!J23-H28住基人口2!J23)/12*9,0)</f>
        <v>6290</v>
      </c>
      <c r="AD23" s="266">
        <f>ROUND(H28住基人口2!K23+(H29住基人口2!K23-H28住基人口2!K23)/12*9,0)</f>
        <v>6590</v>
      </c>
      <c r="AE23" s="266">
        <f>ROUND(H28住基人口2!L23+(H29住基人口2!L23-H28住基人口2!L23)/12*9,0)</f>
        <v>7452</v>
      </c>
      <c r="AF23" s="266">
        <f>ROUND(H28住基人口2!M23+(H29住基人口2!M23-H28住基人口2!M23)/12*9,0)</f>
        <v>8276</v>
      </c>
      <c r="AG23" s="266">
        <f>ROUND(H28住基人口2!N23+(H29住基人口2!N23-H28住基人口2!N23)/12*9,0)</f>
        <v>10482</v>
      </c>
      <c r="AH23" s="266">
        <f>ROUND(H28住基人口2!O23+(H29住基人口2!O23-H28住基人口2!O23)/12*9,0)</f>
        <v>9851</v>
      </c>
      <c r="AJ23" s="263">
        <f>ROUND(AB23*H28住基人口2!AJ23/H28住基人口2!AB23,0)</f>
        <v>6809</v>
      </c>
      <c r="AK23" s="263">
        <f>ROUND(AC23*H28住基人口2!AK23/H28住基人口2!AC23,0)</f>
        <v>6007</v>
      </c>
      <c r="AL23" s="263">
        <f>ROUND(AD23*H28住基人口2!AL23/H28住基人口2!AD23,0)</f>
        <v>6471</v>
      </c>
      <c r="AM23" s="263">
        <f>ROUND(AE23*H28住基人口2!AM23/H28住基人口2!AE23,0)</f>
        <v>7443</v>
      </c>
      <c r="AN23" s="263">
        <f>ROUND(AF23*H28住基人口2!AN23/H28住基人口2!AF23,0)</f>
        <v>8292</v>
      </c>
      <c r="AO23" s="263">
        <f>ROUND(AG23*H28住基人口2!AO23/H28住基人口2!AG23,0)</f>
        <v>10555</v>
      </c>
      <c r="AP23" s="263">
        <f>ROUND(AH23*H28住基人口2!AP23/H28住基人口2!AH23,0)</f>
        <v>9909</v>
      </c>
      <c r="AR23" s="263">
        <f t="shared" si="6"/>
        <v>6699</v>
      </c>
      <c r="AS23" s="263">
        <f t="shared" si="7"/>
        <v>5869</v>
      </c>
      <c r="AT23" s="263">
        <f t="shared" si="8"/>
        <v>6259</v>
      </c>
      <c r="AU23" s="263">
        <f t="shared" si="9"/>
        <v>7248</v>
      </c>
      <c r="AV23" s="263">
        <f t="shared" si="10"/>
        <v>8092</v>
      </c>
      <c r="AW23" s="263">
        <f t="shared" si="11"/>
        <v>10413</v>
      </c>
      <c r="AX23" s="263">
        <f t="shared" si="12"/>
        <v>9756</v>
      </c>
    </row>
    <row r="24" spans="1:50" s="255" customFormat="1">
      <c r="A24" s="251" t="s">
        <v>64</v>
      </c>
      <c r="B24" s="252" t="s">
        <v>41</v>
      </c>
      <c r="C24" s="188" t="s">
        <v>13</v>
      </c>
      <c r="D24" s="253" t="s">
        <v>2</v>
      </c>
      <c r="E24" s="254">
        <v>25136</v>
      </c>
      <c r="F24" s="254">
        <v>811</v>
      </c>
      <c r="G24" s="254">
        <v>945</v>
      </c>
      <c r="H24" s="254">
        <v>1043</v>
      </c>
      <c r="I24" s="254">
        <v>1294</v>
      </c>
      <c r="J24" s="254">
        <v>1084</v>
      </c>
      <c r="K24" s="254">
        <v>1069</v>
      </c>
      <c r="L24" s="254">
        <v>1088</v>
      </c>
      <c r="M24" s="254">
        <v>1332</v>
      </c>
      <c r="N24" s="254">
        <v>1701</v>
      </c>
      <c r="O24" s="254">
        <v>1663</v>
      </c>
      <c r="P24" s="254">
        <v>1524</v>
      </c>
      <c r="Q24" s="254">
        <v>1414</v>
      </c>
      <c r="R24" s="254">
        <v>1654</v>
      </c>
      <c r="S24" s="254">
        <v>2264</v>
      </c>
      <c r="T24" s="254">
        <v>1670</v>
      </c>
      <c r="U24" s="254">
        <v>1554</v>
      </c>
      <c r="V24" s="254">
        <v>1362</v>
      </c>
      <c r="W24" s="254">
        <v>992</v>
      </c>
      <c r="X24" s="254">
        <v>500</v>
      </c>
      <c r="Y24" s="254">
        <v>147</v>
      </c>
      <c r="Z24" s="254">
        <v>25</v>
      </c>
      <c r="AB24" s="266">
        <f>ROUND(H28住基人口2!I24+(H29住基人口2!I24-H28住基人口2!I24)/12*9,0)</f>
        <v>1294</v>
      </c>
      <c r="AC24" s="266">
        <f>ROUND(H28住基人口2!J24+(H29住基人口2!J24-H28住基人口2!J24)/12*9,0)</f>
        <v>1094</v>
      </c>
      <c r="AD24" s="266">
        <f>ROUND(H28住基人口2!K24+(H29住基人口2!K24-H28住基人口2!K24)/12*9,0)</f>
        <v>1079</v>
      </c>
      <c r="AE24" s="266">
        <f>ROUND(H28住基人口2!L24+(H29住基人口2!L24-H28住基人口2!L24)/12*9,0)</f>
        <v>1095</v>
      </c>
      <c r="AF24" s="266">
        <f>ROUND(H28住基人口2!M24+(H29住基人口2!M24-H28住基人口2!M24)/12*9,0)</f>
        <v>1351</v>
      </c>
      <c r="AG24" s="266">
        <f>ROUND(H28住基人口2!N24+(H29住基人口2!N24-H28住基人口2!N24)/12*9,0)</f>
        <v>1720</v>
      </c>
      <c r="AH24" s="266">
        <f>ROUND(H28住基人口2!O24+(H29住基人口2!O24-H28住基人口2!O24)/12*9,0)</f>
        <v>1640</v>
      </c>
      <c r="AJ24" s="263">
        <f>ROUND(AB24*H28住基人口2!AJ24/H28住基人口2!AB24,0)</f>
        <v>1255</v>
      </c>
      <c r="AK24" s="263">
        <f>ROUND(AC24*H28住基人口2!AK24/H28住基人口2!AC24,0)</f>
        <v>956</v>
      </c>
      <c r="AL24" s="263">
        <f>ROUND(AD24*H28住基人口2!AL24/H28住基人口2!AD24,0)</f>
        <v>1032</v>
      </c>
      <c r="AM24" s="263">
        <f>ROUND(AE24*H28住基人口2!AM24/H28住基人口2!AE24,0)</f>
        <v>1073</v>
      </c>
      <c r="AN24" s="263">
        <f>ROUND(AF24*H28住基人口2!AN24/H28住基人口2!AF24,0)</f>
        <v>1337</v>
      </c>
      <c r="AO24" s="263">
        <f>ROUND(AG24*H28住基人口2!AO24/H28住基人口2!AG24,0)</f>
        <v>1670</v>
      </c>
      <c r="AP24" s="263">
        <f>ROUND(AH24*H28住基人口2!AP24/H28住基人口2!AH24,0)</f>
        <v>1649</v>
      </c>
      <c r="AR24" s="263">
        <f t="shared" si="6"/>
        <v>1235</v>
      </c>
      <c r="AS24" s="263">
        <f t="shared" si="7"/>
        <v>934</v>
      </c>
      <c r="AT24" s="263">
        <f t="shared" si="8"/>
        <v>998</v>
      </c>
      <c r="AU24" s="263">
        <f t="shared" si="9"/>
        <v>1045</v>
      </c>
      <c r="AV24" s="263">
        <f t="shared" si="10"/>
        <v>1305</v>
      </c>
      <c r="AW24" s="263">
        <f t="shared" si="11"/>
        <v>1647</v>
      </c>
      <c r="AX24" s="263">
        <f t="shared" si="12"/>
        <v>1624</v>
      </c>
    </row>
    <row r="25" spans="1:50" s="255" customFormat="1">
      <c r="A25" s="251" t="s">
        <v>65</v>
      </c>
      <c r="B25" s="252" t="s">
        <v>41</v>
      </c>
      <c r="C25" s="188" t="s">
        <v>66</v>
      </c>
      <c r="D25" s="253" t="s">
        <v>2</v>
      </c>
      <c r="E25" s="254">
        <v>21450</v>
      </c>
      <c r="F25" s="254">
        <v>722</v>
      </c>
      <c r="G25" s="254">
        <v>835</v>
      </c>
      <c r="H25" s="254">
        <v>892</v>
      </c>
      <c r="I25" s="254">
        <v>1085</v>
      </c>
      <c r="J25" s="254">
        <v>948</v>
      </c>
      <c r="K25" s="254">
        <v>857</v>
      </c>
      <c r="L25" s="254">
        <v>915</v>
      </c>
      <c r="M25" s="254">
        <v>1084</v>
      </c>
      <c r="N25" s="254">
        <v>1389</v>
      </c>
      <c r="O25" s="254">
        <v>1367</v>
      </c>
      <c r="P25" s="254">
        <v>1296</v>
      </c>
      <c r="Q25" s="254">
        <v>1239</v>
      </c>
      <c r="R25" s="254">
        <v>1397</v>
      </c>
      <c r="S25" s="254">
        <v>1782</v>
      </c>
      <c r="T25" s="254">
        <v>1461</v>
      </c>
      <c r="U25" s="254">
        <v>1452</v>
      </c>
      <c r="V25" s="254">
        <v>1211</v>
      </c>
      <c r="W25" s="254">
        <v>890</v>
      </c>
      <c r="X25" s="254">
        <v>463</v>
      </c>
      <c r="Y25" s="254">
        <v>137</v>
      </c>
      <c r="Z25" s="254">
        <v>28</v>
      </c>
      <c r="AB25" s="266">
        <f>ROUND(H28住基人口2!I25+(H29住基人口2!I25-H28住基人口2!I25)/12*9,0)</f>
        <v>1090</v>
      </c>
      <c r="AC25" s="266">
        <f>ROUND(H28住基人口2!J25+(H29住基人口2!J25-H28住基人口2!J25)/12*9,0)</f>
        <v>952</v>
      </c>
      <c r="AD25" s="266">
        <f>ROUND(H28住基人口2!K25+(H29住基人口2!K25-H28住基人口2!K25)/12*9,0)</f>
        <v>858</v>
      </c>
      <c r="AE25" s="266">
        <f>ROUND(H28住基人口2!L25+(H29住基人口2!L25-H28住基人口2!L25)/12*9,0)</f>
        <v>928</v>
      </c>
      <c r="AF25" s="266">
        <f>ROUND(H28住基人口2!M25+(H29住基人口2!M25-H28住基人口2!M25)/12*9,0)</f>
        <v>1092</v>
      </c>
      <c r="AG25" s="266">
        <f>ROUND(H28住基人口2!N25+(H29住基人口2!N25-H28住基人口2!N25)/12*9,0)</f>
        <v>1405</v>
      </c>
      <c r="AH25" s="266">
        <f>ROUND(H28住基人口2!O25+(H29住基人口2!O25-H28住基人口2!O25)/12*9,0)</f>
        <v>1350</v>
      </c>
      <c r="AJ25" s="263">
        <f>ROUND(AB25*H28住基人口2!AJ25/H28住基人口2!AB25,0)</f>
        <v>961</v>
      </c>
      <c r="AK25" s="263">
        <f>ROUND(AC25*H28住基人口2!AK25/H28住基人口2!AC25,0)</f>
        <v>763</v>
      </c>
      <c r="AL25" s="263">
        <f>ROUND(AD25*H28住基人口2!AL25/H28住基人口2!AD25,0)</f>
        <v>813</v>
      </c>
      <c r="AM25" s="263">
        <f>ROUND(AE25*H28住基人口2!AM25/H28住基人口2!AE25,0)</f>
        <v>908</v>
      </c>
      <c r="AN25" s="263">
        <f>ROUND(AF25*H28住基人口2!AN25/H28住基人口2!AF25,0)</f>
        <v>1112</v>
      </c>
      <c r="AO25" s="263">
        <f>ROUND(AG25*H28住基人口2!AO25/H28住基人口2!AG25,0)</f>
        <v>1411</v>
      </c>
      <c r="AP25" s="263">
        <f>ROUND(AH25*H28住基人口2!AP25/H28住基人口2!AH25,0)</f>
        <v>1353</v>
      </c>
      <c r="AR25" s="263">
        <f t="shared" si="6"/>
        <v>946</v>
      </c>
      <c r="AS25" s="263">
        <f t="shared" si="7"/>
        <v>746</v>
      </c>
      <c r="AT25" s="263">
        <f t="shared" si="8"/>
        <v>786</v>
      </c>
      <c r="AU25" s="263">
        <f t="shared" si="9"/>
        <v>884</v>
      </c>
      <c r="AV25" s="263">
        <f t="shared" si="10"/>
        <v>1085</v>
      </c>
      <c r="AW25" s="263">
        <f t="shared" si="11"/>
        <v>1392</v>
      </c>
      <c r="AX25" s="263">
        <f t="shared" si="12"/>
        <v>1332</v>
      </c>
    </row>
    <row r="26" spans="1:50" s="255" customFormat="1">
      <c r="A26" s="251" t="s">
        <v>67</v>
      </c>
      <c r="B26" s="252" t="s">
        <v>41</v>
      </c>
      <c r="C26" s="188" t="s">
        <v>68</v>
      </c>
      <c r="D26" s="253" t="s">
        <v>2</v>
      </c>
      <c r="E26" s="254">
        <v>123662</v>
      </c>
      <c r="F26" s="254">
        <v>4719</v>
      </c>
      <c r="G26" s="254">
        <v>5267</v>
      </c>
      <c r="H26" s="254">
        <v>5489</v>
      </c>
      <c r="I26" s="254">
        <v>6042</v>
      </c>
      <c r="J26" s="254">
        <v>5490</v>
      </c>
      <c r="K26" s="254">
        <v>5099</v>
      </c>
      <c r="L26" s="254">
        <v>6118</v>
      </c>
      <c r="M26" s="254">
        <v>7558</v>
      </c>
      <c r="N26" s="254">
        <v>10014</v>
      </c>
      <c r="O26" s="254">
        <v>10305</v>
      </c>
      <c r="P26" s="254">
        <v>7964</v>
      </c>
      <c r="Q26" s="254">
        <v>7097</v>
      </c>
      <c r="R26" s="254">
        <v>7006</v>
      </c>
      <c r="S26" s="254">
        <v>9893</v>
      </c>
      <c r="T26" s="254">
        <v>7576</v>
      </c>
      <c r="U26" s="254">
        <v>6738</v>
      </c>
      <c r="V26" s="254">
        <v>5282</v>
      </c>
      <c r="W26" s="254">
        <v>3526</v>
      </c>
      <c r="X26" s="254">
        <v>1805</v>
      </c>
      <c r="Y26" s="254">
        <v>560</v>
      </c>
      <c r="Z26" s="254">
        <v>114</v>
      </c>
      <c r="AB26" s="266">
        <f>ROUND(H28住基人口2!I26+(H29住基人口2!I26-H28住基人口2!I26)/12*9,0)</f>
        <v>6038</v>
      </c>
      <c r="AC26" s="266">
        <f>ROUND(H28住基人口2!J26+(H29住基人口2!J26-H28住基人口2!J26)/12*9,0)</f>
        <v>5451</v>
      </c>
      <c r="AD26" s="266">
        <f>ROUND(H28住基人口2!K26+(H29住基人口2!K26-H28住基人口2!K26)/12*9,0)</f>
        <v>5134</v>
      </c>
      <c r="AE26" s="266">
        <f>ROUND(H28住基人口2!L26+(H29住基人口2!L26-H28住基人口2!L26)/12*9,0)</f>
        <v>6158</v>
      </c>
      <c r="AF26" s="266">
        <f>ROUND(H28住基人口2!M26+(H29住基人口2!M26-H28住基人口2!M26)/12*9,0)</f>
        <v>7655</v>
      </c>
      <c r="AG26" s="266">
        <f>ROUND(H28住基人口2!N26+(H29住基人口2!N26-H28住基人口2!N26)/12*9,0)</f>
        <v>10087</v>
      </c>
      <c r="AH26" s="266">
        <f>ROUND(H28住基人口2!O26+(H29住基人口2!O26-H28住基人口2!O26)/12*9,0)</f>
        <v>10117</v>
      </c>
      <c r="AJ26" s="263">
        <f>ROUND(AB26*H28住基人口2!AJ26/H28住基人口2!AB26,0)</f>
        <v>5837</v>
      </c>
      <c r="AK26" s="263">
        <f>ROUND(AC26*H28住基人口2!AK26/H28住基人口2!AC26,0)</f>
        <v>5121</v>
      </c>
      <c r="AL26" s="263">
        <f>ROUND(AD26*H28住基人口2!AL26/H28住基人口2!AD26,0)</f>
        <v>4733</v>
      </c>
      <c r="AM26" s="263">
        <f>ROUND(AE26*H28住基人口2!AM26/H28住基人口2!AE26,0)</f>
        <v>5823</v>
      </c>
      <c r="AN26" s="263">
        <f>ROUND(AF26*H28住基人口2!AN26/H28住基人口2!AF26,0)</f>
        <v>7262</v>
      </c>
      <c r="AO26" s="263">
        <f>ROUND(AG26*H28住基人口2!AO26/H28住基人口2!AG26,0)</f>
        <v>9685</v>
      </c>
      <c r="AP26" s="263">
        <f>ROUND(AH26*H28住基人口2!AP26/H28住基人口2!AH26,0)</f>
        <v>9875</v>
      </c>
      <c r="AR26" s="263">
        <f t="shared" si="6"/>
        <v>5743</v>
      </c>
      <c r="AS26" s="263">
        <f t="shared" si="7"/>
        <v>5004</v>
      </c>
      <c r="AT26" s="263">
        <f t="shared" si="8"/>
        <v>4578</v>
      </c>
      <c r="AU26" s="263">
        <f t="shared" si="9"/>
        <v>5671</v>
      </c>
      <c r="AV26" s="263">
        <f t="shared" si="10"/>
        <v>7087</v>
      </c>
      <c r="AW26" s="263">
        <f t="shared" si="11"/>
        <v>9554</v>
      </c>
      <c r="AX26" s="263">
        <f t="shared" si="12"/>
        <v>9723</v>
      </c>
    </row>
    <row r="27" spans="1:50" s="255" customFormat="1">
      <c r="A27" s="251" t="s">
        <v>69</v>
      </c>
      <c r="B27" s="252" t="s">
        <v>41</v>
      </c>
      <c r="C27" s="188" t="s">
        <v>70</v>
      </c>
      <c r="D27" s="253" t="s">
        <v>2</v>
      </c>
      <c r="E27" s="254">
        <v>40131</v>
      </c>
      <c r="F27" s="254">
        <v>1326</v>
      </c>
      <c r="G27" s="254">
        <v>1459</v>
      </c>
      <c r="H27" s="254">
        <v>1602</v>
      </c>
      <c r="I27" s="254">
        <v>1838</v>
      </c>
      <c r="J27" s="254">
        <v>1761</v>
      </c>
      <c r="K27" s="254">
        <v>1618</v>
      </c>
      <c r="L27" s="254">
        <v>1876</v>
      </c>
      <c r="M27" s="254">
        <v>2122</v>
      </c>
      <c r="N27" s="254">
        <v>2683</v>
      </c>
      <c r="O27" s="254">
        <v>2599</v>
      </c>
      <c r="P27" s="254">
        <v>2287</v>
      </c>
      <c r="Q27" s="254">
        <v>2366</v>
      </c>
      <c r="R27" s="254">
        <v>2847</v>
      </c>
      <c r="S27" s="254">
        <v>3983</v>
      </c>
      <c r="T27" s="254">
        <v>3051</v>
      </c>
      <c r="U27" s="254">
        <v>2416</v>
      </c>
      <c r="V27" s="254">
        <v>1854</v>
      </c>
      <c r="W27" s="254">
        <v>1375</v>
      </c>
      <c r="X27" s="254">
        <v>780</v>
      </c>
      <c r="Y27" s="254">
        <v>244</v>
      </c>
      <c r="Z27" s="254">
        <v>44</v>
      </c>
      <c r="AB27" s="266">
        <f>ROUND(H28住基人口2!I27+(H29住基人口2!I27-H28住基人口2!I27)/12*9,0)</f>
        <v>1854</v>
      </c>
      <c r="AC27" s="266">
        <f>ROUND(H28住基人口2!J27+(H29住基人口2!J27-H28住基人口2!J27)/12*9,0)</f>
        <v>1757</v>
      </c>
      <c r="AD27" s="266">
        <f>ROUND(H28住基人口2!K27+(H29住基人口2!K27-H28住基人口2!K27)/12*9,0)</f>
        <v>1625</v>
      </c>
      <c r="AE27" s="266">
        <f>ROUND(H28住基人口2!L27+(H29住基人口2!L27-H28住基人口2!L27)/12*9,0)</f>
        <v>1880</v>
      </c>
      <c r="AF27" s="266">
        <f>ROUND(H28住基人口2!M27+(H29住基人口2!M27-H28住基人口2!M27)/12*9,0)</f>
        <v>2169</v>
      </c>
      <c r="AG27" s="266">
        <f>ROUND(H28住基人口2!N27+(H29住基人口2!N27-H28住基人口2!N27)/12*9,0)</f>
        <v>2688</v>
      </c>
      <c r="AH27" s="266">
        <f>ROUND(H28住基人口2!O27+(H29住基人口2!O27-H28住基人口2!O27)/12*9,0)</f>
        <v>2553</v>
      </c>
      <c r="AJ27" s="263">
        <f>ROUND(AB27*H28住基人口2!AJ27/H28住基人口2!AB27,0)</f>
        <v>1803</v>
      </c>
      <c r="AK27" s="263">
        <f>ROUND(AC27*H28住基人口2!AK27/H28住基人口2!AC27,0)</f>
        <v>1590</v>
      </c>
      <c r="AL27" s="263">
        <f>ROUND(AD27*H28住基人口2!AL27/H28住基人口2!AD27,0)</f>
        <v>1547</v>
      </c>
      <c r="AM27" s="263">
        <f>ROUND(AE27*H28住基人口2!AM27/H28住基人口2!AE27,0)</f>
        <v>1806</v>
      </c>
      <c r="AN27" s="263">
        <f>ROUND(AF27*H28住基人口2!AN27/H28住基人口2!AF27,0)</f>
        <v>2116</v>
      </c>
      <c r="AO27" s="263">
        <f>ROUND(AG27*H28住基人口2!AO27/H28住基人口2!AG27,0)</f>
        <v>2643</v>
      </c>
      <c r="AP27" s="263">
        <f>ROUND(AH27*H28住基人口2!AP27/H28住基人口2!AH27,0)</f>
        <v>2530</v>
      </c>
      <c r="AR27" s="263">
        <f t="shared" si="6"/>
        <v>1774</v>
      </c>
      <c r="AS27" s="263">
        <f t="shared" si="7"/>
        <v>1554</v>
      </c>
      <c r="AT27" s="263">
        <f t="shared" si="8"/>
        <v>1496</v>
      </c>
      <c r="AU27" s="263">
        <f t="shared" si="9"/>
        <v>1759</v>
      </c>
      <c r="AV27" s="263">
        <f t="shared" si="10"/>
        <v>2065</v>
      </c>
      <c r="AW27" s="263">
        <f t="shared" si="11"/>
        <v>2607</v>
      </c>
      <c r="AX27" s="263">
        <f t="shared" si="12"/>
        <v>2491</v>
      </c>
    </row>
    <row r="28" spans="1:50" s="255" customFormat="1">
      <c r="A28" s="251" t="s">
        <v>71</v>
      </c>
      <c r="B28" s="252" t="s">
        <v>41</v>
      </c>
      <c r="C28" s="188" t="s">
        <v>72</v>
      </c>
      <c r="D28" s="253" t="s">
        <v>2</v>
      </c>
      <c r="E28" s="254">
        <v>46836</v>
      </c>
      <c r="F28" s="254">
        <v>1784</v>
      </c>
      <c r="G28" s="254">
        <v>2000</v>
      </c>
      <c r="H28" s="254">
        <v>2110</v>
      </c>
      <c r="I28" s="254">
        <v>2418</v>
      </c>
      <c r="J28" s="254">
        <v>2116</v>
      </c>
      <c r="K28" s="254">
        <v>2239</v>
      </c>
      <c r="L28" s="254">
        <v>2494</v>
      </c>
      <c r="M28" s="254">
        <v>2739</v>
      </c>
      <c r="N28" s="254">
        <v>3345</v>
      </c>
      <c r="O28" s="254">
        <v>3305</v>
      </c>
      <c r="P28" s="254">
        <v>2771</v>
      </c>
      <c r="Q28" s="254">
        <v>2588</v>
      </c>
      <c r="R28" s="254">
        <v>3068</v>
      </c>
      <c r="S28" s="254">
        <v>4221</v>
      </c>
      <c r="T28" s="254">
        <v>3033</v>
      </c>
      <c r="U28" s="254">
        <v>2479</v>
      </c>
      <c r="V28" s="254">
        <v>2028</v>
      </c>
      <c r="W28" s="254">
        <v>1248</v>
      </c>
      <c r="X28" s="254">
        <v>628</v>
      </c>
      <c r="Y28" s="254">
        <v>197</v>
      </c>
      <c r="Z28" s="254">
        <v>25</v>
      </c>
      <c r="AB28" s="266">
        <f>ROUND(H28住基人口2!I28+(H29住基人口2!I28-H28住基人口2!I28)/12*9,0)</f>
        <v>2411</v>
      </c>
      <c r="AC28" s="266">
        <f>ROUND(H28住基人口2!J28+(H29住基人口2!J28-H28住基人口2!J28)/12*9,0)</f>
        <v>2138</v>
      </c>
      <c r="AD28" s="266">
        <f>ROUND(H28住基人口2!K28+(H29住基人口2!K28-H28住基人口2!K28)/12*9,0)</f>
        <v>2272</v>
      </c>
      <c r="AE28" s="266">
        <f>ROUND(H28住基人口2!L28+(H29住基人口2!L28-H28住基人口2!L28)/12*9,0)</f>
        <v>2500</v>
      </c>
      <c r="AF28" s="266">
        <f>ROUND(H28住基人口2!M28+(H29住基人口2!M28-H28住基人口2!M28)/12*9,0)</f>
        <v>2769</v>
      </c>
      <c r="AG28" s="266">
        <f>ROUND(H28住基人口2!N28+(H29住基人口2!N28-H28住基人口2!N28)/12*9,0)</f>
        <v>3388</v>
      </c>
      <c r="AH28" s="266">
        <f>ROUND(H28住基人口2!O28+(H29住基人口2!O28-H28住基人口2!O28)/12*9,0)</f>
        <v>3240</v>
      </c>
      <c r="AJ28" s="263">
        <f>ROUND(AB28*H28住基人口2!AJ28/H28住基人口2!AB28,0)</f>
        <v>2347</v>
      </c>
      <c r="AK28" s="263">
        <f>ROUND(AC28*H28住基人口2!AK28/H28住基人口2!AC28,0)</f>
        <v>1939</v>
      </c>
      <c r="AL28" s="263">
        <f>ROUND(AD28*H28住基人口2!AL28/H28住基人口2!AD28,0)</f>
        <v>2169</v>
      </c>
      <c r="AM28" s="263">
        <f>ROUND(AE28*H28住基人口2!AM28/H28住基人口2!AE28,0)</f>
        <v>2464</v>
      </c>
      <c r="AN28" s="263">
        <f>ROUND(AF28*H28住基人口2!AN28/H28住基人口2!AF28,0)</f>
        <v>2736</v>
      </c>
      <c r="AO28" s="263">
        <f>ROUND(AG28*H28住基人口2!AO28/H28住基人口2!AG28,0)</f>
        <v>3379</v>
      </c>
      <c r="AP28" s="263">
        <f>ROUND(AH28*H28住基人口2!AP28/H28住基人口2!AH28,0)</f>
        <v>3219</v>
      </c>
      <c r="AR28" s="263">
        <f t="shared" si="6"/>
        <v>2309</v>
      </c>
      <c r="AS28" s="263">
        <f t="shared" si="7"/>
        <v>1895</v>
      </c>
      <c r="AT28" s="263">
        <f t="shared" si="8"/>
        <v>2098</v>
      </c>
      <c r="AU28" s="263">
        <f t="shared" si="9"/>
        <v>2400</v>
      </c>
      <c r="AV28" s="263">
        <f t="shared" si="10"/>
        <v>2670</v>
      </c>
      <c r="AW28" s="263">
        <f t="shared" si="11"/>
        <v>3333</v>
      </c>
      <c r="AX28" s="263">
        <f t="shared" si="12"/>
        <v>3169</v>
      </c>
    </row>
    <row r="29" spans="1:50" s="255" customFormat="1">
      <c r="A29" s="251" t="s">
        <v>73</v>
      </c>
      <c r="B29" s="252" t="s">
        <v>41</v>
      </c>
      <c r="C29" s="188" t="s">
        <v>74</v>
      </c>
      <c r="D29" s="253" t="s">
        <v>2</v>
      </c>
      <c r="E29" s="254">
        <v>83186</v>
      </c>
      <c r="F29" s="254">
        <v>2881</v>
      </c>
      <c r="G29" s="254">
        <v>3360</v>
      </c>
      <c r="H29" s="254">
        <v>3630</v>
      </c>
      <c r="I29" s="254">
        <v>3888</v>
      </c>
      <c r="J29" s="254">
        <v>3633</v>
      </c>
      <c r="K29" s="254">
        <v>3226</v>
      </c>
      <c r="L29" s="254">
        <v>3904</v>
      </c>
      <c r="M29" s="254">
        <v>4763</v>
      </c>
      <c r="N29" s="254">
        <v>6350</v>
      </c>
      <c r="O29" s="254">
        <v>6611</v>
      </c>
      <c r="P29" s="254">
        <v>4945</v>
      </c>
      <c r="Q29" s="254">
        <v>4504</v>
      </c>
      <c r="R29" s="254">
        <v>4841</v>
      </c>
      <c r="S29" s="254">
        <v>7078</v>
      </c>
      <c r="T29" s="254">
        <v>6101</v>
      </c>
      <c r="U29" s="254">
        <v>5533</v>
      </c>
      <c r="V29" s="254">
        <v>3926</v>
      </c>
      <c r="W29" s="254">
        <v>2412</v>
      </c>
      <c r="X29" s="254">
        <v>1141</v>
      </c>
      <c r="Y29" s="254">
        <v>390</v>
      </c>
      <c r="Z29" s="254">
        <v>69</v>
      </c>
      <c r="AB29" s="266">
        <f>ROUND(H28住基人口2!I29+(H29住基人口2!I29-H28住基人口2!I29)/12*9,0)</f>
        <v>3879</v>
      </c>
      <c r="AC29" s="266">
        <f>ROUND(H28住基人口2!J29+(H29住基人口2!J29-H28住基人口2!J29)/12*9,0)</f>
        <v>3619</v>
      </c>
      <c r="AD29" s="266">
        <f>ROUND(H28住基人口2!K29+(H29住基人口2!K29-H28住基人口2!K29)/12*9,0)</f>
        <v>3248</v>
      </c>
      <c r="AE29" s="266">
        <f>ROUND(H28住基人口2!L29+(H29住基人口2!L29-H28住基人口2!L29)/12*9,0)</f>
        <v>3945</v>
      </c>
      <c r="AF29" s="266">
        <f>ROUND(H28住基人口2!M29+(H29住基人口2!M29-H28住基人口2!M29)/12*9,0)</f>
        <v>4805</v>
      </c>
      <c r="AG29" s="266">
        <f>ROUND(H28住基人口2!N29+(H29住基人口2!N29-H28住基人口2!N29)/12*9,0)</f>
        <v>6439</v>
      </c>
      <c r="AH29" s="266">
        <f>ROUND(H28住基人口2!O29+(H29住基人口2!O29-H28住基人口2!O29)/12*9,0)</f>
        <v>6488</v>
      </c>
      <c r="AJ29" s="263">
        <f>ROUND(AB29*H28住基人口2!AJ29/H28住基人口2!AB29,0)</f>
        <v>3831</v>
      </c>
      <c r="AK29" s="263">
        <f>ROUND(AC29*H28住基人口2!AK29/H28住基人口2!AC29,0)</f>
        <v>3420</v>
      </c>
      <c r="AL29" s="263">
        <f>ROUND(AD29*H28住基人口2!AL29/H28住基人口2!AD29,0)</f>
        <v>3089</v>
      </c>
      <c r="AM29" s="263">
        <f>ROUND(AE29*H28住基人口2!AM29/H28住基人口2!AE29,0)</f>
        <v>3806</v>
      </c>
      <c r="AN29" s="263">
        <f>ROUND(AF29*H28住基人口2!AN29/H28住基人口2!AF29,0)</f>
        <v>4673</v>
      </c>
      <c r="AO29" s="263">
        <f>ROUND(AG29*H28住基人口2!AO29/H28住基人口2!AG29,0)</f>
        <v>6341</v>
      </c>
      <c r="AP29" s="263">
        <f>ROUND(AH29*H28住基人口2!AP29/H28住基人口2!AH29,0)</f>
        <v>6449</v>
      </c>
      <c r="AR29" s="263">
        <f t="shared" si="6"/>
        <v>3769</v>
      </c>
      <c r="AS29" s="263">
        <f t="shared" si="7"/>
        <v>3342</v>
      </c>
      <c r="AT29" s="263">
        <f t="shared" si="8"/>
        <v>2988</v>
      </c>
      <c r="AU29" s="263">
        <f t="shared" si="9"/>
        <v>3706</v>
      </c>
      <c r="AV29" s="263">
        <f t="shared" si="10"/>
        <v>4560</v>
      </c>
      <c r="AW29" s="263">
        <f t="shared" si="11"/>
        <v>6255</v>
      </c>
      <c r="AX29" s="263">
        <f t="shared" si="12"/>
        <v>6350</v>
      </c>
    </row>
    <row r="30" spans="1:50" s="255" customFormat="1">
      <c r="A30" s="251" t="s">
        <v>75</v>
      </c>
      <c r="B30" s="252" t="s">
        <v>41</v>
      </c>
      <c r="C30" s="188" t="s">
        <v>76</v>
      </c>
      <c r="D30" s="253" t="s">
        <v>2</v>
      </c>
      <c r="E30" s="254">
        <v>24780</v>
      </c>
      <c r="F30" s="254">
        <v>930</v>
      </c>
      <c r="G30" s="254">
        <v>1173</v>
      </c>
      <c r="H30" s="254">
        <v>1253</v>
      </c>
      <c r="I30" s="254">
        <v>1251</v>
      </c>
      <c r="J30" s="254">
        <v>1149</v>
      </c>
      <c r="K30" s="254">
        <v>1067</v>
      </c>
      <c r="L30" s="254">
        <v>1291</v>
      </c>
      <c r="M30" s="254">
        <v>1431</v>
      </c>
      <c r="N30" s="254">
        <v>1862</v>
      </c>
      <c r="O30" s="254">
        <v>1757</v>
      </c>
      <c r="P30" s="254">
        <v>1384</v>
      </c>
      <c r="Q30" s="254">
        <v>1397</v>
      </c>
      <c r="R30" s="254">
        <v>1599</v>
      </c>
      <c r="S30" s="254">
        <v>2070</v>
      </c>
      <c r="T30" s="254">
        <v>1486</v>
      </c>
      <c r="U30" s="254">
        <v>1213</v>
      </c>
      <c r="V30" s="254">
        <v>1066</v>
      </c>
      <c r="W30" s="254">
        <v>793</v>
      </c>
      <c r="X30" s="254">
        <v>456</v>
      </c>
      <c r="Y30" s="254">
        <v>141</v>
      </c>
      <c r="Z30" s="254">
        <v>11</v>
      </c>
      <c r="AB30" s="266">
        <f>ROUND(H28住基人口2!I30+(H29住基人口2!I30-H28住基人口2!I30)/12*9,0)</f>
        <v>1258</v>
      </c>
      <c r="AC30" s="266">
        <f>ROUND(H28住基人口2!J30+(H29住基人口2!J30-H28住基人口2!J30)/12*9,0)</f>
        <v>1148</v>
      </c>
      <c r="AD30" s="266">
        <f>ROUND(H28住基人口2!K30+(H29住基人口2!K30-H28住基人口2!K30)/12*9,0)</f>
        <v>1077</v>
      </c>
      <c r="AE30" s="266">
        <f>ROUND(H28住基人口2!L30+(H29住基人口2!L30-H28住基人口2!L30)/12*9,0)</f>
        <v>1292</v>
      </c>
      <c r="AF30" s="266">
        <f>ROUND(H28住基人口2!M30+(H29住基人口2!M30-H28住基人口2!M30)/12*9,0)</f>
        <v>1443</v>
      </c>
      <c r="AG30" s="266">
        <f>ROUND(H28住基人口2!N30+(H29住基人口2!N30-H28住基人口2!N30)/12*9,0)</f>
        <v>1881</v>
      </c>
      <c r="AH30" s="266">
        <f>ROUND(H28住基人口2!O30+(H29住基人口2!O30-H28住基人口2!O30)/12*9,0)</f>
        <v>1720</v>
      </c>
      <c r="AJ30" s="263">
        <f>ROUND(AB30*H28住基人口2!AJ30/H28住基人口2!AB30,0)</f>
        <v>1217</v>
      </c>
      <c r="AK30" s="263">
        <f>ROUND(AC30*H28住基人口2!AK30/H28住基人口2!AC30,0)</f>
        <v>1056</v>
      </c>
      <c r="AL30" s="263">
        <f>ROUND(AD30*H28住基人口2!AL30/H28住基人口2!AD30,0)</f>
        <v>1051</v>
      </c>
      <c r="AM30" s="263">
        <f>ROUND(AE30*H28住基人口2!AM30/H28住基人口2!AE30,0)</f>
        <v>1280</v>
      </c>
      <c r="AN30" s="263">
        <f>ROUND(AF30*H28住基人口2!AN30/H28住基人口2!AF30,0)</f>
        <v>1459</v>
      </c>
      <c r="AO30" s="263">
        <f>ROUND(AG30*H28住基人口2!AO30/H28住基人口2!AG30,0)</f>
        <v>1874</v>
      </c>
      <c r="AP30" s="263">
        <f>ROUND(AH30*H28住基人口2!AP30/H28住基人口2!AH30,0)</f>
        <v>1734</v>
      </c>
      <c r="AR30" s="263">
        <f t="shared" si="6"/>
        <v>1197</v>
      </c>
      <c r="AS30" s="263">
        <f t="shared" si="7"/>
        <v>1032</v>
      </c>
      <c r="AT30" s="263">
        <f t="shared" si="8"/>
        <v>1017</v>
      </c>
      <c r="AU30" s="263">
        <f t="shared" si="9"/>
        <v>1247</v>
      </c>
      <c r="AV30" s="263">
        <f t="shared" si="10"/>
        <v>1424</v>
      </c>
      <c r="AW30" s="263">
        <f t="shared" si="11"/>
        <v>1849</v>
      </c>
      <c r="AX30" s="263">
        <f t="shared" si="12"/>
        <v>1707</v>
      </c>
    </row>
    <row r="31" spans="1:50" s="255" customFormat="1">
      <c r="A31" s="251" t="s">
        <v>77</v>
      </c>
      <c r="B31" s="252" t="s">
        <v>41</v>
      </c>
      <c r="C31" s="188" t="s">
        <v>78</v>
      </c>
      <c r="D31" s="253" t="s">
        <v>2</v>
      </c>
      <c r="E31" s="254">
        <v>57864</v>
      </c>
      <c r="F31" s="254">
        <v>2194</v>
      </c>
      <c r="G31" s="254">
        <v>2458</v>
      </c>
      <c r="H31" s="254">
        <v>2427</v>
      </c>
      <c r="I31" s="254">
        <v>3071</v>
      </c>
      <c r="J31" s="254">
        <v>3496</v>
      </c>
      <c r="K31" s="254">
        <v>3064</v>
      </c>
      <c r="L31" s="254">
        <v>3171</v>
      </c>
      <c r="M31" s="254">
        <v>3280</v>
      </c>
      <c r="N31" s="254">
        <v>3778</v>
      </c>
      <c r="O31" s="254">
        <v>4187</v>
      </c>
      <c r="P31" s="254">
        <v>4670</v>
      </c>
      <c r="Q31" s="254">
        <v>4711</v>
      </c>
      <c r="R31" s="254">
        <v>4274</v>
      </c>
      <c r="S31" s="254">
        <v>4155</v>
      </c>
      <c r="T31" s="254">
        <v>2566</v>
      </c>
      <c r="U31" s="254">
        <v>2171</v>
      </c>
      <c r="V31" s="254">
        <v>1949</v>
      </c>
      <c r="W31" s="254">
        <v>1379</v>
      </c>
      <c r="X31" s="254">
        <v>649</v>
      </c>
      <c r="Y31" s="254">
        <v>184</v>
      </c>
      <c r="Z31" s="254">
        <v>30</v>
      </c>
      <c r="AB31" s="266">
        <f>ROUND(H28住基人口2!I31+(H29住基人口2!I31-H28住基人口2!I31)/12*9,0)</f>
        <v>3116</v>
      </c>
      <c r="AC31" s="266">
        <f>ROUND(H28住基人口2!J31+(H29住基人口2!J31-H28住基人口2!J31)/12*9,0)</f>
        <v>3523</v>
      </c>
      <c r="AD31" s="266">
        <f>ROUND(H28住基人口2!K31+(H29住基人口2!K31-H28住基人口2!K31)/12*9,0)</f>
        <v>3083</v>
      </c>
      <c r="AE31" s="266">
        <f>ROUND(H28住基人口2!L31+(H29住基人口2!L31-H28住基人口2!L31)/12*9,0)</f>
        <v>3172</v>
      </c>
      <c r="AF31" s="266">
        <f>ROUND(H28住基人口2!M31+(H29住基人口2!M31-H28住基人口2!M31)/12*9,0)</f>
        <v>3287</v>
      </c>
      <c r="AG31" s="266">
        <f>ROUND(H28住基人口2!N31+(H29住基人口2!N31-H28住基人口2!N31)/12*9,0)</f>
        <v>3802</v>
      </c>
      <c r="AH31" s="266">
        <f>ROUND(H28住基人口2!O31+(H29住基人口2!O31-H28住基人口2!O31)/12*9,0)</f>
        <v>4170</v>
      </c>
      <c r="AJ31" s="263">
        <f>ROUND(AB31*H28住基人口2!AJ31/H28住基人口2!AB31,0)</f>
        <v>3247</v>
      </c>
      <c r="AK31" s="263">
        <f>ROUND(AC31*H28住基人口2!AK31/H28住基人口2!AC31,0)</f>
        <v>3420</v>
      </c>
      <c r="AL31" s="263">
        <f>ROUND(AD31*H28住基人口2!AL31/H28住基人口2!AD31,0)</f>
        <v>2850</v>
      </c>
      <c r="AM31" s="263">
        <f>ROUND(AE31*H28住基人口2!AM31/H28住基人口2!AE31,0)</f>
        <v>2998</v>
      </c>
      <c r="AN31" s="263">
        <f>ROUND(AF31*H28住基人口2!AN31/H28住基人口2!AF31,0)</f>
        <v>3267</v>
      </c>
      <c r="AO31" s="263">
        <f>ROUND(AG31*H28住基人口2!AO31/H28住基人口2!AG31,0)</f>
        <v>3816</v>
      </c>
      <c r="AP31" s="263">
        <f>ROUND(AH31*H28住基人口2!AP31/H28住基人口2!AH31,0)</f>
        <v>4154</v>
      </c>
      <c r="AR31" s="263">
        <f t="shared" si="6"/>
        <v>3195</v>
      </c>
      <c r="AS31" s="263">
        <f t="shared" si="7"/>
        <v>3342</v>
      </c>
      <c r="AT31" s="263">
        <f t="shared" si="8"/>
        <v>2757</v>
      </c>
      <c r="AU31" s="263">
        <f t="shared" si="9"/>
        <v>2920</v>
      </c>
      <c r="AV31" s="263">
        <f t="shared" si="10"/>
        <v>3188</v>
      </c>
      <c r="AW31" s="263">
        <f t="shared" si="11"/>
        <v>3765</v>
      </c>
      <c r="AX31" s="263">
        <f t="shared" si="12"/>
        <v>4090</v>
      </c>
    </row>
    <row r="32" spans="1:50" s="255" customFormat="1">
      <c r="A32" s="251" t="s">
        <v>79</v>
      </c>
      <c r="B32" s="252" t="s">
        <v>41</v>
      </c>
      <c r="C32" s="188" t="s">
        <v>80</v>
      </c>
      <c r="D32" s="253" t="s">
        <v>2</v>
      </c>
      <c r="E32" s="254">
        <v>22707</v>
      </c>
      <c r="F32" s="254">
        <v>788</v>
      </c>
      <c r="G32" s="254">
        <v>786</v>
      </c>
      <c r="H32" s="254">
        <v>899</v>
      </c>
      <c r="I32" s="254">
        <v>1089</v>
      </c>
      <c r="J32" s="254">
        <v>1015</v>
      </c>
      <c r="K32" s="254">
        <v>956</v>
      </c>
      <c r="L32" s="254">
        <v>1028</v>
      </c>
      <c r="M32" s="254">
        <v>1083</v>
      </c>
      <c r="N32" s="254">
        <v>1388</v>
      </c>
      <c r="O32" s="254">
        <v>1414</v>
      </c>
      <c r="P32" s="254">
        <v>1404</v>
      </c>
      <c r="Q32" s="254">
        <v>1409</v>
      </c>
      <c r="R32" s="254">
        <v>1705</v>
      </c>
      <c r="S32" s="254">
        <v>2028</v>
      </c>
      <c r="T32" s="254">
        <v>1451</v>
      </c>
      <c r="U32" s="254">
        <v>1298</v>
      </c>
      <c r="V32" s="254">
        <v>1209</v>
      </c>
      <c r="W32" s="254">
        <v>980</v>
      </c>
      <c r="X32" s="254">
        <v>590</v>
      </c>
      <c r="Y32" s="254">
        <v>155</v>
      </c>
      <c r="Z32" s="254">
        <v>32</v>
      </c>
      <c r="AB32" s="266">
        <f>ROUND(H28住基人口2!I32+(H29住基人口2!I32-H28住基人口2!I32)/12*9,0)</f>
        <v>1101</v>
      </c>
      <c r="AC32" s="266">
        <f>ROUND(H28住基人口2!J32+(H29住基人口2!J32-H28住基人口2!J32)/12*9,0)</f>
        <v>1014</v>
      </c>
      <c r="AD32" s="266">
        <f>ROUND(H28住基人口2!K32+(H29住基人口2!K32-H28住基人口2!K32)/12*9,0)</f>
        <v>966</v>
      </c>
      <c r="AE32" s="266">
        <f>ROUND(H28住基人口2!L32+(H29住基人口2!L32-H28住基人口2!L32)/12*9,0)</f>
        <v>1030</v>
      </c>
      <c r="AF32" s="266">
        <f>ROUND(H28住基人口2!M32+(H29住基人口2!M32-H28住基人口2!M32)/12*9,0)</f>
        <v>1092</v>
      </c>
      <c r="AG32" s="266">
        <f>ROUND(H28住基人口2!N32+(H29住基人口2!N32-H28住基人口2!N32)/12*9,0)</f>
        <v>1391</v>
      </c>
      <c r="AH32" s="266">
        <f>ROUND(H28住基人口2!O32+(H29住基人口2!O32-H28住基人口2!O32)/12*9,0)</f>
        <v>1411</v>
      </c>
      <c r="AJ32" s="263">
        <f>ROUND(AB32*H28住基人口2!AJ32/H28住基人口2!AB32,0)</f>
        <v>1072</v>
      </c>
      <c r="AK32" s="263">
        <f>ROUND(AC32*H28住基人口2!AK32/H28住基人口2!AC32,0)</f>
        <v>869</v>
      </c>
      <c r="AL32" s="263">
        <f>ROUND(AD32*H28住基人口2!AL32/H28住基人口2!AD32,0)</f>
        <v>921</v>
      </c>
      <c r="AM32" s="263">
        <f>ROUND(AE32*H28住基人口2!AM32/H28住基人口2!AE32,0)</f>
        <v>996</v>
      </c>
      <c r="AN32" s="263">
        <f>ROUND(AF32*H28住基人口2!AN32/H28住基人口2!AF32,0)</f>
        <v>1101</v>
      </c>
      <c r="AO32" s="263">
        <f>ROUND(AG32*H28住基人口2!AO32/H28住基人口2!AG32,0)</f>
        <v>1392</v>
      </c>
      <c r="AP32" s="263">
        <f>ROUND(AH32*H28住基人口2!AP32/H28住基人口2!AH32,0)</f>
        <v>1418</v>
      </c>
      <c r="AR32" s="263">
        <f t="shared" si="6"/>
        <v>1055</v>
      </c>
      <c r="AS32" s="263">
        <f t="shared" si="7"/>
        <v>849</v>
      </c>
      <c r="AT32" s="263">
        <f t="shared" si="8"/>
        <v>891</v>
      </c>
      <c r="AU32" s="263">
        <f t="shared" si="9"/>
        <v>970</v>
      </c>
      <c r="AV32" s="263">
        <f t="shared" si="10"/>
        <v>1074</v>
      </c>
      <c r="AW32" s="263">
        <f t="shared" si="11"/>
        <v>1373</v>
      </c>
      <c r="AX32" s="263">
        <f t="shared" si="12"/>
        <v>1396</v>
      </c>
    </row>
    <row r="33" spans="1:50" s="255" customFormat="1">
      <c r="A33" s="251" t="s">
        <v>81</v>
      </c>
      <c r="B33" s="252" t="s">
        <v>41</v>
      </c>
      <c r="C33" s="188" t="s">
        <v>82</v>
      </c>
      <c r="D33" s="253" t="s">
        <v>2</v>
      </c>
      <c r="E33" s="254">
        <v>21826</v>
      </c>
      <c r="F33" s="254">
        <v>752</v>
      </c>
      <c r="G33" s="254">
        <v>827</v>
      </c>
      <c r="H33" s="254">
        <v>821</v>
      </c>
      <c r="I33" s="254">
        <v>920</v>
      </c>
      <c r="J33" s="254">
        <v>856</v>
      </c>
      <c r="K33" s="254">
        <v>913</v>
      </c>
      <c r="L33" s="254">
        <v>1004</v>
      </c>
      <c r="M33" s="254">
        <v>1060</v>
      </c>
      <c r="N33" s="254">
        <v>1294</v>
      </c>
      <c r="O33" s="254">
        <v>1253</v>
      </c>
      <c r="P33" s="254">
        <v>1288</v>
      </c>
      <c r="Q33" s="254">
        <v>1434</v>
      </c>
      <c r="R33" s="254">
        <v>1551</v>
      </c>
      <c r="S33" s="254">
        <v>1933</v>
      </c>
      <c r="T33" s="254">
        <v>1313</v>
      </c>
      <c r="U33" s="254">
        <v>1357</v>
      </c>
      <c r="V33" s="254">
        <v>1340</v>
      </c>
      <c r="W33" s="254">
        <v>1084</v>
      </c>
      <c r="X33" s="254">
        <v>605</v>
      </c>
      <c r="Y33" s="254">
        <v>189</v>
      </c>
      <c r="Z33" s="254">
        <v>32</v>
      </c>
      <c r="AB33" s="266">
        <f>ROUND(H28住基人口2!I33+(H29住基人口2!I33-H28住基人口2!I33)/12*9,0)</f>
        <v>928</v>
      </c>
      <c r="AC33" s="266">
        <f>ROUND(H28住基人口2!J33+(H29住基人口2!J33-H28住基人口2!J33)/12*9,0)</f>
        <v>870</v>
      </c>
      <c r="AD33" s="266">
        <f>ROUND(H28住基人口2!K33+(H29住基人口2!K33-H28住基人口2!K33)/12*9,0)</f>
        <v>918</v>
      </c>
      <c r="AE33" s="266">
        <f>ROUND(H28住基人口2!L33+(H29住基人口2!L33-H28住基人口2!L33)/12*9,0)</f>
        <v>1016</v>
      </c>
      <c r="AF33" s="266">
        <f>ROUND(H28住基人口2!M33+(H29住基人口2!M33-H28住基人口2!M33)/12*9,0)</f>
        <v>1070</v>
      </c>
      <c r="AG33" s="266">
        <f>ROUND(H28住基人口2!N33+(H29住基人口2!N33-H28住基人口2!N33)/12*9,0)</f>
        <v>1288</v>
      </c>
      <c r="AH33" s="266">
        <f>ROUND(H28住基人口2!O33+(H29住基人口2!O33-H28住基人口2!O33)/12*9,0)</f>
        <v>1247</v>
      </c>
      <c r="AJ33" s="263">
        <f>ROUND(AB33*H28住基人口2!AJ33/H28住基人口2!AB33,0)</f>
        <v>842</v>
      </c>
      <c r="AK33" s="263">
        <f>ROUND(AC33*H28住基人口2!AK33/H28住基人口2!AC33,0)</f>
        <v>713</v>
      </c>
      <c r="AL33" s="263">
        <f>ROUND(AD33*H28住基人口2!AL33/H28住基人口2!AD33,0)</f>
        <v>888</v>
      </c>
      <c r="AM33" s="263">
        <f>ROUND(AE33*H28住基人口2!AM33/H28住基人口2!AE33,0)</f>
        <v>966</v>
      </c>
      <c r="AN33" s="263">
        <f>ROUND(AF33*H28住基人口2!AN33/H28住基人口2!AF33,0)</f>
        <v>1082</v>
      </c>
      <c r="AO33" s="263">
        <f>ROUND(AG33*H28住基人口2!AO33/H28住基人口2!AG33,0)</f>
        <v>1283</v>
      </c>
      <c r="AP33" s="263">
        <f>ROUND(AH33*H28住基人口2!AP33/H28住基人口2!AH33,0)</f>
        <v>1233</v>
      </c>
      <c r="AR33" s="263">
        <f t="shared" si="6"/>
        <v>828</v>
      </c>
      <c r="AS33" s="263">
        <f t="shared" si="7"/>
        <v>697</v>
      </c>
      <c r="AT33" s="263">
        <f t="shared" si="8"/>
        <v>859</v>
      </c>
      <c r="AU33" s="263">
        <f t="shared" si="9"/>
        <v>941</v>
      </c>
      <c r="AV33" s="263">
        <f t="shared" si="10"/>
        <v>1056</v>
      </c>
      <c r="AW33" s="263">
        <f t="shared" si="11"/>
        <v>1266</v>
      </c>
      <c r="AX33" s="263">
        <f t="shared" si="12"/>
        <v>1214</v>
      </c>
    </row>
    <row r="34" spans="1:50" s="255" customFormat="1">
      <c r="A34" s="251" t="s">
        <v>83</v>
      </c>
      <c r="B34" s="252" t="s">
        <v>41</v>
      </c>
      <c r="C34" s="188" t="s">
        <v>84</v>
      </c>
      <c r="D34" s="253" t="s">
        <v>2</v>
      </c>
      <c r="E34" s="254">
        <v>12791</v>
      </c>
      <c r="F34" s="254">
        <v>387</v>
      </c>
      <c r="G34" s="254">
        <v>437</v>
      </c>
      <c r="H34" s="254">
        <v>511</v>
      </c>
      <c r="I34" s="254">
        <v>564</v>
      </c>
      <c r="J34" s="254">
        <v>492</v>
      </c>
      <c r="K34" s="254">
        <v>402</v>
      </c>
      <c r="L34" s="254">
        <v>539</v>
      </c>
      <c r="M34" s="254">
        <v>557</v>
      </c>
      <c r="N34" s="254">
        <v>679</v>
      </c>
      <c r="O34" s="254">
        <v>677</v>
      </c>
      <c r="P34" s="254">
        <v>669</v>
      </c>
      <c r="Q34" s="254">
        <v>821</v>
      </c>
      <c r="R34" s="254">
        <v>943</v>
      </c>
      <c r="S34" s="254">
        <v>1100</v>
      </c>
      <c r="T34" s="254">
        <v>844</v>
      </c>
      <c r="U34" s="254">
        <v>801</v>
      </c>
      <c r="V34" s="254">
        <v>891</v>
      </c>
      <c r="W34" s="254">
        <v>834</v>
      </c>
      <c r="X34" s="254">
        <v>454</v>
      </c>
      <c r="Y34" s="254">
        <v>167</v>
      </c>
      <c r="Z34" s="254">
        <v>22</v>
      </c>
      <c r="AB34" s="266">
        <f>ROUND(H28住基人口2!I34+(H29住基人口2!I34-H28住基人口2!I34)/12*9,0)</f>
        <v>566</v>
      </c>
      <c r="AC34" s="266">
        <f>ROUND(H28住基人口2!J34+(H29住基人口2!J34-H28住基人口2!J34)/12*9,0)</f>
        <v>499</v>
      </c>
      <c r="AD34" s="266">
        <f>ROUND(H28住基人口2!K34+(H29住基人口2!K34-H28住基人口2!K34)/12*9,0)</f>
        <v>415</v>
      </c>
      <c r="AE34" s="266">
        <f>ROUND(H28住基人口2!L34+(H29住基人口2!L34-H28住基人口2!L34)/12*9,0)</f>
        <v>544</v>
      </c>
      <c r="AF34" s="266">
        <f>ROUND(H28住基人口2!M34+(H29住基人口2!M34-H28住基人口2!M34)/12*9,0)</f>
        <v>562</v>
      </c>
      <c r="AG34" s="266">
        <f>ROUND(H28住基人口2!N34+(H29住基人口2!N34-H28住基人口2!N34)/12*9,0)</f>
        <v>677</v>
      </c>
      <c r="AH34" s="266">
        <f>ROUND(H28住基人口2!O34+(H29住基人口2!O34-H28住基人口2!O34)/12*9,0)</f>
        <v>664</v>
      </c>
      <c r="AJ34" s="263">
        <f>ROUND(AB34*H28住基人口2!AJ34/H28住基人口2!AB34,0)</f>
        <v>476</v>
      </c>
      <c r="AK34" s="263">
        <f>ROUND(AC34*H28住基人口2!AK34/H28住基人口2!AC34,0)</f>
        <v>287</v>
      </c>
      <c r="AL34" s="263">
        <f>ROUND(AD34*H28住基人口2!AL34/H28住基人口2!AD34,0)</f>
        <v>382</v>
      </c>
      <c r="AM34" s="263">
        <f>ROUND(AE34*H28住基人口2!AM34/H28住基人口2!AE34,0)</f>
        <v>517</v>
      </c>
      <c r="AN34" s="263">
        <f>ROUND(AF34*H28住基人口2!AN34/H28住基人口2!AF34,0)</f>
        <v>563</v>
      </c>
      <c r="AO34" s="263">
        <f>ROUND(AG34*H28住基人口2!AO34/H28住基人口2!AG34,0)</f>
        <v>675</v>
      </c>
      <c r="AP34" s="263">
        <f>ROUND(AH34*H28住基人口2!AP34/H28住基人口2!AH34,0)</f>
        <v>677</v>
      </c>
      <c r="AR34" s="263">
        <f t="shared" si="6"/>
        <v>468</v>
      </c>
      <c r="AS34" s="263">
        <f t="shared" si="7"/>
        <v>280</v>
      </c>
      <c r="AT34" s="263">
        <f t="shared" si="8"/>
        <v>370</v>
      </c>
      <c r="AU34" s="263">
        <f t="shared" si="9"/>
        <v>503</v>
      </c>
      <c r="AV34" s="263">
        <f t="shared" si="10"/>
        <v>549</v>
      </c>
      <c r="AW34" s="263">
        <f t="shared" si="11"/>
        <v>666</v>
      </c>
      <c r="AX34" s="263">
        <f t="shared" si="12"/>
        <v>667</v>
      </c>
    </row>
    <row r="35" spans="1:50" s="255" customFormat="1">
      <c r="A35" s="251" t="s">
        <v>85</v>
      </c>
      <c r="B35" s="252" t="s">
        <v>41</v>
      </c>
      <c r="C35" s="188" t="s">
        <v>86</v>
      </c>
      <c r="D35" s="253" t="s">
        <v>2</v>
      </c>
      <c r="E35" s="254">
        <v>34025</v>
      </c>
      <c r="F35" s="254">
        <v>1174</v>
      </c>
      <c r="G35" s="254">
        <v>1354</v>
      </c>
      <c r="H35" s="254">
        <v>1447</v>
      </c>
      <c r="I35" s="254">
        <v>1730</v>
      </c>
      <c r="J35" s="254">
        <v>1424</v>
      </c>
      <c r="K35" s="254">
        <v>1310</v>
      </c>
      <c r="L35" s="254">
        <v>1501</v>
      </c>
      <c r="M35" s="254">
        <v>1698</v>
      </c>
      <c r="N35" s="254">
        <v>1965</v>
      </c>
      <c r="O35" s="254">
        <v>1996</v>
      </c>
      <c r="P35" s="254">
        <v>1812</v>
      </c>
      <c r="Q35" s="254">
        <v>2158</v>
      </c>
      <c r="R35" s="254">
        <v>2363</v>
      </c>
      <c r="S35" s="254">
        <v>2964</v>
      </c>
      <c r="T35" s="254">
        <v>2142</v>
      </c>
      <c r="U35" s="254">
        <v>1971</v>
      </c>
      <c r="V35" s="254">
        <v>2044</v>
      </c>
      <c r="W35" s="254">
        <v>1673</v>
      </c>
      <c r="X35" s="254">
        <v>976</v>
      </c>
      <c r="Y35" s="254">
        <v>271</v>
      </c>
      <c r="Z35" s="254">
        <v>52</v>
      </c>
      <c r="AB35" s="266">
        <f>ROUND(H28住基人口2!I35+(H29住基人口2!I35-H28住基人口2!I35)/12*9,0)</f>
        <v>1744</v>
      </c>
      <c r="AC35" s="266">
        <f>ROUND(H28住基人口2!J35+(H29住基人口2!J35-H28住基人口2!J35)/12*9,0)</f>
        <v>1429</v>
      </c>
      <c r="AD35" s="266">
        <f>ROUND(H28住基人口2!K35+(H29住基人口2!K35-H28住基人口2!K35)/12*9,0)</f>
        <v>1322</v>
      </c>
      <c r="AE35" s="266">
        <f>ROUND(H28住基人口2!L35+(H29住基人口2!L35-H28住基人口2!L35)/12*9,0)</f>
        <v>1510</v>
      </c>
      <c r="AF35" s="266">
        <f>ROUND(H28住基人口2!M35+(H29住基人口2!M35-H28住基人口2!M35)/12*9,0)</f>
        <v>1716</v>
      </c>
      <c r="AG35" s="266">
        <f>ROUND(H28住基人口2!N35+(H29住基人口2!N35-H28住基人口2!N35)/12*9,0)</f>
        <v>1978</v>
      </c>
      <c r="AH35" s="266">
        <f>ROUND(H28住基人口2!O35+(H29住基人口2!O35-H28住基人口2!O35)/12*9,0)</f>
        <v>1961</v>
      </c>
      <c r="AJ35" s="263">
        <f>ROUND(AB35*H28住基人口2!AJ35/H28住基人口2!AB35,0)</f>
        <v>1610</v>
      </c>
      <c r="AK35" s="263">
        <f>ROUND(AC35*H28住基人口2!AK35/H28住基人口2!AC35,0)</f>
        <v>1054</v>
      </c>
      <c r="AL35" s="263">
        <f>ROUND(AD35*H28住基人口2!AL35/H28住基人口2!AD35,0)</f>
        <v>1235</v>
      </c>
      <c r="AM35" s="263">
        <f>ROUND(AE35*H28住基人口2!AM35/H28住基人口2!AE35,0)</f>
        <v>1479</v>
      </c>
      <c r="AN35" s="263">
        <f>ROUND(AF35*H28住基人口2!AN35/H28住基人口2!AF35,0)</f>
        <v>1698</v>
      </c>
      <c r="AO35" s="263">
        <f>ROUND(AG35*H28住基人口2!AO35/H28住基人口2!AG35,0)</f>
        <v>1972</v>
      </c>
      <c r="AP35" s="263">
        <f>ROUND(AH35*H28住基人口2!AP35/H28住基人口2!AH35,0)</f>
        <v>1986</v>
      </c>
      <c r="AR35" s="263">
        <f t="shared" si="6"/>
        <v>1584</v>
      </c>
      <c r="AS35" s="263">
        <f t="shared" si="7"/>
        <v>1030</v>
      </c>
      <c r="AT35" s="263">
        <f t="shared" si="8"/>
        <v>1195</v>
      </c>
      <c r="AU35" s="263">
        <f t="shared" si="9"/>
        <v>1440</v>
      </c>
      <c r="AV35" s="263">
        <f t="shared" si="10"/>
        <v>1657</v>
      </c>
      <c r="AW35" s="263">
        <f t="shared" si="11"/>
        <v>1945</v>
      </c>
      <c r="AX35" s="263">
        <f t="shared" si="12"/>
        <v>1955</v>
      </c>
    </row>
    <row r="36" spans="1:50" s="255" customFormat="1">
      <c r="A36" s="251" t="s">
        <v>87</v>
      </c>
      <c r="B36" s="252" t="s">
        <v>41</v>
      </c>
      <c r="C36" s="188" t="s">
        <v>88</v>
      </c>
      <c r="D36" s="253" t="s">
        <v>2</v>
      </c>
      <c r="E36" s="254">
        <v>25020</v>
      </c>
      <c r="F36" s="254">
        <v>888</v>
      </c>
      <c r="G36" s="254">
        <v>965</v>
      </c>
      <c r="H36" s="254">
        <v>1040</v>
      </c>
      <c r="I36" s="254">
        <v>1097</v>
      </c>
      <c r="J36" s="254">
        <v>942</v>
      </c>
      <c r="K36" s="254">
        <v>935</v>
      </c>
      <c r="L36" s="254">
        <v>1186</v>
      </c>
      <c r="M36" s="254">
        <v>1245</v>
      </c>
      <c r="N36" s="254">
        <v>1545</v>
      </c>
      <c r="O36" s="254">
        <v>1486</v>
      </c>
      <c r="P36" s="254">
        <v>1403</v>
      </c>
      <c r="Q36" s="254">
        <v>1544</v>
      </c>
      <c r="R36" s="254">
        <v>1808</v>
      </c>
      <c r="S36" s="254">
        <v>2317</v>
      </c>
      <c r="T36" s="254">
        <v>1614</v>
      </c>
      <c r="U36" s="254">
        <v>1428</v>
      </c>
      <c r="V36" s="254">
        <v>1485</v>
      </c>
      <c r="W36" s="254">
        <v>1173</v>
      </c>
      <c r="X36" s="254">
        <v>683</v>
      </c>
      <c r="Y36" s="254">
        <v>193</v>
      </c>
      <c r="Z36" s="254">
        <v>43</v>
      </c>
      <c r="AB36" s="266">
        <f>ROUND(H28住基人口2!I36+(H29住基人口2!I36-H28住基人口2!I36)/12*9,0)</f>
        <v>1102</v>
      </c>
      <c r="AC36" s="266">
        <f>ROUND(H28住基人口2!J36+(H29住基人口2!J36-H28住基人口2!J36)/12*9,0)</f>
        <v>953</v>
      </c>
      <c r="AD36" s="266">
        <f>ROUND(H28住基人口2!K36+(H29住基人口2!K36-H28住基人口2!K36)/12*9,0)</f>
        <v>954</v>
      </c>
      <c r="AE36" s="266">
        <f>ROUND(H28住基人口2!L36+(H29住基人口2!L36-H28住基人口2!L36)/12*9,0)</f>
        <v>1186</v>
      </c>
      <c r="AF36" s="266">
        <f>ROUND(H28住基人口2!M36+(H29住基人口2!M36-H28住基人口2!M36)/12*9,0)</f>
        <v>1257</v>
      </c>
      <c r="AG36" s="266">
        <f>ROUND(H28住基人口2!N36+(H29住基人口2!N36-H28住基人口2!N36)/12*9,0)</f>
        <v>1549</v>
      </c>
      <c r="AH36" s="266">
        <f>ROUND(H28住基人口2!O36+(H29住基人口2!O36-H28住基人口2!O36)/12*9,0)</f>
        <v>1461</v>
      </c>
      <c r="AJ36" s="263">
        <f>ROUND(AB36*H28住基人口2!AJ36/H28住基人口2!AB36,0)</f>
        <v>905</v>
      </c>
      <c r="AK36" s="263">
        <f>ROUND(AC36*H28住基人口2!AK36/H28住基人口2!AC36,0)</f>
        <v>649</v>
      </c>
      <c r="AL36" s="263">
        <f>ROUND(AD36*H28住基人口2!AL36/H28住基人口2!AD36,0)</f>
        <v>860</v>
      </c>
      <c r="AM36" s="263">
        <f>ROUND(AE36*H28住基人口2!AM36/H28住基人口2!AE36,0)</f>
        <v>1110</v>
      </c>
      <c r="AN36" s="263">
        <f>ROUND(AF36*H28住基人口2!AN36/H28住基人口2!AF36,0)</f>
        <v>1214</v>
      </c>
      <c r="AO36" s="263">
        <f>ROUND(AG36*H28住基人口2!AO36/H28住基人口2!AG36,0)</f>
        <v>1506</v>
      </c>
      <c r="AP36" s="263">
        <f>ROUND(AH36*H28住基人口2!AP36/H28住基人口2!AH36,0)</f>
        <v>1427</v>
      </c>
      <c r="AR36" s="263">
        <f t="shared" si="6"/>
        <v>890</v>
      </c>
      <c r="AS36" s="263">
        <f t="shared" si="7"/>
        <v>634</v>
      </c>
      <c r="AT36" s="263">
        <f t="shared" si="8"/>
        <v>832</v>
      </c>
      <c r="AU36" s="263">
        <f t="shared" si="9"/>
        <v>1081</v>
      </c>
      <c r="AV36" s="263">
        <f t="shared" si="10"/>
        <v>1185</v>
      </c>
      <c r="AW36" s="263">
        <f t="shared" si="11"/>
        <v>1486</v>
      </c>
      <c r="AX36" s="263">
        <f t="shared" si="12"/>
        <v>1405</v>
      </c>
    </row>
    <row r="37" spans="1:50" s="255" customFormat="1">
      <c r="A37" s="251" t="s">
        <v>89</v>
      </c>
      <c r="B37" s="252" t="s">
        <v>41</v>
      </c>
      <c r="C37" s="188" t="s">
        <v>90</v>
      </c>
      <c r="D37" s="253" t="s">
        <v>2</v>
      </c>
      <c r="E37" s="254">
        <v>16235</v>
      </c>
      <c r="F37" s="254">
        <v>556</v>
      </c>
      <c r="G37" s="254">
        <v>609</v>
      </c>
      <c r="H37" s="254">
        <v>628</v>
      </c>
      <c r="I37" s="254">
        <v>752</v>
      </c>
      <c r="J37" s="254">
        <v>685</v>
      </c>
      <c r="K37" s="254">
        <v>655</v>
      </c>
      <c r="L37" s="254">
        <v>705</v>
      </c>
      <c r="M37" s="254">
        <v>749</v>
      </c>
      <c r="N37" s="254">
        <v>913</v>
      </c>
      <c r="O37" s="254">
        <v>924</v>
      </c>
      <c r="P37" s="254">
        <v>932</v>
      </c>
      <c r="Q37" s="254">
        <v>1035</v>
      </c>
      <c r="R37" s="254">
        <v>1146</v>
      </c>
      <c r="S37" s="254">
        <v>1345</v>
      </c>
      <c r="T37" s="254">
        <v>1044</v>
      </c>
      <c r="U37" s="254">
        <v>969</v>
      </c>
      <c r="V37" s="254">
        <v>1019</v>
      </c>
      <c r="W37" s="254">
        <v>867</v>
      </c>
      <c r="X37" s="254">
        <v>518</v>
      </c>
      <c r="Y37" s="254">
        <v>161</v>
      </c>
      <c r="Z37" s="254">
        <v>23</v>
      </c>
      <c r="AB37" s="266">
        <f>ROUND(H28住基人口2!I37+(H29住基人口2!I37-H28住基人口2!I37)/12*9,0)</f>
        <v>759</v>
      </c>
      <c r="AC37" s="266">
        <f>ROUND(H28住基人口2!J37+(H29住基人口2!J37-H28住基人口2!J37)/12*9,0)</f>
        <v>689</v>
      </c>
      <c r="AD37" s="266">
        <f>ROUND(H28住基人口2!K37+(H29住基人口2!K37-H28住基人口2!K37)/12*9,0)</f>
        <v>656</v>
      </c>
      <c r="AE37" s="266">
        <f>ROUND(H28住基人口2!L37+(H29住基人口2!L37-H28住基人口2!L37)/12*9,0)</f>
        <v>709</v>
      </c>
      <c r="AF37" s="266">
        <f>ROUND(H28住基人口2!M37+(H29住基人口2!M37-H28住基人口2!M37)/12*9,0)</f>
        <v>761</v>
      </c>
      <c r="AG37" s="266">
        <f>ROUND(H28住基人口2!N37+(H29住基人口2!N37-H28住基人口2!N37)/12*9,0)</f>
        <v>922</v>
      </c>
      <c r="AH37" s="266">
        <f>ROUND(H28住基人口2!O37+(H29住基人口2!O37-H28住基人口2!O37)/12*9,0)</f>
        <v>907</v>
      </c>
      <c r="AJ37" s="263">
        <f>ROUND(AB37*H28住基人口2!AJ37/H28住基人口2!AB37,0)</f>
        <v>642</v>
      </c>
      <c r="AK37" s="263">
        <f>ROUND(AC37*H28住基人口2!AK37/H28住基人口2!AC37,0)</f>
        <v>446</v>
      </c>
      <c r="AL37" s="263">
        <f>ROUND(AD37*H28住基人口2!AL37/H28住基人口2!AD37,0)</f>
        <v>576</v>
      </c>
      <c r="AM37" s="263">
        <f>ROUND(AE37*H28住基人口2!AM37/H28住基人口2!AE37,0)</f>
        <v>696</v>
      </c>
      <c r="AN37" s="263">
        <f>ROUND(AF37*H28住基人口2!AN37/H28住基人口2!AF37,0)</f>
        <v>767</v>
      </c>
      <c r="AO37" s="263">
        <f>ROUND(AG37*H28住基人口2!AO37/H28住基人口2!AG37,0)</f>
        <v>938</v>
      </c>
      <c r="AP37" s="263">
        <f>ROUND(AH37*H28住基人口2!AP37/H28住基人口2!AH37,0)</f>
        <v>913</v>
      </c>
      <c r="AR37" s="263">
        <f t="shared" si="6"/>
        <v>632</v>
      </c>
      <c r="AS37" s="263">
        <f t="shared" si="7"/>
        <v>436</v>
      </c>
      <c r="AT37" s="263">
        <f t="shared" si="8"/>
        <v>557</v>
      </c>
      <c r="AU37" s="263">
        <f t="shared" si="9"/>
        <v>678</v>
      </c>
      <c r="AV37" s="263">
        <f t="shared" si="10"/>
        <v>748</v>
      </c>
      <c r="AW37" s="263">
        <f t="shared" si="11"/>
        <v>925</v>
      </c>
      <c r="AX37" s="263">
        <f t="shared" si="12"/>
        <v>899</v>
      </c>
    </row>
    <row r="38" spans="1:50" s="255" customFormat="1">
      <c r="A38" s="251" t="s">
        <v>91</v>
      </c>
      <c r="B38" s="252" t="s">
        <v>41</v>
      </c>
      <c r="C38" s="188" t="s">
        <v>92</v>
      </c>
      <c r="D38" s="253" t="s">
        <v>2</v>
      </c>
      <c r="E38" s="254">
        <v>23480</v>
      </c>
      <c r="F38" s="254">
        <v>777</v>
      </c>
      <c r="G38" s="254">
        <v>833</v>
      </c>
      <c r="H38" s="254">
        <v>840</v>
      </c>
      <c r="I38" s="254">
        <v>952</v>
      </c>
      <c r="J38" s="254">
        <v>886</v>
      </c>
      <c r="K38" s="254">
        <v>853</v>
      </c>
      <c r="L38" s="254">
        <v>971</v>
      </c>
      <c r="M38" s="254">
        <v>1194</v>
      </c>
      <c r="N38" s="254">
        <v>1340</v>
      </c>
      <c r="O38" s="254">
        <v>1278</v>
      </c>
      <c r="P38" s="254">
        <v>1244</v>
      </c>
      <c r="Q38" s="254">
        <v>1406</v>
      </c>
      <c r="R38" s="254">
        <v>1717</v>
      </c>
      <c r="S38" s="254">
        <v>2116</v>
      </c>
      <c r="T38" s="254">
        <v>1557</v>
      </c>
      <c r="U38" s="254">
        <v>1530</v>
      </c>
      <c r="V38" s="254">
        <v>1581</v>
      </c>
      <c r="W38" s="254">
        <v>1298</v>
      </c>
      <c r="X38" s="254">
        <v>829</v>
      </c>
      <c r="Y38" s="254">
        <v>220</v>
      </c>
      <c r="Z38" s="254">
        <v>58</v>
      </c>
      <c r="AB38" s="266">
        <f>ROUND(H28住基人口2!I38+(H29住基人口2!I38-H28住基人口2!I38)/12*9,0)</f>
        <v>958</v>
      </c>
      <c r="AC38" s="266">
        <f>ROUND(H28住基人口2!J38+(H29住基人口2!J38-H28住基人口2!J38)/12*9,0)</f>
        <v>885</v>
      </c>
      <c r="AD38" s="266">
        <f>ROUND(H28住基人口2!K38+(H29住基人口2!K38-H28住基人口2!K38)/12*9,0)</f>
        <v>875</v>
      </c>
      <c r="AE38" s="266">
        <f>ROUND(H28住基人口2!L38+(H29住基人口2!L38-H28住基人口2!L38)/12*9,0)</f>
        <v>974</v>
      </c>
      <c r="AF38" s="266">
        <f>ROUND(H28住基人口2!M38+(H29住基人口2!M38-H28住基人口2!M38)/12*9,0)</f>
        <v>1205</v>
      </c>
      <c r="AG38" s="266">
        <f>ROUND(H28住基人口2!N38+(H29住基人口2!N38-H28住基人口2!N38)/12*9,0)</f>
        <v>1338</v>
      </c>
      <c r="AH38" s="266">
        <f>ROUND(H28住基人口2!O38+(H29住基人口2!O38-H28住基人口2!O38)/12*9,0)</f>
        <v>1270</v>
      </c>
      <c r="AJ38" s="263">
        <f>ROUND(AB38*H28住基人口2!AJ38/H28住基人口2!AB38,0)</f>
        <v>891</v>
      </c>
      <c r="AK38" s="263">
        <f>ROUND(AC38*H28住基人口2!AK38/H28住基人口2!AC38,0)</f>
        <v>716</v>
      </c>
      <c r="AL38" s="263">
        <f>ROUND(AD38*H28住基人口2!AL38/H28住基人口2!AD38,0)</f>
        <v>774</v>
      </c>
      <c r="AM38" s="263">
        <f>ROUND(AE38*H28住基人口2!AM38/H28住基人口2!AE38,0)</f>
        <v>931</v>
      </c>
      <c r="AN38" s="263">
        <f>ROUND(AF38*H28住基人口2!AN38/H28住基人口2!AF38,0)</f>
        <v>1170</v>
      </c>
      <c r="AO38" s="263">
        <f>ROUND(AG38*H28住基人口2!AO38/H28住基人口2!AG38,0)</f>
        <v>1285</v>
      </c>
      <c r="AP38" s="263">
        <f>ROUND(AH38*H28住基人口2!AP38/H28住基人口2!AH38,0)</f>
        <v>1232</v>
      </c>
      <c r="AR38" s="263">
        <f t="shared" si="6"/>
        <v>877</v>
      </c>
      <c r="AS38" s="263">
        <f t="shared" si="7"/>
        <v>700</v>
      </c>
      <c r="AT38" s="263">
        <f t="shared" si="8"/>
        <v>749</v>
      </c>
      <c r="AU38" s="263">
        <f t="shared" si="9"/>
        <v>907</v>
      </c>
      <c r="AV38" s="263">
        <f t="shared" si="10"/>
        <v>1142</v>
      </c>
      <c r="AW38" s="263">
        <f t="shared" si="11"/>
        <v>1268</v>
      </c>
      <c r="AX38" s="263">
        <f t="shared" si="12"/>
        <v>1213</v>
      </c>
    </row>
    <row r="39" spans="1:50" s="255" customFormat="1">
      <c r="A39" s="251" t="s">
        <v>93</v>
      </c>
      <c r="B39" s="252" t="s">
        <v>41</v>
      </c>
      <c r="C39" s="188" t="s">
        <v>94</v>
      </c>
      <c r="D39" s="253" t="s">
        <v>2</v>
      </c>
      <c r="E39" s="254">
        <v>20355</v>
      </c>
      <c r="F39" s="254">
        <v>612</v>
      </c>
      <c r="G39" s="254">
        <v>774</v>
      </c>
      <c r="H39" s="254">
        <v>891</v>
      </c>
      <c r="I39" s="254">
        <v>1010</v>
      </c>
      <c r="J39" s="254">
        <v>744</v>
      </c>
      <c r="K39" s="254">
        <v>809</v>
      </c>
      <c r="L39" s="254">
        <v>864</v>
      </c>
      <c r="M39" s="254">
        <v>967</v>
      </c>
      <c r="N39" s="254">
        <v>1201</v>
      </c>
      <c r="O39" s="254">
        <v>1175</v>
      </c>
      <c r="P39" s="254">
        <v>1122</v>
      </c>
      <c r="Q39" s="254">
        <v>1361</v>
      </c>
      <c r="R39" s="254">
        <v>1527</v>
      </c>
      <c r="S39" s="254">
        <v>1883</v>
      </c>
      <c r="T39" s="254">
        <v>1215</v>
      </c>
      <c r="U39" s="254">
        <v>1230</v>
      </c>
      <c r="V39" s="254">
        <v>1263</v>
      </c>
      <c r="W39" s="254">
        <v>987</v>
      </c>
      <c r="X39" s="254">
        <v>544</v>
      </c>
      <c r="Y39" s="254">
        <v>152</v>
      </c>
      <c r="Z39" s="254">
        <v>24</v>
      </c>
      <c r="AB39" s="266">
        <f>ROUND(H28住基人口2!I39+(H29住基人口2!I39-H28住基人口2!I39)/12*9,0)</f>
        <v>1012</v>
      </c>
      <c r="AC39" s="266">
        <f>ROUND(H28住基人口2!J39+(H29住基人口2!J39-H28住基人口2!J39)/12*9,0)</f>
        <v>762</v>
      </c>
      <c r="AD39" s="266">
        <f>ROUND(H28住基人口2!K39+(H29住基人口2!K39-H28住基人口2!K39)/12*9,0)</f>
        <v>816</v>
      </c>
      <c r="AE39" s="266">
        <f>ROUND(H28住基人口2!L39+(H29住基人口2!L39-H28住基人口2!L39)/12*9,0)</f>
        <v>874</v>
      </c>
      <c r="AF39" s="266">
        <f>ROUND(H28住基人口2!M39+(H29住基人口2!M39-H28住基人口2!M39)/12*9,0)</f>
        <v>982</v>
      </c>
      <c r="AG39" s="266">
        <f>ROUND(H28住基人口2!N39+(H29住基人口2!N39-H28住基人口2!N39)/12*9,0)</f>
        <v>1214</v>
      </c>
      <c r="AH39" s="266">
        <f>ROUND(H28住基人口2!O39+(H29住基人口2!O39-H28住基人口2!O39)/12*9,0)</f>
        <v>1160</v>
      </c>
      <c r="AJ39" s="263">
        <f>ROUND(AB39*H28住基人口2!AJ39/H28住基人口2!AB39,0)</f>
        <v>818</v>
      </c>
      <c r="AK39" s="263">
        <f>ROUND(AC39*H28住基人口2!AK39/H28住基人口2!AC39,0)</f>
        <v>454</v>
      </c>
      <c r="AL39" s="263">
        <f>ROUND(AD39*H28住基人口2!AL39/H28住基人口2!AD39,0)</f>
        <v>737</v>
      </c>
      <c r="AM39" s="263">
        <f>ROUND(AE39*H28住基人口2!AM39/H28住基人口2!AE39,0)</f>
        <v>812</v>
      </c>
      <c r="AN39" s="263">
        <f>ROUND(AF39*H28住基人口2!AN39/H28住基人口2!AF39,0)</f>
        <v>959</v>
      </c>
      <c r="AO39" s="263">
        <f>ROUND(AG39*H28住基人口2!AO39/H28住基人口2!AG39,0)</f>
        <v>1193</v>
      </c>
      <c r="AP39" s="263">
        <f>ROUND(AH39*H28住基人口2!AP39/H28住基人口2!AH39,0)</f>
        <v>1130</v>
      </c>
      <c r="AR39" s="263">
        <f t="shared" si="6"/>
        <v>805</v>
      </c>
      <c r="AS39" s="263">
        <f t="shared" si="7"/>
        <v>444</v>
      </c>
      <c r="AT39" s="263">
        <f t="shared" si="8"/>
        <v>713</v>
      </c>
      <c r="AU39" s="263">
        <f t="shared" si="9"/>
        <v>791</v>
      </c>
      <c r="AV39" s="263">
        <f t="shared" si="10"/>
        <v>936</v>
      </c>
      <c r="AW39" s="263">
        <f t="shared" si="11"/>
        <v>1177</v>
      </c>
      <c r="AX39" s="263">
        <f t="shared" si="12"/>
        <v>1113</v>
      </c>
    </row>
    <row r="40" spans="1:50" s="255" customFormat="1">
      <c r="A40" s="251" t="s">
        <v>95</v>
      </c>
      <c r="B40" s="252" t="s">
        <v>41</v>
      </c>
      <c r="C40" s="188" t="s">
        <v>96</v>
      </c>
      <c r="D40" s="253" t="s">
        <v>2</v>
      </c>
      <c r="E40" s="254">
        <v>20086</v>
      </c>
      <c r="F40" s="254">
        <v>859</v>
      </c>
      <c r="G40" s="254">
        <v>902</v>
      </c>
      <c r="H40" s="254">
        <v>932</v>
      </c>
      <c r="I40" s="254">
        <v>1044</v>
      </c>
      <c r="J40" s="254">
        <v>1006</v>
      </c>
      <c r="K40" s="254">
        <v>940</v>
      </c>
      <c r="L40" s="254">
        <v>1105</v>
      </c>
      <c r="M40" s="254">
        <v>1176</v>
      </c>
      <c r="N40" s="254">
        <v>1423</v>
      </c>
      <c r="O40" s="254">
        <v>1349</v>
      </c>
      <c r="P40" s="254">
        <v>1173</v>
      </c>
      <c r="Q40" s="254">
        <v>1217</v>
      </c>
      <c r="R40" s="254">
        <v>1254</v>
      </c>
      <c r="S40" s="254">
        <v>1495</v>
      </c>
      <c r="T40" s="254">
        <v>1044</v>
      </c>
      <c r="U40" s="254">
        <v>982</v>
      </c>
      <c r="V40" s="254">
        <v>951</v>
      </c>
      <c r="W40" s="254">
        <v>715</v>
      </c>
      <c r="X40" s="254">
        <v>389</v>
      </c>
      <c r="Y40" s="254">
        <v>113</v>
      </c>
      <c r="Z40" s="254">
        <v>17</v>
      </c>
      <c r="AB40" s="266">
        <f>ROUND(H28住基人口2!I40+(H29住基人口2!I40-H28住基人口2!I40)/12*9,0)</f>
        <v>1040</v>
      </c>
      <c r="AC40" s="266">
        <f>ROUND(H28住基人口2!J40+(H29住基人口2!J40-H28住基人口2!J40)/12*9,0)</f>
        <v>1007</v>
      </c>
      <c r="AD40" s="266">
        <f>ROUND(H28住基人口2!K40+(H29住基人口2!K40-H28住基人口2!K40)/12*9,0)</f>
        <v>947</v>
      </c>
      <c r="AE40" s="266">
        <f>ROUND(H28住基人口2!L40+(H29住基人口2!L40-H28住基人口2!L40)/12*9,0)</f>
        <v>1106</v>
      </c>
      <c r="AF40" s="266">
        <f>ROUND(H28住基人口2!M40+(H29住基人口2!M40-H28住基人口2!M40)/12*9,0)</f>
        <v>1189</v>
      </c>
      <c r="AG40" s="266">
        <f>ROUND(H28住基人口2!N40+(H29住基人口2!N40-H28住基人口2!N40)/12*9,0)</f>
        <v>1423</v>
      </c>
      <c r="AH40" s="266">
        <f>ROUND(H28住基人口2!O40+(H29住基人口2!O40-H28住基人口2!O40)/12*9,0)</f>
        <v>1338</v>
      </c>
      <c r="AJ40" s="263">
        <f>ROUND(AB40*H28住基人口2!AJ40/H28住基人口2!AB40,0)</f>
        <v>1055</v>
      </c>
      <c r="AK40" s="263">
        <f>ROUND(AC40*H28住基人口2!AK40/H28住基人口2!AC40,0)</f>
        <v>1216</v>
      </c>
      <c r="AL40" s="263">
        <f>ROUND(AD40*H28住基人口2!AL40/H28住基人口2!AD40,0)</f>
        <v>1073</v>
      </c>
      <c r="AM40" s="263">
        <f>ROUND(AE40*H28住基人口2!AM40/H28住基人口2!AE40,0)</f>
        <v>1132</v>
      </c>
      <c r="AN40" s="263">
        <f>ROUND(AF40*H28住基人口2!AN40/H28住基人口2!AF40,0)</f>
        <v>1211</v>
      </c>
      <c r="AO40" s="263">
        <f>ROUND(AG40*H28住基人口2!AO40/H28住基人口2!AG40,0)</f>
        <v>1452</v>
      </c>
      <c r="AP40" s="263">
        <f>ROUND(AH40*H28住基人口2!AP40/H28住基人口2!AH40,0)</f>
        <v>1351</v>
      </c>
      <c r="AR40" s="263">
        <f t="shared" si="6"/>
        <v>1038</v>
      </c>
      <c r="AS40" s="263">
        <f t="shared" si="7"/>
        <v>1188</v>
      </c>
      <c r="AT40" s="263">
        <f t="shared" si="8"/>
        <v>1038</v>
      </c>
      <c r="AU40" s="263">
        <f t="shared" si="9"/>
        <v>1102</v>
      </c>
      <c r="AV40" s="263">
        <f t="shared" si="10"/>
        <v>1182</v>
      </c>
      <c r="AW40" s="263">
        <f t="shared" si="11"/>
        <v>1432</v>
      </c>
      <c r="AX40" s="263">
        <f t="shared" si="12"/>
        <v>1330</v>
      </c>
    </row>
    <row r="41" spans="1:50" s="255" customFormat="1">
      <c r="A41" s="251" t="s">
        <v>97</v>
      </c>
      <c r="B41" s="252" t="s">
        <v>41</v>
      </c>
      <c r="C41" s="188" t="s">
        <v>98</v>
      </c>
      <c r="D41" s="253" t="s">
        <v>2</v>
      </c>
      <c r="E41" s="254">
        <v>40122</v>
      </c>
      <c r="F41" s="254">
        <v>1481</v>
      </c>
      <c r="G41" s="254">
        <v>1627</v>
      </c>
      <c r="H41" s="254">
        <v>1809</v>
      </c>
      <c r="I41" s="254">
        <v>2012</v>
      </c>
      <c r="J41" s="254">
        <v>1712</v>
      </c>
      <c r="K41" s="254">
        <v>1725</v>
      </c>
      <c r="L41" s="254">
        <v>2003</v>
      </c>
      <c r="M41" s="254">
        <v>2231</v>
      </c>
      <c r="N41" s="254">
        <v>2789</v>
      </c>
      <c r="O41" s="254">
        <v>2681</v>
      </c>
      <c r="P41" s="254">
        <v>2270</v>
      </c>
      <c r="Q41" s="254">
        <v>2373</v>
      </c>
      <c r="R41" s="254">
        <v>2690</v>
      </c>
      <c r="S41" s="254">
        <v>3618</v>
      </c>
      <c r="T41" s="254">
        <v>2700</v>
      </c>
      <c r="U41" s="254">
        <v>2223</v>
      </c>
      <c r="V41" s="254">
        <v>1865</v>
      </c>
      <c r="W41" s="254">
        <v>1378</v>
      </c>
      <c r="X41" s="254">
        <v>713</v>
      </c>
      <c r="Y41" s="254">
        <v>193</v>
      </c>
      <c r="Z41" s="254">
        <v>29</v>
      </c>
      <c r="AB41" s="266">
        <f>ROUND(H28住基人口2!I41+(H29住基人口2!I41-H28住基人口2!I41)/12*9,0)</f>
        <v>2021</v>
      </c>
      <c r="AC41" s="266">
        <f>ROUND(H28住基人口2!J41+(H29住基人口2!J41-H28住基人口2!J41)/12*9,0)</f>
        <v>1718</v>
      </c>
      <c r="AD41" s="266">
        <f>ROUND(H28住基人口2!K41+(H29住基人口2!K41-H28住基人口2!K41)/12*9,0)</f>
        <v>1753</v>
      </c>
      <c r="AE41" s="266">
        <f>ROUND(H28住基人口2!L41+(H29住基人口2!L41-H28住基人口2!L41)/12*9,0)</f>
        <v>2016</v>
      </c>
      <c r="AF41" s="266">
        <f>ROUND(H28住基人口2!M41+(H29住基人口2!M41-H28住基人口2!M41)/12*9,0)</f>
        <v>2249</v>
      </c>
      <c r="AG41" s="266">
        <f>ROUND(H28住基人口2!N41+(H29住基人口2!N41-H28住基人口2!N41)/12*9,0)</f>
        <v>2809</v>
      </c>
      <c r="AH41" s="266">
        <f>ROUND(H28住基人口2!O41+(H29住基人口2!O41-H28住基人口2!O41)/12*9,0)</f>
        <v>2636</v>
      </c>
      <c r="AJ41" s="263">
        <f>ROUND(AB41*H28住基人口2!AJ41/H28住基人口2!AB41,0)</f>
        <v>1970</v>
      </c>
      <c r="AK41" s="263">
        <f>ROUND(AC41*H28住基人口2!AK41/H28住基人口2!AC41,0)</f>
        <v>1548</v>
      </c>
      <c r="AL41" s="263">
        <f>ROUND(AD41*H28住基人口2!AL41/H28住基人口2!AD41,0)</f>
        <v>1655</v>
      </c>
      <c r="AM41" s="263">
        <f>ROUND(AE41*H28住基人口2!AM41/H28住基人口2!AE41,0)</f>
        <v>1963</v>
      </c>
      <c r="AN41" s="263">
        <f>ROUND(AF41*H28住基人口2!AN41/H28住基人口2!AF41,0)</f>
        <v>2233</v>
      </c>
      <c r="AO41" s="263">
        <f>ROUND(AG41*H28住基人口2!AO41/H28住基人口2!AG41,0)</f>
        <v>2789</v>
      </c>
      <c r="AP41" s="263">
        <f>ROUND(AH41*H28住基人口2!AP41/H28住基人口2!AH41,0)</f>
        <v>2637</v>
      </c>
      <c r="AR41" s="263">
        <f t="shared" si="6"/>
        <v>1938</v>
      </c>
      <c r="AS41" s="263">
        <f t="shared" si="7"/>
        <v>1513</v>
      </c>
      <c r="AT41" s="263">
        <f t="shared" si="8"/>
        <v>1601</v>
      </c>
      <c r="AU41" s="263">
        <f t="shared" si="9"/>
        <v>1912</v>
      </c>
      <c r="AV41" s="263">
        <f t="shared" si="10"/>
        <v>2179</v>
      </c>
      <c r="AW41" s="263">
        <f t="shared" si="11"/>
        <v>2751</v>
      </c>
      <c r="AX41" s="263">
        <f t="shared" si="12"/>
        <v>2596</v>
      </c>
    </row>
    <row r="42" spans="1:50" s="255" customFormat="1">
      <c r="A42" s="251" t="s">
        <v>99</v>
      </c>
      <c r="B42" s="252" t="s">
        <v>41</v>
      </c>
      <c r="C42" s="188" t="s">
        <v>742</v>
      </c>
      <c r="D42" s="253" t="s">
        <v>2</v>
      </c>
      <c r="E42" s="254">
        <v>16420</v>
      </c>
      <c r="F42" s="254">
        <v>545</v>
      </c>
      <c r="G42" s="254">
        <v>796</v>
      </c>
      <c r="H42" s="254">
        <v>908</v>
      </c>
      <c r="I42" s="254">
        <v>831</v>
      </c>
      <c r="J42" s="254">
        <v>741</v>
      </c>
      <c r="K42" s="254">
        <v>583</v>
      </c>
      <c r="L42" s="254">
        <v>728</v>
      </c>
      <c r="M42" s="254">
        <v>964</v>
      </c>
      <c r="N42" s="254">
        <v>1254</v>
      </c>
      <c r="O42" s="254">
        <v>1257</v>
      </c>
      <c r="P42" s="254">
        <v>1028</v>
      </c>
      <c r="Q42" s="254">
        <v>1065</v>
      </c>
      <c r="R42" s="254">
        <v>1224</v>
      </c>
      <c r="S42" s="254">
        <v>1427</v>
      </c>
      <c r="T42" s="254">
        <v>983</v>
      </c>
      <c r="U42" s="254">
        <v>725</v>
      </c>
      <c r="V42" s="254">
        <v>556</v>
      </c>
      <c r="W42" s="254">
        <v>453</v>
      </c>
      <c r="X42" s="254">
        <v>254</v>
      </c>
      <c r="Y42" s="254">
        <v>83</v>
      </c>
      <c r="Z42" s="254">
        <v>15</v>
      </c>
      <c r="AB42" s="266">
        <f>ROUND(H28住基人口2!I42+(H29住基人口2!I42-H28住基人口2!I42)/12*9,0)</f>
        <v>832</v>
      </c>
      <c r="AC42" s="266">
        <f>ROUND(H28住基人口2!J42+(H29住基人口2!J42-H28住基人口2!J42)/12*9,0)</f>
        <v>740</v>
      </c>
      <c r="AD42" s="266">
        <f>ROUND(H28住基人口2!K42+(H29住基人口2!K42-H28住基人口2!K42)/12*9,0)</f>
        <v>594</v>
      </c>
      <c r="AE42" s="266">
        <f>ROUND(H28住基人口2!L42+(H29住基人口2!L42-H28住基人口2!L42)/12*9,0)</f>
        <v>724</v>
      </c>
      <c r="AF42" s="266">
        <f>ROUND(H28住基人口2!M42+(H29住基人口2!M42-H28住基人口2!M42)/12*9,0)</f>
        <v>985</v>
      </c>
      <c r="AG42" s="266">
        <f>ROUND(H28住基人口2!N42+(H29住基人口2!N42-H28住基人口2!N42)/12*9,0)</f>
        <v>1254</v>
      </c>
      <c r="AH42" s="266">
        <f>ROUND(H28住基人口2!O42+(H29住基人口2!O42-H28住基人口2!O42)/12*9,0)</f>
        <v>1234</v>
      </c>
      <c r="AJ42" s="263">
        <f>ROUND(AB42*H28住基人口2!AJ42/H28住基人口2!AB42,0)</f>
        <v>793</v>
      </c>
      <c r="AK42" s="263">
        <f>ROUND(AC42*H28住基人口2!AK42/H28住基人口2!AC42,0)</f>
        <v>640</v>
      </c>
      <c r="AL42" s="263">
        <f>ROUND(AD42*H28住基人口2!AL42/H28住基人口2!AD42,0)</f>
        <v>525</v>
      </c>
      <c r="AM42" s="263">
        <f>ROUND(AE42*H28住基人口2!AM42/H28住基人口2!AE42,0)</f>
        <v>697</v>
      </c>
      <c r="AN42" s="263">
        <f>ROUND(AF42*H28住基人口2!AN42/H28住基人口2!AF42,0)</f>
        <v>943</v>
      </c>
      <c r="AO42" s="263">
        <f>ROUND(AG42*H28住基人口2!AO42/H28住基人口2!AG42,0)</f>
        <v>1243</v>
      </c>
      <c r="AP42" s="263">
        <f>ROUND(AH42*H28住基人口2!AP42/H28住基人口2!AH42,0)</f>
        <v>1221</v>
      </c>
      <c r="AR42" s="263">
        <f t="shared" si="6"/>
        <v>780</v>
      </c>
      <c r="AS42" s="263">
        <f t="shared" si="7"/>
        <v>625</v>
      </c>
      <c r="AT42" s="263">
        <f t="shared" si="8"/>
        <v>508</v>
      </c>
      <c r="AU42" s="263">
        <f t="shared" si="9"/>
        <v>679</v>
      </c>
      <c r="AV42" s="263">
        <f t="shared" si="10"/>
        <v>920</v>
      </c>
      <c r="AW42" s="263">
        <f t="shared" si="11"/>
        <v>1226</v>
      </c>
      <c r="AX42" s="263">
        <f t="shared" si="12"/>
        <v>1202</v>
      </c>
    </row>
    <row r="43" spans="1:50" s="255" customFormat="1">
      <c r="A43" s="251" t="s">
        <v>100</v>
      </c>
      <c r="B43" s="252" t="s">
        <v>41</v>
      </c>
      <c r="C43" s="188" t="s">
        <v>743</v>
      </c>
      <c r="D43" s="253" t="s">
        <v>2</v>
      </c>
      <c r="E43" s="254">
        <v>11110</v>
      </c>
      <c r="F43" s="254">
        <v>312</v>
      </c>
      <c r="G43" s="254">
        <v>405</v>
      </c>
      <c r="H43" s="254">
        <v>474</v>
      </c>
      <c r="I43" s="254">
        <v>567</v>
      </c>
      <c r="J43" s="254">
        <v>520</v>
      </c>
      <c r="K43" s="254">
        <v>351</v>
      </c>
      <c r="L43" s="254">
        <v>456</v>
      </c>
      <c r="M43" s="254">
        <v>473</v>
      </c>
      <c r="N43" s="254">
        <v>679</v>
      </c>
      <c r="O43" s="254">
        <v>658</v>
      </c>
      <c r="P43" s="254">
        <v>664</v>
      </c>
      <c r="Q43" s="254">
        <v>717</v>
      </c>
      <c r="R43" s="254">
        <v>767</v>
      </c>
      <c r="S43" s="254">
        <v>966</v>
      </c>
      <c r="T43" s="254">
        <v>744</v>
      </c>
      <c r="U43" s="254">
        <v>763</v>
      </c>
      <c r="V43" s="254">
        <v>631</v>
      </c>
      <c r="W43" s="254">
        <v>521</v>
      </c>
      <c r="X43" s="254">
        <v>320</v>
      </c>
      <c r="Y43" s="254">
        <v>111</v>
      </c>
      <c r="Z43" s="254">
        <v>11</v>
      </c>
      <c r="AB43" s="266">
        <f>ROUND(H28住基人口2!I43+(H29住基人口2!I43-H28住基人口2!I43)/12*9,0)</f>
        <v>572</v>
      </c>
      <c r="AC43" s="266">
        <f>ROUND(H28住基人口2!J43+(H29住基人口2!J43-H28住基人口2!J43)/12*9,0)</f>
        <v>521</v>
      </c>
      <c r="AD43" s="266">
        <f>ROUND(H28住基人口2!K43+(H29住基人口2!K43-H28住基人口2!K43)/12*9,0)</f>
        <v>360</v>
      </c>
      <c r="AE43" s="266">
        <f>ROUND(H28住基人口2!L43+(H29住基人口2!L43-H28住基人口2!L43)/12*9,0)</f>
        <v>455</v>
      </c>
      <c r="AF43" s="266">
        <f>ROUND(H28住基人口2!M43+(H29住基人口2!M43-H28住基人口2!M43)/12*9,0)</f>
        <v>481</v>
      </c>
      <c r="AG43" s="266">
        <f>ROUND(H28住基人口2!N43+(H29住基人口2!N43-H28住基人口2!N43)/12*9,0)</f>
        <v>684</v>
      </c>
      <c r="AH43" s="266">
        <f>ROUND(H28住基人口2!O43+(H29住基人口2!O43-H28住基人口2!O43)/12*9,0)</f>
        <v>649</v>
      </c>
      <c r="AJ43" s="263">
        <f>ROUND(AB43*H28住基人口2!AJ43/H28住基人口2!AB43,0)</f>
        <v>499</v>
      </c>
      <c r="AK43" s="263">
        <f>ROUND(AC43*H28住基人口2!AK43/H28住基人口2!AC43,0)</f>
        <v>356</v>
      </c>
      <c r="AL43" s="263">
        <f>ROUND(AD43*H28住基人口2!AL43/H28住基人口2!AD43,0)</f>
        <v>313</v>
      </c>
      <c r="AM43" s="263">
        <f>ROUND(AE43*H28住基人口2!AM43/H28住基人口2!AE43,0)</f>
        <v>421</v>
      </c>
      <c r="AN43" s="263">
        <f>ROUND(AF43*H28住基人口2!AN43/H28住基人口2!AF43,0)</f>
        <v>468</v>
      </c>
      <c r="AO43" s="263">
        <f>ROUND(AG43*H28住基人口2!AO43/H28住基人口2!AG43,0)</f>
        <v>681</v>
      </c>
      <c r="AP43" s="263">
        <f>ROUND(AH43*H28住基人口2!AP43/H28住基人口2!AH43,0)</f>
        <v>649</v>
      </c>
      <c r="AR43" s="263">
        <f t="shared" si="6"/>
        <v>491</v>
      </c>
      <c r="AS43" s="263">
        <f t="shared" si="7"/>
        <v>348</v>
      </c>
      <c r="AT43" s="263">
        <f t="shared" si="8"/>
        <v>303</v>
      </c>
      <c r="AU43" s="263">
        <f t="shared" si="9"/>
        <v>410</v>
      </c>
      <c r="AV43" s="263">
        <f t="shared" si="10"/>
        <v>457</v>
      </c>
      <c r="AW43" s="263">
        <f t="shared" si="11"/>
        <v>672</v>
      </c>
      <c r="AX43" s="263">
        <f t="shared" si="12"/>
        <v>639</v>
      </c>
    </row>
    <row r="44" spans="1:50" s="255" customFormat="1">
      <c r="A44" s="251" t="s">
        <v>101</v>
      </c>
      <c r="B44" s="252" t="s">
        <v>41</v>
      </c>
      <c r="C44" s="188" t="s">
        <v>744</v>
      </c>
      <c r="D44" s="253" t="s">
        <v>2</v>
      </c>
      <c r="E44" s="254">
        <v>15827</v>
      </c>
      <c r="F44" s="254">
        <v>579</v>
      </c>
      <c r="G44" s="254">
        <v>666</v>
      </c>
      <c r="H44" s="254">
        <v>700</v>
      </c>
      <c r="I44" s="254">
        <v>740</v>
      </c>
      <c r="J44" s="254">
        <v>670</v>
      </c>
      <c r="K44" s="254">
        <v>639</v>
      </c>
      <c r="L44" s="254">
        <v>819</v>
      </c>
      <c r="M44" s="254">
        <v>915</v>
      </c>
      <c r="N44" s="254">
        <v>1119</v>
      </c>
      <c r="O44" s="254">
        <v>1098</v>
      </c>
      <c r="P44" s="254">
        <v>860</v>
      </c>
      <c r="Q44" s="254">
        <v>935</v>
      </c>
      <c r="R44" s="254">
        <v>1104</v>
      </c>
      <c r="S44" s="254">
        <v>1631</v>
      </c>
      <c r="T44" s="254">
        <v>1131</v>
      </c>
      <c r="U44" s="254">
        <v>886</v>
      </c>
      <c r="V44" s="254">
        <v>641</v>
      </c>
      <c r="W44" s="254">
        <v>411</v>
      </c>
      <c r="X44" s="254">
        <v>212</v>
      </c>
      <c r="Y44" s="254">
        <v>60</v>
      </c>
      <c r="Z44" s="254">
        <v>11</v>
      </c>
      <c r="AB44" s="266">
        <f>ROUND(H28住基人口2!I44+(H29住基人口2!I44-H28住基人口2!I44)/12*9,0)</f>
        <v>745</v>
      </c>
      <c r="AC44" s="266">
        <f>ROUND(H28住基人口2!J44+(H29住基人口2!J44-H28住基人口2!J44)/12*9,0)</f>
        <v>675</v>
      </c>
      <c r="AD44" s="266">
        <f>ROUND(H28住基人口2!K44+(H29住基人口2!K44-H28住基人口2!K44)/12*9,0)</f>
        <v>653</v>
      </c>
      <c r="AE44" s="266">
        <f>ROUND(H28住基人口2!L44+(H29住基人口2!L44-H28住基人口2!L44)/12*9,0)</f>
        <v>814</v>
      </c>
      <c r="AF44" s="266">
        <f>ROUND(H28住基人口2!M44+(H29住基人口2!M44-H28住基人口2!M44)/12*9,0)</f>
        <v>926</v>
      </c>
      <c r="AG44" s="266">
        <f>ROUND(H28住基人口2!N44+(H29住基人口2!N44-H28住基人口2!N44)/12*9,0)</f>
        <v>1131</v>
      </c>
      <c r="AH44" s="266">
        <f>ROUND(H28住基人口2!O44+(H29住基人口2!O44-H28住基人口2!O44)/12*9,0)</f>
        <v>1070</v>
      </c>
      <c r="AJ44" s="263">
        <f>ROUND(AB44*H28住基人口2!AJ44/H28住基人口2!AB44,0)</f>
        <v>724</v>
      </c>
      <c r="AK44" s="263">
        <f>ROUND(AC44*H28住基人口2!AK44/H28住基人口2!AC44,0)</f>
        <v>608</v>
      </c>
      <c r="AL44" s="263">
        <f>ROUND(AD44*H28住基人口2!AL44/H28住基人口2!AD44,0)</f>
        <v>614</v>
      </c>
      <c r="AM44" s="263">
        <f>ROUND(AE44*H28住基人口2!AM44/H28住基人口2!AE44,0)</f>
        <v>797</v>
      </c>
      <c r="AN44" s="263">
        <f>ROUND(AF44*H28住基人口2!AN44/H28住基人口2!AF44,0)</f>
        <v>917</v>
      </c>
      <c r="AO44" s="263">
        <f>ROUND(AG44*H28住基人口2!AO44/H28住基人口2!AG44,0)</f>
        <v>1129</v>
      </c>
      <c r="AP44" s="263">
        <f>ROUND(AH44*H28住基人口2!AP44/H28住基人口2!AH44,0)</f>
        <v>1079</v>
      </c>
      <c r="AR44" s="263">
        <f t="shared" si="6"/>
        <v>712</v>
      </c>
      <c r="AS44" s="263">
        <f t="shared" si="7"/>
        <v>594</v>
      </c>
      <c r="AT44" s="263">
        <f t="shared" si="8"/>
        <v>594</v>
      </c>
      <c r="AU44" s="263">
        <f t="shared" si="9"/>
        <v>776</v>
      </c>
      <c r="AV44" s="263">
        <f t="shared" si="10"/>
        <v>895</v>
      </c>
      <c r="AW44" s="263">
        <f t="shared" si="11"/>
        <v>1114</v>
      </c>
      <c r="AX44" s="263">
        <f t="shared" si="12"/>
        <v>1062</v>
      </c>
    </row>
    <row r="45" spans="1:50" s="255" customFormat="1">
      <c r="A45" s="251" t="s">
        <v>102</v>
      </c>
      <c r="B45" s="252" t="s">
        <v>41</v>
      </c>
      <c r="C45" s="188" t="s">
        <v>745</v>
      </c>
      <c r="D45" s="253" t="s">
        <v>2</v>
      </c>
      <c r="E45" s="254">
        <v>17547</v>
      </c>
      <c r="F45" s="254">
        <v>772</v>
      </c>
      <c r="G45" s="254">
        <v>817</v>
      </c>
      <c r="H45" s="254">
        <v>772</v>
      </c>
      <c r="I45" s="254">
        <v>883</v>
      </c>
      <c r="J45" s="254">
        <v>863</v>
      </c>
      <c r="K45" s="254">
        <v>801</v>
      </c>
      <c r="L45" s="254">
        <v>958</v>
      </c>
      <c r="M45" s="254">
        <v>1137</v>
      </c>
      <c r="N45" s="254">
        <v>1377</v>
      </c>
      <c r="O45" s="254">
        <v>1225</v>
      </c>
      <c r="P45" s="254">
        <v>937</v>
      </c>
      <c r="Q45" s="254">
        <v>962</v>
      </c>
      <c r="R45" s="254">
        <v>1072</v>
      </c>
      <c r="S45" s="254">
        <v>1551</v>
      </c>
      <c r="T45" s="254">
        <v>1143</v>
      </c>
      <c r="U45" s="254">
        <v>917</v>
      </c>
      <c r="V45" s="254">
        <v>683</v>
      </c>
      <c r="W45" s="254">
        <v>433</v>
      </c>
      <c r="X45" s="254">
        <v>180</v>
      </c>
      <c r="Y45" s="254">
        <v>54</v>
      </c>
      <c r="Z45" s="254">
        <v>10</v>
      </c>
      <c r="AB45" s="266">
        <f>ROUND(H28住基人口2!I45+(H29住基人口2!I45-H28住基人口2!I45)/12*9,0)</f>
        <v>882</v>
      </c>
      <c r="AC45" s="266">
        <f>ROUND(H28住基人口2!J45+(H29住基人口2!J45-H28住基人口2!J45)/12*9,0)</f>
        <v>861</v>
      </c>
      <c r="AD45" s="266">
        <f>ROUND(H28住基人口2!K45+(H29住基人口2!K45-H28住基人口2!K45)/12*9,0)</f>
        <v>816</v>
      </c>
      <c r="AE45" s="266">
        <f>ROUND(H28住基人口2!L45+(H29住基人口2!L45-H28住基人口2!L45)/12*9,0)</f>
        <v>962</v>
      </c>
      <c r="AF45" s="266">
        <f>ROUND(H28住基人口2!M45+(H29住基人口2!M45-H28住基人口2!M45)/12*9,0)</f>
        <v>1149</v>
      </c>
      <c r="AG45" s="266">
        <f>ROUND(H28住基人口2!N45+(H29住基人口2!N45-H28住基人口2!N45)/12*9,0)</f>
        <v>1372</v>
      </c>
      <c r="AH45" s="266">
        <f>ROUND(H28住基人口2!O45+(H29住基人口2!O45-H28住基人口2!O45)/12*9,0)</f>
        <v>1204</v>
      </c>
      <c r="AJ45" s="263">
        <f>ROUND(AB45*H28住基人口2!AJ45/H28住基人口2!AB45,0)</f>
        <v>862</v>
      </c>
      <c r="AK45" s="263">
        <f>ROUND(AC45*H28住基人口2!AK45/H28住基人口2!AC45,0)</f>
        <v>846</v>
      </c>
      <c r="AL45" s="263">
        <f>ROUND(AD45*H28住基人口2!AL45/H28住基人口2!AD45,0)</f>
        <v>775</v>
      </c>
      <c r="AM45" s="263">
        <f>ROUND(AE45*H28住基人口2!AM45/H28住基人口2!AE45,0)</f>
        <v>962</v>
      </c>
      <c r="AN45" s="263">
        <f>ROUND(AF45*H28住基人口2!AN45/H28住基人口2!AF45,0)</f>
        <v>1128</v>
      </c>
      <c r="AO45" s="263">
        <f>ROUND(AG45*H28住基人口2!AO45/H28住基人口2!AG45,0)</f>
        <v>1359</v>
      </c>
      <c r="AP45" s="263">
        <f>ROUND(AH45*H28住基人口2!AP45/H28住基人口2!AH45,0)</f>
        <v>1204</v>
      </c>
      <c r="AR45" s="263">
        <f t="shared" si="6"/>
        <v>848</v>
      </c>
      <c r="AS45" s="263">
        <f t="shared" si="7"/>
        <v>827</v>
      </c>
      <c r="AT45" s="263">
        <f t="shared" si="8"/>
        <v>750</v>
      </c>
      <c r="AU45" s="263">
        <f t="shared" si="9"/>
        <v>937</v>
      </c>
      <c r="AV45" s="263">
        <f t="shared" si="10"/>
        <v>1101</v>
      </c>
      <c r="AW45" s="263">
        <f t="shared" si="11"/>
        <v>1341</v>
      </c>
      <c r="AX45" s="263">
        <f t="shared" si="12"/>
        <v>1185</v>
      </c>
    </row>
    <row r="46" spans="1:50" s="255" customFormat="1">
      <c r="A46" s="251" t="s">
        <v>103</v>
      </c>
      <c r="B46" s="252" t="s">
        <v>41</v>
      </c>
      <c r="C46" s="188" t="s">
        <v>747</v>
      </c>
      <c r="D46" s="253" t="s">
        <v>2</v>
      </c>
      <c r="E46" s="254">
        <v>6466</v>
      </c>
      <c r="F46" s="254">
        <v>178</v>
      </c>
      <c r="G46" s="254">
        <v>214</v>
      </c>
      <c r="H46" s="254">
        <v>243</v>
      </c>
      <c r="I46" s="254">
        <v>308</v>
      </c>
      <c r="J46" s="254">
        <v>277</v>
      </c>
      <c r="K46" s="254">
        <v>243</v>
      </c>
      <c r="L46" s="254">
        <v>276</v>
      </c>
      <c r="M46" s="254">
        <v>294</v>
      </c>
      <c r="N46" s="254">
        <v>381</v>
      </c>
      <c r="O46" s="254">
        <v>370</v>
      </c>
      <c r="P46" s="254">
        <v>386</v>
      </c>
      <c r="Q46" s="254">
        <v>436</v>
      </c>
      <c r="R46" s="254">
        <v>497</v>
      </c>
      <c r="S46" s="254">
        <v>598</v>
      </c>
      <c r="T46" s="254">
        <v>437</v>
      </c>
      <c r="U46" s="254">
        <v>395</v>
      </c>
      <c r="V46" s="254">
        <v>383</v>
      </c>
      <c r="W46" s="254">
        <v>311</v>
      </c>
      <c r="X46" s="254">
        <v>178</v>
      </c>
      <c r="Y46" s="254">
        <v>53</v>
      </c>
      <c r="Z46" s="254">
        <v>8</v>
      </c>
      <c r="AB46" s="266">
        <f>ROUND(H28住基人口2!I46+(H29住基人口2!I46-H28住基人口2!I46)/12*9,0)</f>
        <v>308</v>
      </c>
      <c r="AC46" s="266">
        <f>ROUND(H28住基人口2!J46+(H29住基人口2!J46-H28住基人口2!J46)/12*9,0)</f>
        <v>276</v>
      </c>
      <c r="AD46" s="266">
        <f>ROUND(H28住基人口2!K46+(H29住基人口2!K46-H28住基人口2!K46)/12*9,0)</f>
        <v>245</v>
      </c>
      <c r="AE46" s="266">
        <f>ROUND(H28住基人口2!L46+(H29住基人口2!L46-H28住基人口2!L46)/12*9,0)</f>
        <v>278</v>
      </c>
      <c r="AF46" s="266">
        <f>ROUND(H28住基人口2!M46+(H29住基人口2!M46-H28住基人口2!M46)/12*9,0)</f>
        <v>307</v>
      </c>
      <c r="AG46" s="266">
        <f>ROUND(H28住基人口2!N46+(H29住基人口2!N46-H28住基人口2!N46)/12*9,0)</f>
        <v>378</v>
      </c>
      <c r="AH46" s="266">
        <f>ROUND(H28住基人口2!O46+(H29住基人口2!O46-H28住基人口2!O46)/12*9,0)</f>
        <v>369</v>
      </c>
      <c r="AJ46" s="263">
        <f>ROUND(AB46*H28住基人口2!AJ46/H28住基人口2!AB46,0)</f>
        <v>285</v>
      </c>
      <c r="AK46" s="263">
        <f>ROUND(AC46*H28住基人口2!AK46/H28住基人口2!AC46,0)</f>
        <v>242</v>
      </c>
      <c r="AL46" s="263">
        <f>ROUND(AD46*H28住基人口2!AL46/H28住基人口2!AD46,0)</f>
        <v>221</v>
      </c>
      <c r="AM46" s="263">
        <f>ROUND(AE46*H28住基人口2!AM46/H28住基人口2!AE46,0)</f>
        <v>253</v>
      </c>
      <c r="AN46" s="263">
        <f>ROUND(AF46*H28住基人口2!AN46/H28住基人口2!AF46,0)</f>
        <v>283</v>
      </c>
      <c r="AO46" s="263">
        <f>ROUND(AG46*H28住基人口2!AO46/H28住基人口2!AG46,0)</f>
        <v>379</v>
      </c>
      <c r="AP46" s="263">
        <f>ROUND(AH46*H28住基人口2!AP46/H28住基人口2!AH46,0)</f>
        <v>352</v>
      </c>
      <c r="AR46" s="263">
        <f t="shared" si="6"/>
        <v>280</v>
      </c>
      <c r="AS46" s="263">
        <f t="shared" si="7"/>
        <v>236</v>
      </c>
      <c r="AT46" s="263">
        <f t="shared" si="8"/>
        <v>214</v>
      </c>
      <c r="AU46" s="263">
        <f t="shared" si="9"/>
        <v>246</v>
      </c>
      <c r="AV46" s="263">
        <f t="shared" si="10"/>
        <v>276</v>
      </c>
      <c r="AW46" s="263">
        <f t="shared" si="11"/>
        <v>374</v>
      </c>
      <c r="AX46" s="263">
        <f t="shared" si="12"/>
        <v>347</v>
      </c>
    </row>
    <row r="47" spans="1:50" s="255" customFormat="1">
      <c r="A47" s="251" t="s">
        <v>104</v>
      </c>
      <c r="B47" s="252" t="s">
        <v>41</v>
      </c>
      <c r="C47" s="188" t="s">
        <v>749</v>
      </c>
      <c r="D47" s="253" t="s">
        <v>2</v>
      </c>
      <c r="E47" s="254">
        <v>9904</v>
      </c>
      <c r="F47" s="254">
        <v>408</v>
      </c>
      <c r="G47" s="254">
        <v>460</v>
      </c>
      <c r="H47" s="254">
        <v>487</v>
      </c>
      <c r="I47" s="254">
        <v>498</v>
      </c>
      <c r="J47" s="254">
        <v>481</v>
      </c>
      <c r="K47" s="254">
        <v>446</v>
      </c>
      <c r="L47" s="254">
        <v>530</v>
      </c>
      <c r="M47" s="254">
        <v>551</v>
      </c>
      <c r="N47" s="254">
        <v>689</v>
      </c>
      <c r="O47" s="254">
        <v>607</v>
      </c>
      <c r="P47" s="254">
        <v>527</v>
      </c>
      <c r="Q47" s="254">
        <v>587</v>
      </c>
      <c r="R47" s="254">
        <v>640</v>
      </c>
      <c r="S47" s="254">
        <v>848</v>
      </c>
      <c r="T47" s="254">
        <v>619</v>
      </c>
      <c r="U47" s="254">
        <v>502</v>
      </c>
      <c r="V47" s="254">
        <v>465</v>
      </c>
      <c r="W47" s="254">
        <v>333</v>
      </c>
      <c r="X47" s="254">
        <v>154</v>
      </c>
      <c r="Y47" s="254">
        <v>64</v>
      </c>
      <c r="Z47" s="254">
        <v>8</v>
      </c>
      <c r="AB47" s="266">
        <f>ROUND(H28住基人口2!I47+(H29住基人口2!I47-H28住基人口2!I47)/12*9,0)</f>
        <v>497</v>
      </c>
      <c r="AC47" s="266">
        <f>ROUND(H28住基人口2!J47+(H29住基人口2!J47-H28住基人口2!J47)/12*9,0)</f>
        <v>489</v>
      </c>
      <c r="AD47" s="266">
        <f>ROUND(H28住基人口2!K47+(H29住基人口2!K47-H28住基人口2!K47)/12*9,0)</f>
        <v>445</v>
      </c>
      <c r="AE47" s="266">
        <f>ROUND(H28住基人口2!L47+(H29住基人口2!L47-H28住基人口2!L47)/12*9,0)</f>
        <v>529</v>
      </c>
      <c r="AF47" s="266">
        <f>ROUND(H28住基人口2!M47+(H29住基人口2!M47-H28住基人口2!M47)/12*9,0)</f>
        <v>561</v>
      </c>
      <c r="AG47" s="266">
        <f>ROUND(H28住基人口2!N47+(H29住基人口2!N47-H28住基人口2!N47)/12*9,0)</f>
        <v>689</v>
      </c>
      <c r="AH47" s="266">
        <f>ROUND(H28住基人口2!O47+(H29住基人口2!O47-H28住基人口2!O47)/12*9,0)</f>
        <v>597</v>
      </c>
      <c r="AJ47" s="263">
        <f>ROUND(AB47*H28住基人口2!AJ47/H28住基人口2!AB47,0)</f>
        <v>574</v>
      </c>
      <c r="AK47" s="263">
        <f>ROUND(AC47*H28住基人口2!AK47/H28住基人口2!AC47,0)</f>
        <v>576</v>
      </c>
      <c r="AL47" s="263">
        <f>ROUND(AD47*H28住基人口2!AL47/H28住基人口2!AD47,0)</f>
        <v>495</v>
      </c>
      <c r="AM47" s="263">
        <f>ROUND(AE47*H28住基人口2!AM47/H28住基人口2!AE47,0)</f>
        <v>517</v>
      </c>
      <c r="AN47" s="263">
        <f>ROUND(AF47*H28住基人口2!AN47/H28住基人口2!AF47,0)</f>
        <v>573</v>
      </c>
      <c r="AO47" s="263">
        <f>ROUND(AG47*H28住基人口2!AO47/H28住基人口2!AG47,0)</f>
        <v>696</v>
      </c>
      <c r="AP47" s="263">
        <f>ROUND(AH47*H28住基人口2!AP47/H28住基人口2!AH47,0)</f>
        <v>584</v>
      </c>
      <c r="AR47" s="263">
        <f t="shared" si="6"/>
        <v>565</v>
      </c>
      <c r="AS47" s="263">
        <f t="shared" si="7"/>
        <v>563</v>
      </c>
      <c r="AT47" s="263">
        <f t="shared" si="8"/>
        <v>479</v>
      </c>
      <c r="AU47" s="263">
        <f t="shared" si="9"/>
        <v>503</v>
      </c>
      <c r="AV47" s="263">
        <f t="shared" si="10"/>
        <v>559</v>
      </c>
      <c r="AW47" s="263">
        <f t="shared" si="11"/>
        <v>687</v>
      </c>
      <c r="AX47" s="263">
        <f t="shared" si="12"/>
        <v>575</v>
      </c>
    </row>
    <row r="48" spans="1:50" s="255" customFormat="1">
      <c r="A48" s="251" t="s">
        <v>105</v>
      </c>
      <c r="B48" s="252" t="s">
        <v>41</v>
      </c>
      <c r="C48" s="188" t="s">
        <v>750</v>
      </c>
      <c r="D48" s="253" t="s">
        <v>2</v>
      </c>
      <c r="E48" s="254">
        <v>6201</v>
      </c>
      <c r="F48" s="254">
        <v>152</v>
      </c>
      <c r="G48" s="254">
        <v>214</v>
      </c>
      <c r="H48" s="254">
        <v>285</v>
      </c>
      <c r="I48" s="254">
        <v>302</v>
      </c>
      <c r="J48" s="254">
        <v>298</v>
      </c>
      <c r="K48" s="254">
        <v>216</v>
      </c>
      <c r="L48" s="254">
        <v>251</v>
      </c>
      <c r="M48" s="254">
        <v>284</v>
      </c>
      <c r="N48" s="254">
        <v>344</v>
      </c>
      <c r="O48" s="254">
        <v>348</v>
      </c>
      <c r="P48" s="254">
        <v>387</v>
      </c>
      <c r="Q48" s="254">
        <v>364</v>
      </c>
      <c r="R48" s="254">
        <v>440</v>
      </c>
      <c r="S48" s="254">
        <v>545</v>
      </c>
      <c r="T48" s="254">
        <v>386</v>
      </c>
      <c r="U48" s="254">
        <v>374</v>
      </c>
      <c r="V48" s="254">
        <v>426</v>
      </c>
      <c r="W48" s="254">
        <v>323</v>
      </c>
      <c r="X48" s="254">
        <v>190</v>
      </c>
      <c r="Y48" s="254">
        <v>64</v>
      </c>
      <c r="Z48" s="254">
        <v>8</v>
      </c>
      <c r="AB48" s="266">
        <f>ROUND(H28住基人口2!I48+(H29住基人口2!I48-H28住基人口2!I48)/12*9,0)</f>
        <v>307</v>
      </c>
      <c r="AC48" s="266">
        <f>ROUND(H28住基人口2!J48+(H29住基人口2!J48-H28住基人口2!J48)/12*9,0)</f>
        <v>297</v>
      </c>
      <c r="AD48" s="266">
        <f>ROUND(H28住基人口2!K48+(H29住基人口2!K48-H28住基人口2!K48)/12*9,0)</f>
        <v>224</v>
      </c>
      <c r="AE48" s="266">
        <f>ROUND(H28住基人口2!L48+(H29住基人口2!L48-H28住基人口2!L48)/12*9,0)</f>
        <v>247</v>
      </c>
      <c r="AF48" s="266">
        <f>ROUND(H28住基人口2!M48+(H29住基人口2!M48-H28住基人口2!M48)/12*9,0)</f>
        <v>289</v>
      </c>
      <c r="AG48" s="266">
        <f>ROUND(H28住基人口2!N48+(H29住基人口2!N48-H28住基人口2!N48)/12*9,0)</f>
        <v>346</v>
      </c>
      <c r="AH48" s="266">
        <f>ROUND(H28住基人口2!O48+(H29住基人口2!O48-H28住基人口2!O48)/12*9,0)</f>
        <v>347</v>
      </c>
      <c r="AJ48" s="263">
        <f>ROUND(AB48*H28住基人口2!AJ48/H28住基人口2!AB48,0)</f>
        <v>275</v>
      </c>
      <c r="AK48" s="263">
        <f>ROUND(AC48*H28住基人口2!AK48/H28住基人口2!AC48,0)</f>
        <v>221</v>
      </c>
      <c r="AL48" s="263">
        <f>ROUND(AD48*H28住基人口2!AL48/H28住基人口2!AD48,0)</f>
        <v>195</v>
      </c>
      <c r="AM48" s="263">
        <f>ROUND(AE48*H28住基人口2!AM48/H28住基人口2!AE48,0)</f>
        <v>226</v>
      </c>
      <c r="AN48" s="263">
        <f>ROUND(AF48*H28住基人口2!AN48/H28住基人口2!AF48,0)</f>
        <v>267</v>
      </c>
      <c r="AO48" s="263">
        <f>ROUND(AG48*H28住基人口2!AO48/H28住基人口2!AG48,0)</f>
        <v>342</v>
      </c>
      <c r="AP48" s="263">
        <f>ROUND(AH48*H28住基人口2!AP48/H28住基人口2!AH48,0)</f>
        <v>338</v>
      </c>
      <c r="AR48" s="263">
        <f t="shared" si="6"/>
        <v>271</v>
      </c>
      <c r="AS48" s="263">
        <f t="shared" si="7"/>
        <v>216</v>
      </c>
      <c r="AT48" s="263">
        <f t="shared" si="8"/>
        <v>189</v>
      </c>
      <c r="AU48" s="263">
        <f t="shared" si="9"/>
        <v>220</v>
      </c>
      <c r="AV48" s="263">
        <f t="shared" si="10"/>
        <v>261</v>
      </c>
      <c r="AW48" s="263">
        <f t="shared" si="11"/>
        <v>337</v>
      </c>
      <c r="AX48" s="263">
        <f t="shared" si="12"/>
        <v>333</v>
      </c>
    </row>
    <row r="49" spans="1:50" s="255" customFormat="1">
      <c r="A49" s="251" t="s">
        <v>106</v>
      </c>
      <c r="B49" s="252" t="s">
        <v>41</v>
      </c>
      <c r="C49" s="188" t="s">
        <v>752</v>
      </c>
      <c r="D49" s="253" t="s">
        <v>2</v>
      </c>
      <c r="E49" s="254">
        <v>17410</v>
      </c>
      <c r="F49" s="254">
        <v>727</v>
      </c>
      <c r="G49" s="254">
        <v>877</v>
      </c>
      <c r="H49" s="254">
        <v>915</v>
      </c>
      <c r="I49" s="254">
        <v>1011</v>
      </c>
      <c r="J49" s="254">
        <v>765</v>
      </c>
      <c r="K49" s="254">
        <v>783</v>
      </c>
      <c r="L49" s="254">
        <v>965</v>
      </c>
      <c r="M49" s="254">
        <v>1100</v>
      </c>
      <c r="N49" s="254">
        <v>1460</v>
      </c>
      <c r="O49" s="254">
        <v>1243</v>
      </c>
      <c r="P49" s="254">
        <v>907</v>
      </c>
      <c r="Q49" s="254">
        <v>864</v>
      </c>
      <c r="R49" s="254">
        <v>1120</v>
      </c>
      <c r="S49" s="254">
        <v>1523</v>
      </c>
      <c r="T49" s="254">
        <v>1077</v>
      </c>
      <c r="U49" s="254">
        <v>816</v>
      </c>
      <c r="V49" s="254">
        <v>615</v>
      </c>
      <c r="W49" s="254">
        <v>363</v>
      </c>
      <c r="X49" s="254">
        <v>211</v>
      </c>
      <c r="Y49" s="254">
        <v>60</v>
      </c>
      <c r="Z49" s="254">
        <v>8</v>
      </c>
      <c r="AB49" s="266">
        <f>ROUND(H28住基人口2!I49+(H29住基人口2!I49-H28住基人口2!I49)/12*9,0)</f>
        <v>1001</v>
      </c>
      <c r="AC49" s="266">
        <f>ROUND(H28住基人口2!J49+(H29住基人口2!J49-H28住基人口2!J49)/12*9,0)</f>
        <v>758</v>
      </c>
      <c r="AD49" s="266">
        <f>ROUND(H28住基人口2!K49+(H29住基人口2!K49-H28住基人口2!K49)/12*9,0)</f>
        <v>790</v>
      </c>
      <c r="AE49" s="266">
        <f>ROUND(H28住基人口2!L49+(H29住基人口2!L49-H28住基人口2!L49)/12*9,0)</f>
        <v>972</v>
      </c>
      <c r="AF49" s="266">
        <f>ROUND(H28住基人口2!M49+(H29住基人口2!M49-H28住基人口2!M49)/12*9,0)</f>
        <v>1120</v>
      </c>
      <c r="AG49" s="266">
        <f>ROUND(H28住基人口2!N49+(H29住基人口2!N49-H28住基人口2!N49)/12*9,0)</f>
        <v>1465</v>
      </c>
      <c r="AH49" s="266">
        <f>ROUND(H28住基人口2!O49+(H29住基人口2!O49-H28住基人口2!O49)/12*9,0)</f>
        <v>1215</v>
      </c>
      <c r="AJ49" s="263">
        <f>ROUND(AB49*H28住基人口2!AJ49/H28住基人口2!AB49,0)</f>
        <v>969</v>
      </c>
      <c r="AK49" s="263">
        <f>ROUND(AC49*H28住基人口2!AK49/H28住基人口2!AC49,0)</f>
        <v>665</v>
      </c>
      <c r="AL49" s="263">
        <f>ROUND(AD49*H28住基人口2!AL49/H28住基人口2!AD49,0)</f>
        <v>735</v>
      </c>
      <c r="AM49" s="263">
        <f>ROUND(AE49*H28住基人口2!AM49/H28住基人口2!AE49,0)</f>
        <v>964</v>
      </c>
      <c r="AN49" s="263">
        <f>ROUND(AF49*H28住基人口2!AN49/H28住基人口2!AF49,0)</f>
        <v>1114</v>
      </c>
      <c r="AO49" s="263">
        <f>ROUND(AG49*H28住基人口2!AO49/H28住基人口2!AG49,0)</f>
        <v>1486</v>
      </c>
      <c r="AP49" s="263">
        <f>ROUND(AH49*H28住基人口2!AP49/H28住基人口2!AH49,0)</f>
        <v>1203</v>
      </c>
      <c r="AR49" s="263">
        <f t="shared" si="6"/>
        <v>953</v>
      </c>
      <c r="AS49" s="263">
        <f t="shared" si="7"/>
        <v>650</v>
      </c>
      <c r="AT49" s="263">
        <f t="shared" si="8"/>
        <v>711</v>
      </c>
      <c r="AU49" s="263">
        <f t="shared" si="9"/>
        <v>939</v>
      </c>
      <c r="AV49" s="263">
        <f t="shared" si="10"/>
        <v>1087</v>
      </c>
      <c r="AW49" s="263">
        <f t="shared" si="11"/>
        <v>1466</v>
      </c>
      <c r="AX49" s="263">
        <f t="shared" si="12"/>
        <v>1184</v>
      </c>
    </row>
    <row r="50" spans="1:50" s="255" customFormat="1">
      <c r="A50" s="251" t="s">
        <v>107</v>
      </c>
      <c r="B50" s="252" t="s">
        <v>41</v>
      </c>
      <c r="C50" s="188" t="s">
        <v>753</v>
      </c>
      <c r="D50" s="253" t="s">
        <v>2</v>
      </c>
      <c r="E50" s="254">
        <v>7965</v>
      </c>
      <c r="F50" s="254">
        <v>209</v>
      </c>
      <c r="G50" s="254">
        <v>219</v>
      </c>
      <c r="H50" s="254">
        <v>330</v>
      </c>
      <c r="I50" s="254">
        <v>341</v>
      </c>
      <c r="J50" s="254">
        <v>310</v>
      </c>
      <c r="K50" s="254">
        <v>287</v>
      </c>
      <c r="L50" s="254">
        <v>304</v>
      </c>
      <c r="M50" s="254">
        <v>359</v>
      </c>
      <c r="N50" s="254">
        <v>463</v>
      </c>
      <c r="O50" s="254">
        <v>458</v>
      </c>
      <c r="P50" s="254">
        <v>469</v>
      </c>
      <c r="Q50" s="254">
        <v>497</v>
      </c>
      <c r="R50" s="254">
        <v>652</v>
      </c>
      <c r="S50" s="254">
        <v>821</v>
      </c>
      <c r="T50" s="254">
        <v>596</v>
      </c>
      <c r="U50" s="254">
        <v>497</v>
      </c>
      <c r="V50" s="254">
        <v>503</v>
      </c>
      <c r="W50" s="254">
        <v>362</v>
      </c>
      <c r="X50" s="254">
        <v>216</v>
      </c>
      <c r="Y50" s="254">
        <v>65</v>
      </c>
      <c r="Z50" s="254">
        <v>7</v>
      </c>
      <c r="AB50" s="266">
        <f>ROUND(H28住基人口2!I50+(H29住基人口2!I50-H28住基人口2!I50)/12*9,0)</f>
        <v>342</v>
      </c>
      <c r="AC50" s="266">
        <f>ROUND(H28住基人口2!J50+(H29住基人口2!J50-H28住基人口2!J50)/12*9,0)</f>
        <v>312</v>
      </c>
      <c r="AD50" s="266">
        <f>ROUND(H28住基人口2!K50+(H29住基人口2!K50-H28住基人口2!K50)/12*9,0)</f>
        <v>292</v>
      </c>
      <c r="AE50" s="266">
        <f>ROUND(H28住基人口2!L50+(H29住基人口2!L50-H28住基人口2!L50)/12*9,0)</f>
        <v>308</v>
      </c>
      <c r="AF50" s="266">
        <f>ROUND(H28住基人口2!M50+(H29住基人口2!M50-H28住基人口2!M50)/12*9,0)</f>
        <v>369</v>
      </c>
      <c r="AG50" s="266">
        <f>ROUND(H28住基人口2!N50+(H29住基人口2!N50-H28住基人口2!N50)/12*9,0)</f>
        <v>465</v>
      </c>
      <c r="AH50" s="266">
        <f>ROUND(H28住基人口2!O50+(H29住基人口2!O50-H28住基人口2!O50)/12*9,0)</f>
        <v>451</v>
      </c>
      <c r="AJ50" s="263">
        <f>ROUND(AB50*H28住基人口2!AJ50/H28住基人口2!AB50,0)</f>
        <v>292</v>
      </c>
      <c r="AK50" s="263">
        <f>ROUND(AC50*H28住基人口2!AK50/H28住基人口2!AC50,0)</f>
        <v>234</v>
      </c>
      <c r="AL50" s="263">
        <f>ROUND(AD50*H28住基人口2!AL50/H28住基人口2!AD50,0)</f>
        <v>259</v>
      </c>
      <c r="AM50" s="263">
        <f>ROUND(AE50*H28住基人口2!AM50/H28住基人口2!AE50,0)</f>
        <v>293</v>
      </c>
      <c r="AN50" s="263">
        <f>ROUND(AF50*H28住基人口2!AN50/H28住基人口2!AF50,0)</f>
        <v>360</v>
      </c>
      <c r="AO50" s="263">
        <f>ROUND(AG50*H28住基人口2!AO50/H28住基人口2!AG50,0)</f>
        <v>458</v>
      </c>
      <c r="AP50" s="263">
        <f>ROUND(AH50*H28住基人口2!AP50/H28住基人口2!AH50,0)</f>
        <v>447</v>
      </c>
      <c r="AR50" s="263">
        <f t="shared" si="6"/>
        <v>287</v>
      </c>
      <c r="AS50" s="263">
        <f t="shared" si="7"/>
        <v>229</v>
      </c>
      <c r="AT50" s="263">
        <f t="shared" si="8"/>
        <v>251</v>
      </c>
      <c r="AU50" s="263">
        <f t="shared" si="9"/>
        <v>285</v>
      </c>
      <c r="AV50" s="263">
        <f t="shared" si="10"/>
        <v>351</v>
      </c>
      <c r="AW50" s="263">
        <f t="shared" si="11"/>
        <v>452</v>
      </c>
      <c r="AX50" s="263">
        <f t="shared" si="12"/>
        <v>440</v>
      </c>
    </row>
    <row r="51" spans="1:50" s="255" customFormat="1">
      <c r="A51" s="251" t="s">
        <v>108</v>
      </c>
      <c r="B51" s="252" t="s">
        <v>41</v>
      </c>
      <c r="C51" s="188" t="s">
        <v>755</v>
      </c>
      <c r="D51" s="253" t="s">
        <v>2</v>
      </c>
      <c r="E51" s="254">
        <v>9165</v>
      </c>
      <c r="F51" s="254">
        <v>220</v>
      </c>
      <c r="G51" s="254">
        <v>266</v>
      </c>
      <c r="H51" s="254">
        <v>323</v>
      </c>
      <c r="I51" s="254">
        <v>364</v>
      </c>
      <c r="J51" s="254">
        <v>377</v>
      </c>
      <c r="K51" s="254">
        <v>304</v>
      </c>
      <c r="L51" s="254">
        <v>330</v>
      </c>
      <c r="M51" s="254">
        <v>398</v>
      </c>
      <c r="N51" s="254">
        <v>435</v>
      </c>
      <c r="O51" s="254">
        <v>438</v>
      </c>
      <c r="P51" s="254">
        <v>529</v>
      </c>
      <c r="Q51" s="254">
        <v>626</v>
      </c>
      <c r="R51" s="254">
        <v>733</v>
      </c>
      <c r="S51" s="254">
        <v>826</v>
      </c>
      <c r="T51" s="254">
        <v>594</v>
      </c>
      <c r="U51" s="254">
        <v>646</v>
      </c>
      <c r="V51" s="254">
        <v>703</v>
      </c>
      <c r="W51" s="254">
        <v>616</v>
      </c>
      <c r="X51" s="254">
        <v>341</v>
      </c>
      <c r="Y51" s="254">
        <v>81</v>
      </c>
      <c r="Z51" s="254">
        <v>15</v>
      </c>
      <c r="AB51" s="266">
        <f>ROUND(H28住基人口2!I51+(H29住基人口2!I51-H28住基人口2!I51)/12*9,0)</f>
        <v>371</v>
      </c>
      <c r="AC51" s="266">
        <f>ROUND(H28住基人口2!J51+(H29住基人口2!J51-H28住基人口2!J51)/12*9,0)</f>
        <v>382</v>
      </c>
      <c r="AD51" s="266">
        <f>ROUND(H28住基人口2!K51+(H29住基人口2!K51-H28住基人口2!K51)/12*9,0)</f>
        <v>308</v>
      </c>
      <c r="AE51" s="266">
        <f>ROUND(H28住基人口2!L51+(H29住基人口2!L51-H28住基人口2!L51)/12*9,0)</f>
        <v>335</v>
      </c>
      <c r="AF51" s="266">
        <f>ROUND(H28住基人口2!M51+(H29住基人口2!M51-H28住基人口2!M51)/12*9,0)</f>
        <v>400</v>
      </c>
      <c r="AG51" s="266">
        <f>ROUND(H28住基人口2!N51+(H29住基人口2!N51-H28住基人口2!N51)/12*9,0)</f>
        <v>439</v>
      </c>
      <c r="AH51" s="266">
        <f>ROUND(H28住基人口2!O51+(H29住基人口2!O51-H28住基人口2!O51)/12*9,0)</f>
        <v>439</v>
      </c>
      <c r="AJ51" s="263">
        <f>ROUND(AB51*H28住基人口2!AJ51/H28住基人口2!AB51,0)</f>
        <v>287</v>
      </c>
      <c r="AK51" s="263">
        <f>ROUND(AC51*H28住基人口2!AK51/H28住基人口2!AC51,0)</f>
        <v>238</v>
      </c>
      <c r="AL51" s="263">
        <f>ROUND(AD51*H28住基人口2!AL51/H28住基人口2!AD51,0)</f>
        <v>265</v>
      </c>
      <c r="AM51" s="263">
        <f>ROUND(AE51*H28住基人口2!AM51/H28住基人口2!AE51,0)</f>
        <v>304</v>
      </c>
      <c r="AN51" s="263">
        <f>ROUND(AF51*H28住基人口2!AN51/H28住基人口2!AF51,0)</f>
        <v>404</v>
      </c>
      <c r="AO51" s="263">
        <f>ROUND(AG51*H28住基人口2!AO51/H28住基人口2!AG51,0)</f>
        <v>420</v>
      </c>
      <c r="AP51" s="263">
        <f>ROUND(AH51*H28住基人口2!AP51/H28住基人口2!AH51,0)</f>
        <v>448</v>
      </c>
      <c r="AR51" s="263">
        <f t="shared" si="6"/>
        <v>282</v>
      </c>
      <c r="AS51" s="263">
        <f t="shared" si="7"/>
        <v>233</v>
      </c>
      <c r="AT51" s="263">
        <f t="shared" si="8"/>
        <v>256</v>
      </c>
      <c r="AU51" s="263">
        <f t="shared" si="9"/>
        <v>296</v>
      </c>
      <c r="AV51" s="263">
        <f t="shared" si="10"/>
        <v>394</v>
      </c>
      <c r="AW51" s="263">
        <f t="shared" si="11"/>
        <v>414</v>
      </c>
      <c r="AX51" s="263">
        <f t="shared" si="12"/>
        <v>441</v>
      </c>
    </row>
    <row r="52" spans="1:50" s="255" customFormat="1">
      <c r="A52" s="251" t="s">
        <v>109</v>
      </c>
      <c r="B52" s="252" t="s">
        <v>41</v>
      </c>
      <c r="C52" s="188" t="s">
        <v>756</v>
      </c>
      <c r="D52" s="253" t="s">
        <v>2</v>
      </c>
      <c r="E52" s="254">
        <v>9604</v>
      </c>
      <c r="F52" s="254">
        <v>251</v>
      </c>
      <c r="G52" s="254">
        <v>328</v>
      </c>
      <c r="H52" s="254">
        <v>360</v>
      </c>
      <c r="I52" s="254">
        <v>446</v>
      </c>
      <c r="J52" s="254">
        <v>382</v>
      </c>
      <c r="K52" s="254">
        <v>270</v>
      </c>
      <c r="L52" s="254">
        <v>323</v>
      </c>
      <c r="M52" s="254">
        <v>371</v>
      </c>
      <c r="N52" s="254">
        <v>490</v>
      </c>
      <c r="O52" s="254">
        <v>527</v>
      </c>
      <c r="P52" s="254">
        <v>556</v>
      </c>
      <c r="Q52" s="254">
        <v>624</v>
      </c>
      <c r="R52" s="254">
        <v>684</v>
      </c>
      <c r="S52" s="254">
        <v>833</v>
      </c>
      <c r="T52" s="254">
        <v>676</v>
      </c>
      <c r="U52" s="254">
        <v>717</v>
      </c>
      <c r="V52" s="254">
        <v>746</v>
      </c>
      <c r="W52" s="254">
        <v>573</v>
      </c>
      <c r="X52" s="254">
        <v>329</v>
      </c>
      <c r="Y52" s="254">
        <v>97</v>
      </c>
      <c r="Z52" s="254">
        <v>21</v>
      </c>
      <c r="AB52" s="266">
        <f>ROUND(H28住基人口2!I52+(H29住基人口2!I52-H28住基人口2!I52)/12*9,0)</f>
        <v>450</v>
      </c>
      <c r="AC52" s="266">
        <f>ROUND(H28住基人口2!J52+(H29住基人口2!J52-H28住基人口2!J52)/12*9,0)</f>
        <v>385</v>
      </c>
      <c r="AD52" s="266">
        <f>ROUND(H28住基人口2!K52+(H29住基人口2!K52-H28住基人口2!K52)/12*9,0)</f>
        <v>278</v>
      </c>
      <c r="AE52" s="266">
        <f>ROUND(H28住基人口2!L52+(H29住基人口2!L52-H28住基人口2!L52)/12*9,0)</f>
        <v>326</v>
      </c>
      <c r="AF52" s="266">
        <f>ROUND(H28住基人口2!M52+(H29住基人口2!M52-H28住基人口2!M52)/12*9,0)</f>
        <v>379</v>
      </c>
      <c r="AG52" s="266">
        <f>ROUND(H28住基人口2!N52+(H29住基人口2!N52-H28住基人口2!N52)/12*9,0)</f>
        <v>491</v>
      </c>
      <c r="AH52" s="266">
        <f>ROUND(H28住基人口2!O52+(H29住基人口2!O52-H28住基人口2!O52)/12*9,0)</f>
        <v>519</v>
      </c>
      <c r="AJ52" s="263">
        <f>ROUND(AB52*H28住基人口2!AJ52/H28住基人口2!AB52,0)</f>
        <v>339</v>
      </c>
      <c r="AK52" s="263">
        <f>ROUND(AC52*H28住基人口2!AK52/H28住基人口2!AC52,0)</f>
        <v>213</v>
      </c>
      <c r="AL52" s="263">
        <f>ROUND(AD52*H28住基人口2!AL52/H28住基人口2!AD52,0)</f>
        <v>251</v>
      </c>
      <c r="AM52" s="263">
        <f>ROUND(AE52*H28住基人口2!AM52/H28住基人口2!AE52,0)</f>
        <v>307</v>
      </c>
      <c r="AN52" s="263">
        <f>ROUND(AF52*H28住基人口2!AN52/H28住基人口2!AF52,0)</f>
        <v>364</v>
      </c>
      <c r="AO52" s="263">
        <f>ROUND(AG52*H28住基人口2!AO52/H28住基人口2!AG52,0)</f>
        <v>474</v>
      </c>
      <c r="AP52" s="263">
        <f>ROUND(AH52*H28住基人口2!AP52/H28住基人口2!AH52,0)</f>
        <v>507</v>
      </c>
      <c r="AR52" s="263">
        <f t="shared" si="6"/>
        <v>334</v>
      </c>
      <c r="AS52" s="263">
        <f t="shared" si="7"/>
        <v>208</v>
      </c>
      <c r="AT52" s="263">
        <f t="shared" si="8"/>
        <v>243</v>
      </c>
      <c r="AU52" s="263">
        <f t="shared" si="9"/>
        <v>299</v>
      </c>
      <c r="AV52" s="263">
        <f t="shared" si="10"/>
        <v>355</v>
      </c>
      <c r="AW52" s="263">
        <f t="shared" si="11"/>
        <v>468</v>
      </c>
      <c r="AX52" s="263">
        <f t="shared" si="12"/>
        <v>499</v>
      </c>
    </row>
    <row r="53" spans="1:50" s="255" customFormat="1">
      <c r="A53" s="256" t="s">
        <v>110</v>
      </c>
      <c r="B53" s="257" t="s">
        <v>41</v>
      </c>
      <c r="C53" s="189" t="s">
        <v>757</v>
      </c>
      <c r="D53" s="258" t="s">
        <v>2</v>
      </c>
      <c r="E53" s="259">
        <v>7895</v>
      </c>
      <c r="F53" s="259">
        <v>211</v>
      </c>
      <c r="G53" s="259">
        <v>272</v>
      </c>
      <c r="H53" s="259">
        <v>317</v>
      </c>
      <c r="I53" s="259">
        <v>329</v>
      </c>
      <c r="J53" s="259">
        <v>282</v>
      </c>
      <c r="K53" s="259">
        <v>240</v>
      </c>
      <c r="L53" s="259">
        <v>280</v>
      </c>
      <c r="M53" s="259">
        <v>346</v>
      </c>
      <c r="N53" s="259">
        <v>384</v>
      </c>
      <c r="O53" s="259">
        <v>376</v>
      </c>
      <c r="P53" s="259">
        <v>444</v>
      </c>
      <c r="Q53" s="259">
        <v>529</v>
      </c>
      <c r="R53" s="259">
        <v>632</v>
      </c>
      <c r="S53" s="259">
        <v>727</v>
      </c>
      <c r="T53" s="259">
        <v>482</v>
      </c>
      <c r="U53" s="259">
        <v>550</v>
      </c>
      <c r="V53" s="259">
        <v>578</v>
      </c>
      <c r="W53" s="259">
        <v>534</v>
      </c>
      <c r="X53" s="259">
        <v>270</v>
      </c>
      <c r="Y53" s="259">
        <v>97</v>
      </c>
      <c r="Z53" s="259">
        <v>15</v>
      </c>
      <c r="AB53" s="266">
        <f>ROUND(H28住基人口2!I53+(H29住基人口2!I53-H28住基人口2!I53)/12*9,0)</f>
        <v>335</v>
      </c>
      <c r="AC53" s="266">
        <f>ROUND(H28住基人口2!J53+(H29住基人口2!J53-H28住基人口2!J53)/12*9,0)</f>
        <v>285</v>
      </c>
      <c r="AD53" s="266">
        <f>ROUND(H28住基人口2!K53+(H29住基人口2!K53-H28住基人口2!K53)/12*9,0)</f>
        <v>241</v>
      </c>
      <c r="AE53" s="266">
        <f>ROUND(H28住基人口2!L53+(H29住基人口2!L53-H28住基人口2!L53)/12*9,0)</f>
        <v>282</v>
      </c>
      <c r="AF53" s="266">
        <f>ROUND(H28住基人口2!M53+(H29住基人口2!M53-H28住基人口2!M53)/12*9,0)</f>
        <v>351</v>
      </c>
      <c r="AG53" s="266">
        <f>ROUND(H28住基人口2!N53+(H29住基人口2!N53-H28住基人口2!N53)/12*9,0)</f>
        <v>383</v>
      </c>
      <c r="AH53" s="266">
        <f>ROUND(H28住基人口2!O53+(H29住基人口2!O53-H28住基人口2!O53)/12*9,0)</f>
        <v>376</v>
      </c>
      <c r="AJ53" s="265">
        <f>ROUND(AB53*H28住基人口2!AJ53/H28住基人口2!AB53,0)</f>
        <v>266</v>
      </c>
      <c r="AK53" s="265">
        <f>ROUND(AC53*H28住基人口2!AK53/H28住基人口2!AC53,0)</f>
        <v>155</v>
      </c>
      <c r="AL53" s="265">
        <f>ROUND(AD53*H28住基人口2!AL53/H28住基人口2!AD53,0)</f>
        <v>219</v>
      </c>
      <c r="AM53" s="265">
        <f>ROUND(AE53*H28住基人口2!AM53/H28住基人口2!AE53,0)</f>
        <v>264</v>
      </c>
      <c r="AN53" s="265">
        <f>ROUND(AF53*H28住基人口2!AN53/H28住基人口2!AF53,0)</f>
        <v>356</v>
      </c>
      <c r="AO53" s="265">
        <f>ROUND(AG53*H28住基人口2!AO53/H28住基人口2!AG53,0)</f>
        <v>374</v>
      </c>
      <c r="AP53" s="265">
        <f>ROUND(AH53*H28住基人口2!AP53/H28住基人口2!AH53,0)</f>
        <v>368</v>
      </c>
      <c r="AR53" s="265">
        <f t="shared" si="6"/>
        <v>262</v>
      </c>
      <c r="AS53" s="265">
        <f t="shared" si="7"/>
        <v>151</v>
      </c>
      <c r="AT53" s="265">
        <f t="shared" si="8"/>
        <v>212</v>
      </c>
      <c r="AU53" s="265">
        <f t="shared" si="9"/>
        <v>257</v>
      </c>
      <c r="AV53" s="265">
        <f t="shared" si="10"/>
        <v>347</v>
      </c>
      <c r="AW53" s="265">
        <f t="shared" si="11"/>
        <v>369</v>
      </c>
      <c r="AX53" s="265">
        <f t="shared" si="12"/>
        <v>362</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8"/>
  <sheetViews>
    <sheetView topLeftCell="G3" workbookViewId="0">
      <pane xSplit="4" ySplit="348" topLeftCell="K351" activePane="bottomRight" state="frozen"/>
      <selection pane="topRight"/>
      <selection pane="bottomLeft"/>
      <selection pane="bottomRight" activeCell="G3" sqref="G3"/>
    </sheetView>
  </sheetViews>
  <sheetFormatPr defaultRowHeight="13.5"/>
  <cols>
    <col min="1" max="5" width="0" style="85" hidden="1" customWidth="1"/>
    <col min="6" max="6" width="1.25" style="86" hidden="1" customWidth="1"/>
    <col min="7" max="7" width="1.25" style="86" customWidth="1"/>
    <col min="8" max="8" width="8.875" style="86" customWidth="1"/>
    <col min="9" max="9" width="0.875" style="86" customWidth="1"/>
    <col min="10" max="10" width="8.125" style="86" customWidth="1"/>
    <col min="11" max="11" width="12.625" style="86" customWidth="1"/>
    <col min="12" max="13" width="14" style="86" customWidth="1"/>
    <col min="14" max="15" width="12.625" style="86" customWidth="1"/>
    <col min="16" max="16" width="11.25" style="86" customWidth="1"/>
    <col min="17" max="17" width="12" style="86" customWidth="1"/>
    <col min="18" max="18" width="13.75" style="86" customWidth="1"/>
    <col min="19" max="19" width="12.75" style="86" customWidth="1"/>
    <col min="20" max="20" width="1" style="86" customWidth="1"/>
    <col min="21" max="256" width="9" style="86"/>
    <col min="257" max="262" width="0" style="86" hidden="1" customWidth="1"/>
    <col min="263" max="263" width="1.25" style="86" customWidth="1"/>
    <col min="264" max="264" width="8.875" style="86" customWidth="1"/>
    <col min="265" max="265" width="0.875" style="86" customWidth="1"/>
    <col min="266" max="266" width="8.125" style="86" customWidth="1"/>
    <col min="267" max="267" width="12.625" style="86" customWidth="1"/>
    <col min="268" max="269" width="14" style="86" customWidth="1"/>
    <col min="270" max="271" width="12.625" style="86" customWidth="1"/>
    <col min="272" max="272" width="11.25" style="86" customWidth="1"/>
    <col min="273" max="273" width="12" style="86" customWidth="1"/>
    <col min="274" max="274" width="13.75" style="86" customWidth="1"/>
    <col min="275" max="275" width="12.75" style="86" customWidth="1"/>
    <col min="276" max="276" width="1" style="86" customWidth="1"/>
    <col min="277" max="512" width="9" style="86"/>
    <col min="513" max="518" width="0" style="86" hidden="1" customWidth="1"/>
    <col min="519" max="519" width="1.25" style="86" customWidth="1"/>
    <col min="520" max="520" width="8.875" style="86" customWidth="1"/>
    <col min="521" max="521" width="0.875" style="86" customWidth="1"/>
    <col min="522" max="522" width="8.125" style="86" customWidth="1"/>
    <col min="523" max="523" width="12.625" style="86" customWidth="1"/>
    <col min="524" max="525" width="14" style="86" customWidth="1"/>
    <col min="526" max="527" width="12.625" style="86" customWidth="1"/>
    <col min="528" max="528" width="11.25" style="86" customWidth="1"/>
    <col min="529" max="529" width="12" style="86" customWidth="1"/>
    <col min="530" max="530" width="13.75" style="86" customWidth="1"/>
    <col min="531" max="531" width="12.75" style="86" customWidth="1"/>
    <col min="532" max="532" width="1" style="86" customWidth="1"/>
    <col min="533" max="768" width="9" style="86"/>
    <col min="769" max="774" width="0" style="86" hidden="1" customWidth="1"/>
    <col min="775" max="775" width="1.25" style="86" customWidth="1"/>
    <col min="776" max="776" width="8.875" style="86" customWidth="1"/>
    <col min="777" max="777" width="0.875" style="86" customWidth="1"/>
    <col min="778" max="778" width="8.125" style="86" customWidth="1"/>
    <col min="779" max="779" width="12.625" style="86" customWidth="1"/>
    <col min="780" max="781" width="14" style="86" customWidth="1"/>
    <col min="782" max="783" width="12.625" style="86" customWidth="1"/>
    <col min="784" max="784" width="11.25" style="86" customWidth="1"/>
    <col min="785" max="785" width="12" style="86" customWidth="1"/>
    <col min="786" max="786" width="13.75" style="86" customWidth="1"/>
    <col min="787" max="787" width="12.75" style="86" customWidth="1"/>
    <col min="788" max="788" width="1" style="86" customWidth="1"/>
    <col min="789" max="1024" width="9" style="86"/>
    <col min="1025" max="1030" width="0" style="86" hidden="1" customWidth="1"/>
    <col min="1031" max="1031" width="1.25" style="86" customWidth="1"/>
    <col min="1032" max="1032" width="8.875" style="86" customWidth="1"/>
    <col min="1033" max="1033" width="0.875" style="86" customWidth="1"/>
    <col min="1034" max="1034" width="8.125" style="86" customWidth="1"/>
    <col min="1035" max="1035" width="12.625" style="86" customWidth="1"/>
    <col min="1036" max="1037" width="14" style="86" customWidth="1"/>
    <col min="1038" max="1039" width="12.625" style="86" customWidth="1"/>
    <col min="1040" max="1040" width="11.25" style="86" customWidth="1"/>
    <col min="1041" max="1041" width="12" style="86" customWidth="1"/>
    <col min="1042" max="1042" width="13.75" style="86" customWidth="1"/>
    <col min="1043" max="1043" width="12.75" style="86" customWidth="1"/>
    <col min="1044" max="1044" width="1" style="86" customWidth="1"/>
    <col min="1045" max="1280" width="9" style="86"/>
    <col min="1281" max="1286" width="0" style="86" hidden="1" customWidth="1"/>
    <col min="1287" max="1287" width="1.25" style="86" customWidth="1"/>
    <col min="1288" max="1288" width="8.875" style="86" customWidth="1"/>
    <col min="1289" max="1289" width="0.875" style="86" customWidth="1"/>
    <col min="1290" max="1290" width="8.125" style="86" customWidth="1"/>
    <col min="1291" max="1291" width="12.625" style="86" customWidth="1"/>
    <col min="1292" max="1293" width="14" style="86" customWidth="1"/>
    <col min="1294" max="1295" width="12.625" style="86" customWidth="1"/>
    <col min="1296" max="1296" width="11.25" style="86" customWidth="1"/>
    <col min="1297" max="1297" width="12" style="86" customWidth="1"/>
    <col min="1298" max="1298" width="13.75" style="86" customWidth="1"/>
    <col min="1299" max="1299" width="12.75" style="86" customWidth="1"/>
    <col min="1300" max="1300" width="1" style="86" customWidth="1"/>
    <col min="1301" max="1536" width="9" style="86"/>
    <col min="1537" max="1542" width="0" style="86" hidden="1" customWidth="1"/>
    <col min="1543" max="1543" width="1.25" style="86" customWidth="1"/>
    <col min="1544" max="1544" width="8.875" style="86" customWidth="1"/>
    <col min="1545" max="1545" width="0.875" style="86" customWidth="1"/>
    <col min="1546" max="1546" width="8.125" style="86" customWidth="1"/>
    <col min="1547" max="1547" width="12.625" style="86" customWidth="1"/>
    <col min="1548" max="1549" width="14" style="86" customWidth="1"/>
    <col min="1550" max="1551" width="12.625" style="86" customWidth="1"/>
    <col min="1552" max="1552" width="11.25" style="86" customWidth="1"/>
    <col min="1553" max="1553" width="12" style="86" customWidth="1"/>
    <col min="1554" max="1554" width="13.75" style="86" customWidth="1"/>
    <col min="1555" max="1555" width="12.75" style="86" customWidth="1"/>
    <col min="1556" max="1556" width="1" style="86" customWidth="1"/>
    <col min="1557" max="1792" width="9" style="86"/>
    <col min="1793" max="1798" width="0" style="86" hidden="1" customWidth="1"/>
    <col min="1799" max="1799" width="1.25" style="86" customWidth="1"/>
    <col min="1800" max="1800" width="8.875" style="86" customWidth="1"/>
    <col min="1801" max="1801" width="0.875" style="86" customWidth="1"/>
    <col min="1802" max="1802" width="8.125" style="86" customWidth="1"/>
    <col min="1803" max="1803" width="12.625" style="86" customWidth="1"/>
    <col min="1804" max="1805" width="14" style="86" customWidth="1"/>
    <col min="1806" max="1807" width="12.625" style="86" customWidth="1"/>
    <col min="1808" max="1808" width="11.25" style="86" customWidth="1"/>
    <col min="1809" max="1809" width="12" style="86" customWidth="1"/>
    <col min="1810" max="1810" width="13.75" style="86" customWidth="1"/>
    <col min="1811" max="1811" width="12.75" style="86" customWidth="1"/>
    <col min="1812" max="1812" width="1" style="86" customWidth="1"/>
    <col min="1813" max="2048" width="9" style="86"/>
    <col min="2049" max="2054" width="0" style="86" hidden="1" customWidth="1"/>
    <col min="2055" max="2055" width="1.25" style="86" customWidth="1"/>
    <col min="2056" max="2056" width="8.875" style="86" customWidth="1"/>
    <col min="2057" max="2057" width="0.875" style="86" customWidth="1"/>
    <col min="2058" max="2058" width="8.125" style="86" customWidth="1"/>
    <col min="2059" max="2059" width="12.625" style="86" customWidth="1"/>
    <col min="2060" max="2061" width="14" style="86" customWidth="1"/>
    <col min="2062" max="2063" width="12.625" style="86" customWidth="1"/>
    <col min="2064" max="2064" width="11.25" style="86" customWidth="1"/>
    <col min="2065" max="2065" width="12" style="86" customWidth="1"/>
    <col min="2066" max="2066" width="13.75" style="86" customWidth="1"/>
    <col min="2067" max="2067" width="12.75" style="86" customWidth="1"/>
    <col min="2068" max="2068" width="1" style="86" customWidth="1"/>
    <col min="2069" max="2304" width="9" style="86"/>
    <col min="2305" max="2310" width="0" style="86" hidden="1" customWidth="1"/>
    <col min="2311" max="2311" width="1.25" style="86" customWidth="1"/>
    <col min="2312" max="2312" width="8.875" style="86" customWidth="1"/>
    <col min="2313" max="2313" width="0.875" style="86" customWidth="1"/>
    <col min="2314" max="2314" width="8.125" style="86" customWidth="1"/>
    <col min="2315" max="2315" width="12.625" style="86" customWidth="1"/>
    <col min="2316" max="2317" width="14" style="86" customWidth="1"/>
    <col min="2318" max="2319" width="12.625" style="86" customWidth="1"/>
    <col min="2320" max="2320" width="11.25" style="86" customWidth="1"/>
    <col min="2321" max="2321" width="12" style="86" customWidth="1"/>
    <col min="2322" max="2322" width="13.75" style="86" customWidth="1"/>
    <col min="2323" max="2323" width="12.75" style="86" customWidth="1"/>
    <col min="2324" max="2324" width="1" style="86" customWidth="1"/>
    <col min="2325" max="2560" width="9" style="86"/>
    <col min="2561" max="2566" width="0" style="86" hidden="1" customWidth="1"/>
    <col min="2567" max="2567" width="1.25" style="86" customWidth="1"/>
    <col min="2568" max="2568" width="8.875" style="86" customWidth="1"/>
    <col min="2569" max="2569" width="0.875" style="86" customWidth="1"/>
    <col min="2570" max="2570" width="8.125" style="86" customWidth="1"/>
    <col min="2571" max="2571" width="12.625" style="86" customWidth="1"/>
    <col min="2572" max="2573" width="14" style="86" customWidth="1"/>
    <col min="2574" max="2575" width="12.625" style="86" customWidth="1"/>
    <col min="2576" max="2576" width="11.25" style="86" customWidth="1"/>
    <col min="2577" max="2577" width="12" style="86" customWidth="1"/>
    <col min="2578" max="2578" width="13.75" style="86" customWidth="1"/>
    <col min="2579" max="2579" width="12.75" style="86" customWidth="1"/>
    <col min="2580" max="2580" width="1" style="86" customWidth="1"/>
    <col min="2581" max="2816" width="9" style="86"/>
    <col min="2817" max="2822" width="0" style="86" hidden="1" customWidth="1"/>
    <col min="2823" max="2823" width="1.25" style="86" customWidth="1"/>
    <col min="2824" max="2824" width="8.875" style="86" customWidth="1"/>
    <col min="2825" max="2825" width="0.875" style="86" customWidth="1"/>
    <col min="2826" max="2826" width="8.125" style="86" customWidth="1"/>
    <col min="2827" max="2827" width="12.625" style="86" customWidth="1"/>
    <col min="2828" max="2829" width="14" style="86" customWidth="1"/>
    <col min="2830" max="2831" width="12.625" style="86" customWidth="1"/>
    <col min="2832" max="2832" width="11.25" style="86" customWidth="1"/>
    <col min="2833" max="2833" width="12" style="86" customWidth="1"/>
    <col min="2834" max="2834" width="13.75" style="86" customWidth="1"/>
    <col min="2835" max="2835" width="12.75" style="86" customWidth="1"/>
    <col min="2836" max="2836" width="1" style="86" customWidth="1"/>
    <col min="2837" max="3072" width="9" style="86"/>
    <col min="3073" max="3078" width="0" style="86" hidden="1" customWidth="1"/>
    <col min="3079" max="3079" width="1.25" style="86" customWidth="1"/>
    <col min="3080" max="3080" width="8.875" style="86" customWidth="1"/>
    <col min="3081" max="3081" width="0.875" style="86" customWidth="1"/>
    <col min="3082" max="3082" width="8.125" style="86" customWidth="1"/>
    <col min="3083" max="3083" width="12.625" style="86" customWidth="1"/>
    <col min="3084" max="3085" width="14" style="86" customWidth="1"/>
    <col min="3086" max="3087" width="12.625" style="86" customWidth="1"/>
    <col min="3088" max="3088" width="11.25" style="86" customWidth="1"/>
    <col min="3089" max="3089" width="12" style="86" customWidth="1"/>
    <col min="3090" max="3090" width="13.75" style="86" customWidth="1"/>
    <col min="3091" max="3091" width="12.75" style="86" customWidth="1"/>
    <col min="3092" max="3092" width="1" style="86" customWidth="1"/>
    <col min="3093" max="3328" width="9" style="86"/>
    <col min="3329" max="3334" width="0" style="86" hidden="1" customWidth="1"/>
    <col min="3335" max="3335" width="1.25" style="86" customWidth="1"/>
    <col min="3336" max="3336" width="8.875" style="86" customWidth="1"/>
    <col min="3337" max="3337" width="0.875" style="86" customWidth="1"/>
    <col min="3338" max="3338" width="8.125" style="86" customWidth="1"/>
    <col min="3339" max="3339" width="12.625" style="86" customWidth="1"/>
    <col min="3340" max="3341" width="14" style="86" customWidth="1"/>
    <col min="3342" max="3343" width="12.625" style="86" customWidth="1"/>
    <col min="3344" max="3344" width="11.25" style="86" customWidth="1"/>
    <col min="3345" max="3345" width="12" style="86" customWidth="1"/>
    <col min="3346" max="3346" width="13.75" style="86" customWidth="1"/>
    <col min="3347" max="3347" width="12.75" style="86" customWidth="1"/>
    <col min="3348" max="3348" width="1" style="86" customWidth="1"/>
    <col min="3349" max="3584" width="9" style="86"/>
    <col min="3585" max="3590" width="0" style="86" hidden="1" customWidth="1"/>
    <col min="3591" max="3591" width="1.25" style="86" customWidth="1"/>
    <col min="3592" max="3592" width="8.875" style="86" customWidth="1"/>
    <col min="3593" max="3593" width="0.875" style="86" customWidth="1"/>
    <col min="3594" max="3594" width="8.125" style="86" customWidth="1"/>
    <col min="3595" max="3595" width="12.625" style="86" customWidth="1"/>
    <col min="3596" max="3597" width="14" style="86" customWidth="1"/>
    <col min="3598" max="3599" width="12.625" style="86" customWidth="1"/>
    <col min="3600" max="3600" width="11.25" style="86" customWidth="1"/>
    <col min="3601" max="3601" width="12" style="86" customWidth="1"/>
    <col min="3602" max="3602" width="13.75" style="86" customWidth="1"/>
    <col min="3603" max="3603" width="12.75" style="86" customWidth="1"/>
    <col min="3604" max="3604" width="1" style="86" customWidth="1"/>
    <col min="3605" max="3840" width="9" style="86"/>
    <col min="3841" max="3846" width="0" style="86" hidden="1" customWidth="1"/>
    <col min="3847" max="3847" width="1.25" style="86" customWidth="1"/>
    <col min="3848" max="3848" width="8.875" style="86" customWidth="1"/>
    <col min="3849" max="3849" width="0.875" style="86" customWidth="1"/>
    <col min="3850" max="3850" width="8.125" style="86" customWidth="1"/>
    <col min="3851" max="3851" width="12.625" style="86" customWidth="1"/>
    <col min="3852" max="3853" width="14" style="86" customWidth="1"/>
    <col min="3854" max="3855" width="12.625" style="86" customWidth="1"/>
    <col min="3856" max="3856" width="11.25" style="86" customWidth="1"/>
    <col min="3857" max="3857" width="12" style="86" customWidth="1"/>
    <col min="3858" max="3858" width="13.75" style="86" customWidth="1"/>
    <col min="3859" max="3859" width="12.75" style="86" customWidth="1"/>
    <col min="3860" max="3860" width="1" style="86" customWidth="1"/>
    <col min="3861" max="4096" width="9" style="86"/>
    <col min="4097" max="4102" width="0" style="86" hidden="1" customWidth="1"/>
    <col min="4103" max="4103" width="1.25" style="86" customWidth="1"/>
    <col min="4104" max="4104" width="8.875" style="86" customWidth="1"/>
    <col min="4105" max="4105" width="0.875" style="86" customWidth="1"/>
    <col min="4106" max="4106" width="8.125" style="86" customWidth="1"/>
    <col min="4107" max="4107" width="12.625" style="86" customWidth="1"/>
    <col min="4108" max="4109" width="14" style="86" customWidth="1"/>
    <col min="4110" max="4111" width="12.625" style="86" customWidth="1"/>
    <col min="4112" max="4112" width="11.25" style="86" customWidth="1"/>
    <col min="4113" max="4113" width="12" style="86" customWidth="1"/>
    <col min="4114" max="4114" width="13.75" style="86" customWidth="1"/>
    <col min="4115" max="4115" width="12.75" style="86" customWidth="1"/>
    <col min="4116" max="4116" width="1" style="86" customWidth="1"/>
    <col min="4117" max="4352" width="9" style="86"/>
    <col min="4353" max="4358" width="0" style="86" hidden="1" customWidth="1"/>
    <col min="4359" max="4359" width="1.25" style="86" customWidth="1"/>
    <col min="4360" max="4360" width="8.875" style="86" customWidth="1"/>
    <col min="4361" max="4361" width="0.875" style="86" customWidth="1"/>
    <col min="4362" max="4362" width="8.125" style="86" customWidth="1"/>
    <col min="4363" max="4363" width="12.625" style="86" customWidth="1"/>
    <col min="4364" max="4365" width="14" style="86" customWidth="1"/>
    <col min="4366" max="4367" width="12.625" style="86" customWidth="1"/>
    <col min="4368" max="4368" width="11.25" style="86" customWidth="1"/>
    <col min="4369" max="4369" width="12" style="86" customWidth="1"/>
    <col min="4370" max="4370" width="13.75" style="86" customWidth="1"/>
    <col min="4371" max="4371" width="12.75" style="86" customWidth="1"/>
    <col min="4372" max="4372" width="1" style="86" customWidth="1"/>
    <col min="4373" max="4608" width="9" style="86"/>
    <col min="4609" max="4614" width="0" style="86" hidden="1" customWidth="1"/>
    <col min="4615" max="4615" width="1.25" style="86" customWidth="1"/>
    <col min="4616" max="4616" width="8.875" style="86" customWidth="1"/>
    <col min="4617" max="4617" width="0.875" style="86" customWidth="1"/>
    <col min="4618" max="4618" width="8.125" style="86" customWidth="1"/>
    <col min="4619" max="4619" width="12.625" style="86" customWidth="1"/>
    <col min="4620" max="4621" width="14" style="86" customWidth="1"/>
    <col min="4622" max="4623" width="12.625" style="86" customWidth="1"/>
    <col min="4624" max="4624" width="11.25" style="86" customWidth="1"/>
    <col min="4625" max="4625" width="12" style="86" customWidth="1"/>
    <col min="4626" max="4626" width="13.75" style="86" customWidth="1"/>
    <col min="4627" max="4627" width="12.75" style="86" customWidth="1"/>
    <col min="4628" max="4628" width="1" style="86" customWidth="1"/>
    <col min="4629" max="4864" width="9" style="86"/>
    <col min="4865" max="4870" width="0" style="86" hidden="1" customWidth="1"/>
    <col min="4871" max="4871" width="1.25" style="86" customWidth="1"/>
    <col min="4872" max="4872" width="8.875" style="86" customWidth="1"/>
    <col min="4873" max="4873" width="0.875" style="86" customWidth="1"/>
    <col min="4874" max="4874" width="8.125" style="86" customWidth="1"/>
    <col min="4875" max="4875" width="12.625" style="86" customWidth="1"/>
    <col min="4876" max="4877" width="14" style="86" customWidth="1"/>
    <col min="4878" max="4879" width="12.625" style="86" customWidth="1"/>
    <col min="4880" max="4880" width="11.25" style="86" customWidth="1"/>
    <col min="4881" max="4881" width="12" style="86" customWidth="1"/>
    <col min="4882" max="4882" width="13.75" style="86" customWidth="1"/>
    <col min="4883" max="4883" width="12.75" style="86" customWidth="1"/>
    <col min="4884" max="4884" width="1" style="86" customWidth="1"/>
    <col min="4885" max="5120" width="9" style="86"/>
    <col min="5121" max="5126" width="0" style="86" hidden="1" customWidth="1"/>
    <col min="5127" max="5127" width="1.25" style="86" customWidth="1"/>
    <col min="5128" max="5128" width="8.875" style="86" customWidth="1"/>
    <col min="5129" max="5129" width="0.875" style="86" customWidth="1"/>
    <col min="5130" max="5130" width="8.125" style="86" customWidth="1"/>
    <col min="5131" max="5131" width="12.625" style="86" customWidth="1"/>
    <col min="5132" max="5133" width="14" style="86" customWidth="1"/>
    <col min="5134" max="5135" width="12.625" style="86" customWidth="1"/>
    <col min="5136" max="5136" width="11.25" style="86" customWidth="1"/>
    <col min="5137" max="5137" width="12" style="86" customWidth="1"/>
    <col min="5138" max="5138" width="13.75" style="86" customWidth="1"/>
    <col min="5139" max="5139" width="12.75" style="86" customWidth="1"/>
    <col min="5140" max="5140" width="1" style="86" customWidth="1"/>
    <col min="5141" max="5376" width="9" style="86"/>
    <col min="5377" max="5382" width="0" style="86" hidden="1" customWidth="1"/>
    <col min="5383" max="5383" width="1.25" style="86" customWidth="1"/>
    <col min="5384" max="5384" width="8.875" style="86" customWidth="1"/>
    <col min="5385" max="5385" width="0.875" style="86" customWidth="1"/>
    <col min="5386" max="5386" width="8.125" style="86" customWidth="1"/>
    <col min="5387" max="5387" width="12.625" style="86" customWidth="1"/>
    <col min="5388" max="5389" width="14" style="86" customWidth="1"/>
    <col min="5390" max="5391" width="12.625" style="86" customWidth="1"/>
    <col min="5392" max="5392" width="11.25" style="86" customWidth="1"/>
    <col min="5393" max="5393" width="12" style="86" customWidth="1"/>
    <col min="5394" max="5394" width="13.75" style="86" customWidth="1"/>
    <col min="5395" max="5395" width="12.75" style="86" customWidth="1"/>
    <col min="5396" max="5396" width="1" style="86" customWidth="1"/>
    <col min="5397" max="5632" width="9" style="86"/>
    <col min="5633" max="5638" width="0" style="86" hidden="1" customWidth="1"/>
    <col min="5639" max="5639" width="1.25" style="86" customWidth="1"/>
    <col min="5640" max="5640" width="8.875" style="86" customWidth="1"/>
    <col min="5641" max="5641" width="0.875" style="86" customWidth="1"/>
    <col min="5642" max="5642" width="8.125" style="86" customWidth="1"/>
    <col min="5643" max="5643" width="12.625" style="86" customWidth="1"/>
    <col min="5644" max="5645" width="14" style="86" customWidth="1"/>
    <col min="5646" max="5647" width="12.625" style="86" customWidth="1"/>
    <col min="5648" max="5648" width="11.25" style="86" customWidth="1"/>
    <col min="5649" max="5649" width="12" style="86" customWidth="1"/>
    <col min="5650" max="5650" width="13.75" style="86" customWidth="1"/>
    <col min="5651" max="5651" width="12.75" style="86" customWidth="1"/>
    <col min="5652" max="5652" width="1" style="86" customWidth="1"/>
    <col min="5653" max="5888" width="9" style="86"/>
    <col min="5889" max="5894" width="0" style="86" hidden="1" customWidth="1"/>
    <col min="5895" max="5895" width="1.25" style="86" customWidth="1"/>
    <col min="5896" max="5896" width="8.875" style="86" customWidth="1"/>
    <col min="5897" max="5897" width="0.875" style="86" customWidth="1"/>
    <col min="5898" max="5898" width="8.125" style="86" customWidth="1"/>
    <col min="5899" max="5899" width="12.625" style="86" customWidth="1"/>
    <col min="5900" max="5901" width="14" style="86" customWidth="1"/>
    <col min="5902" max="5903" width="12.625" style="86" customWidth="1"/>
    <col min="5904" max="5904" width="11.25" style="86" customWidth="1"/>
    <col min="5905" max="5905" width="12" style="86" customWidth="1"/>
    <col min="5906" max="5906" width="13.75" style="86" customWidth="1"/>
    <col min="5907" max="5907" width="12.75" style="86" customWidth="1"/>
    <col min="5908" max="5908" width="1" style="86" customWidth="1"/>
    <col min="5909" max="6144" width="9" style="86"/>
    <col min="6145" max="6150" width="0" style="86" hidden="1" customWidth="1"/>
    <col min="6151" max="6151" width="1.25" style="86" customWidth="1"/>
    <col min="6152" max="6152" width="8.875" style="86" customWidth="1"/>
    <col min="6153" max="6153" width="0.875" style="86" customWidth="1"/>
    <col min="6154" max="6154" width="8.125" style="86" customWidth="1"/>
    <col min="6155" max="6155" width="12.625" style="86" customWidth="1"/>
    <col min="6156" max="6157" width="14" style="86" customWidth="1"/>
    <col min="6158" max="6159" width="12.625" style="86" customWidth="1"/>
    <col min="6160" max="6160" width="11.25" style="86" customWidth="1"/>
    <col min="6161" max="6161" width="12" style="86" customWidth="1"/>
    <col min="6162" max="6162" width="13.75" style="86" customWidth="1"/>
    <col min="6163" max="6163" width="12.75" style="86" customWidth="1"/>
    <col min="6164" max="6164" width="1" style="86" customWidth="1"/>
    <col min="6165" max="6400" width="9" style="86"/>
    <col min="6401" max="6406" width="0" style="86" hidden="1" customWidth="1"/>
    <col min="6407" max="6407" width="1.25" style="86" customWidth="1"/>
    <col min="6408" max="6408" width="8.875" style="86" customWidth="1"/>
    <col min="6409" max="6409" width="0.875" style="86" customWidth="1"/>
    <col min="6410" max="6410" width="8.125" style="86" customWidth="1"/>
    <col min="6411" max="6411" width="12.625" style="86" customWidth="1"/>
    <col min="6412" max="6413" width="14" style="86" customWidth="1"/>
    <col min="6414" max="6415" width="12.625" style="86" customWidth="1"/>
    <col min="6416" max="6416" width="11.25" style="86" customWidth="1"/>
    <col min="6417" max="6417" width="12" style="86" customWidth="1"/>
    <col min="6418" max="6418" width="13.75" style="86" customWidth="1"/>
    <col min="6419" max="6419" width="12.75" style="86" customWidth="1"/>
    <col min="6420" max="6420" width="1" style="86" customWidth="1"/>
    <col min="6421" max="6656" width="9" style="86"/>
    <col min="6657" max="6662" width="0" style="86" hidden="1" customWidth="1"/>
    <col min="6663" max="6663" width="1.25" style="86" customWidth="1"/>
    <col min="6664" max="6664" width="8.875" style="86" customWidth="1"/>
    <col min="6665" max="6665" width="0.875" style="86" customWidth="1"/>
    <col min="6666" max="6666" width="8.125" style="86" customWidth="1"/>
    <col min="6667" max="6667" width="12.625" style="86" customWidth="1"/>
    <col min="6668" max="6669" width="14" style="86" customWidth="1"/>
    <col min="6670" max="6671" width="12.625" style="86" customWidth="1"/>
    <col min="6672" max="6672" width="11.25" style="86" customWidth="1"/>
    <col min="6673" max="6673" width="12" style="86" customWidth="1"/>
    <col min="6674" max="6674" width="13.75" style="86" customWidth="1"/>
    <col min="6675" max="6675" width="12.75" style="86" customWidth="1"/>
    <col min="6676" max="6676" width="1" style="86" customWidth="1"/>
    <col min="6677" max="6912" width="9" style="86"/>
    <col min="6913" max="6918" width="0" style="86" hidden="1" customWidth="1"/>
    <col min="6919" max="6919" width="1.25" style="86" customWidth="1"/>
    <col min="6920" max="6920" width="8.875" style="86" customWidth="1"/>
    <col min="6921" max="6921" width="0.875" style="86" customWidth="1"/>
    <col min="6922" max="6922" width="8.125" style="86" customWidth="1"/>
    <col min="6923" max="6923" width="12.625" style="86" customWidth="1"/>
    <col min="6924" max="6925" width="14" style="86" customWidth="1"/>
    <col min="6926" max="6927" width="12.625" style="86" customWidth="1"/>
    <col min="6928" max="6928" width="11.25" style="86" customWidth="1"/>
    <col min="6929" max="6929" width="12" style="86" customWidth="1"/>
    <col min="6930" max="6930" width="13.75" style="86" customWidth="1"/>
    <col min="6931" max="6931" width="12.75" style="86" customWidth="1"/>
    <col min="6932" max="6932" width="1" style="86" customWidth="1"/>
    <col min="6933" max="7168" width="9" style="86"/>
    <col min="7169" max="7174" width="0" style="86" hidden="1" customWidth="1"/>
    <col min="7175" max="7175" width="1.25" style="86" customWidth="1"/>
    <col min="7176" max="7176" width="8.875" style="86" customWidth="1"/>
    <col min="7177" max="7177" width="0.875" style="86" customWidth="1"/>
    <col min="7178" max="7178" width="8.125" style="86" customWidth="1"/>
    <col min="7179" max="7179" width="12.625" style="86" customWidth="1"/>
    <col min="7180" max="7181" width="14" style="86" customWidth="1"/>
    <col min="7182" max="7183" width="12.625" style="86" customWidth="1"/>
    <col min="7184" max="7184" width="11.25" style="86" customWidth="1"/>
    <col min="7185" max="7185" width="12" style="86" customWidth="1"/>
    <col min="7186" max="7186" width="13.75" style="86" customWidth="1"/>
    <col min="7187" max="7187" width="12.75" style="86" customWidth="1"/>
    <col min="7188" max="7188" width="1" style="86" customWidth="1"/>
    <col min="7189" max="7424" width="9" style="86"/>
    <col min="7425" max="7430" width="0" style="86" hidden="1" customWidth="1"/>
    <col min="7431" max="7431" width="1.25" style="86" customWidth="1"/>
    <col min="7432" max="7432" width="8.875" style="86" customWidth="1"/>
    <col min="7433" max="7433" width="0.875" style="86" customWidth="1"/>
    <col min="7434" max="7434" width="8.125" style="86" customWidth="1"/>
    <col min="7435" max="7435" width="12.625" style="86" customWidth="1"/>
    <col min="7436" max="7437" width="14" style="86" customWidth="1"/>
    <col min="7438" max="7439" width="12.625" style="86" customWidth="1"/>
    <col min="7440" max="7440" width="11.25" style="86" customWidth="1"/>
    <col min="7441" max="7441" width="12" style="86" customWidth="1"/>
    <col min="7442" max="7442" width="13.75" style="86" customWidth="1"/>
    <col min="7443" max="7443" width="12.75" style="86" customWidth="1"/>
    <col min="7444" max="7444" width="1" style="86" customWidth="1"/>
    <col min="7445" max="7680" width="9" style="86"/>
    <col min="7681" max="7686" width="0" style="86" hidden="1" customWidth="1"/>
    <col min="7687" max="7687" width="1.25" style="86" customWidth="1"/>
    <col min="7688" max="7688" width="8.875" style="86" customWidth="1"/>
    <col min="7689" max="7689" width="0.875" style="86" customWidth="1"/>
    <col min="7690" max="7690" width="8.125" style="86" customWidth="1"/>
    <col min="7691" max="7691" width="12.625" style="86" customWidth="1"/>
    <col min="7692" max="7693" width="14" style="86" customWidth="1"/>
    <col min="7694" max="7695" width="12.625" style="86" customWidth="1"/>
    <col min="7696" max="7696" width="11.25" style="86" customWidth="1"/>
    <col min="7697" max="7697" width="12" style="86" customWidth="1"/>
    <col min="7698" max="7698" width="13.75" style="86" customWidth="1"/>
    <col min="7699" max="7699" width="12.75" style="86" customWidth="1"/>
    <col min="7700" max="7700" width="1" style="86" customWidth="1"/>
    <col min="7701" max="7936" width="9" style="86"/>
    <col min="7937" max="7942" width="0" style="86" hidden="1" customWidth="1"/>
    <col min="7943" max="7943" width="1.25" style="86" customWidth="1"/>
    <col min="7944" max="7944" width="8.875" style="86" customWidth="1"/>
    <col min="7945" max="7945" width="0.875" style="86" customWidth="1"/>
    <col min="7946" max="7946" width="8.125" style="86" customWidth="1"/>
    <col min="7947" max="7947" width="12.625" style="86" customWidth="1"/>
    <col min="7948" max="7949" width="14" style="86" customWidth="1"/>
    <col min="7950" max="7951" width="12.625" style="86" customWidth="1"/>
    <col min="7952" max="7952" width="11.25" style="86" customWidth="1"/>
    <col min="7953" max="7953" width="12" style="86" customWidth="1"/>
    <col min="7954" max="7954" width="13.75" style="86" customWidth="1"/>
    <col min="7955" max="7955" width="12.75" style="86" customWidth="1"/>
    <col min="7956" max="7956" width="1" style="86" customWidth="1"/>
    <col min="7957" max="8192" width="9" style="86"/>
    <col min="8193" max="8198" width="0" style="86" hidden="1" customWidth="1"/>
    <col min="8199" max="8199" width="1.25" style="86" customWidth="1"/>
    <col min="8200" max="8200" width="8.875" style="86" customWidth="1"/>
    <col min="8201" max="8201" width="0.875" style="86" customWidth="1"/>
    <col min="8202" max="8202" width="8.125" style="86" customWidth="1"/>
    <col min="8203" max="8203" width="12.625" style="86" customWidth="1"/>
    <col min="8204" max="8205" width="14" style="86" customWidth="1"/>
    <col min="8206" max="8207" width="12.625" style="86" customWidth="1"/>
    <col min="8208" max="8208" width="11.25" style="86" customWidth="1"/>
    <col min="8209" max="8209" width="12" style="86" customWidth="1"/>
    <col min="8210" max="8210" width="13.75" style="86" customWidth="1"/>
    <col min="8211" max="8211" width="12.75" style="86" customWidth="1"/>
    <col min="8212" max="8212" width="1" style="86" customWidth="1"/>
    <col min="8213" max="8448" width="9" style="86"/>
    <col min="8449" max="8454" width="0" style="86" hidden="1" customWidth="1"/>
    <col min="8455" max="8455" width="1.25" style="86" customWidth="1"/>
    <col min="8456" max="8456" width="8.875" style="86" customWidth="1"/>
    <col min="8457" max="8457" width="0.875" style="86" customWidth="1"/>
    <col min="8458" max="8458" width="8.125" style="86" customWidth="1"/>
    <col min="8459" max="8459" width="12.625" style="86" customWidth="1"/>
    <col min="8460" max="8461" width="14" style="86" customWidth="1"/>
    <col min="8462" max="8463" width="12.625" style="86" customWidth="1"/>
    <col min="8464" max="8464" width="11.25" style="86" customWidth="1"/>
    <col min="8465" max="8465" width="12" style="86" customWidth="1"/>
    <col min="8466" max="8466" width="13.75" style="86" customWidth="1"/>
    <col min="8467" max="8467" width="12.75" style="86" customWidth="1"/>
    <col min="8468" max="8468" width="1" style="86" customWidth="1"/>
    <col min="8469" max="8704" width="9" style="86"/>
    <col min="8705" max="8710" width="0" style="86" hidden="1" customWidth="1"/>
    <col min="8711" max="8711" width="1.25" style="86" customWidth="1"/>
    <col min="8712" max="8712" width="8.875" style="86" customWidth="1"/>
    <col min="8713" max="8713" width="0.875" style="86" customWidth="1"/>
    <col min="8714" max="8714" width="8.125" style="86" customWidth="1"/>
    <col min="8715" max="8715" width="12.625" style="86" customWidth="1"/>
    <col min="8716" max="8717" width="14" style="86" customWidth="1"/>
    <col min="8718" max="8719" width="12.625" style="86" customWidth="1"/>
    <col min="8720" max="8720" width="11.25" style="86" customWidth="1"/>
    <col min="8721" max="8721" width="12" style="86" customWidth="1"/>
    <col min="8722" max="8722" width="13.75" style="86" customWidth="1"/>
    <col min="8723" max="8723" width="12.75" style="86" customWidth="1"/>
    <col min="8724" max="8724" width="1" style="86" customWidth="1"/>
    <col min="8725" max="8960" width="9" style="86"/>
    <col min="8961" max="8966" width="0" style="86" hidden="1" customWidth="1"/>
    <col min="8967" max="8967" width="1.25" style="86" customWidth="1"/>
    <col min="8968" max="8968" width="8.875" style="86" customWidth="1"/>
    <col min="8969" max="8969" width="0.875" style="86" customWidth="1"/>
    <col min="8970" max="8970" width="8.125" style="86" customWidth="1"/>
    <col min="8971" max="8971" width="12.625" style="86" customWidth="1"/>
    <col min="8972" max="8973" width="14" style="86" customWidth="1"/>
    <col min="8974" max="8975" width="12.625" style="86" customWidth="1"/>
    <col min="8976" max="8976" width="11.25" style="86" customWidth="1"/>
    <col min="8977" max="8977" width="12" style="86" customWidth="1"/>
    <col min="8978" max="8978" width="13.75" style="86" customWidth="1"/>
    <col min="8979" max="8979" width="12.75" style="86" customWidth="1"/>
    <col min="8980" max="8980" width="1" style="86" customWidth="1"/>
    <col min="8981" max="9216" width="9" style="86"/>
    <col min="9217" max="9222" width="0" style="86" hidden="1" customWidth="1"/>
    <col min="9223" max="9223" width="1.25" style="86" customWidth="1"/>
    <col min="9224" max="9224" width="8.875" style="86" customWidth="1"/>
    <col min="9225" max="9225" width="0.875" style="86" customWidth="1"/>
    <col min="9226" max="9226" width="8.125" style="86" customWidth="1"/>
    <col min="9227" max="9227" width="12.625" style="86" customWidth="1"/>
    <col min="9228" max="9229" width="14" style="86" customWidth="1"/>
    <col min="9230" max="9231" width="12.625" style="86" customWidth="1"/>
    <col min="9232" max="9232" width="11.25" style="86" customWidth="1"/>
    <col min="9233" max="9233" width="12" style="86" customWidth="1"/>
    <col min="9234" max="9234" width="13.75" style="86" customWidth="1"/>
    <col min="9235" max="9235" width="12.75" style="86" customWidth="1"/>
    <col min="9236" max="9236" width="1" style="86" customWidth="1"/>
    <col min="9237" max="9472" width="9" style="86"/>
    <col min="9473" max="9478" width="0" style="86" hidden="1" customWidth="1"/>
    <col min="9479" max="9479" width="1.25" style="86" customWidth="1"/>
    <col min="9480" max="9480" width="8.875" style="86" customWidth="1"/>
    <col min="9481" max="9481" width="0.875" style="86" customWidth="1"/>
    <col min="9482" max="9482" width="8.125" style="86" customWidth="1"/>
    <col min="9483" max="9483" width="12.625" style="86" customWidth="1"/>
    <col min="9484" max="9485" width="14" style="86" customWidth="1"/>
    <col min="9486" max="9487" width="12.625" style="86" customWidth="1"/>
    <col min="9488" max="9488" width="11.25" style="86" customWidth="1"/>
    <col min="9489" max="9489" width="12" style="86" customWidth="1"/>
    <col min="9490" max="9490" width="13.75" style="86" customWidth="1"/>
    <col min="9491" max="9491" width="12.75" style="86" customWidth="1"/>
    <col min="9492" max="9492" width="1" style="86" customWidth="1"/>
    <col min="9493" max="9728" width="9" style="86"/>
    <col min="9729" max="9734" width="0" style="86" hidden="1" customWidth="1"/>
    <col min="9735" max="9735" width="1.25" style="86" customWidth="1"/>
    <col min="9736" max="9736" width="8.875" style="86" customWidth="1"/>
    <col min="9737" max="9737" width="0.875" style="86" customWidth="1"/>
    <col min="9738" max="9738" width="8.125" style="86" customWidth="1"/>
    <col min="9739" max="9739" width="12.625" style="86" customWidth="1"/>
    <col min="9740" max="9741" width="14" style="86" customWidth="1"/>
    <col min="9742" max="9743" width="12.625" style="86" customWidth="1"/>
    <col min="9744" max="9744" width="11.25" style="86" customWidth="1"/>
    <col min="9745" max="9745" width="12" style="86" customWidth="1"/>
    <col min="9746" max="9746" width="13.75" style="86" customWidth="1"/>
    <col min="9747" max="9747" width="12.75" style="86" customWidth="1"/>
    <col min="9748" max="9748" width="1" style="86" customWidth="1"/>
    <col min="9749" max="9984" width="9" style="86"/>
    <col min="9985" max="9990" width="0" style="86" hidden="1" customWidth="1"/>
    <col min="9991" max="9991" width="1.25" style="86" customWidth="1"/>
    <col min="9992" max="9992" width="8.875" style="86" customWidth="1"/>
    <col min="9993" max="9993" width="0.875" style="86" customWidth="1"/>
    <col min="9994" max="9994" width="8.125" style="86" customWidth="1"/>
    <col min="9995" max="9995" width="12.625" style="86" customWidth="1"/>
    <col min="9996" max="9997" width="14" style="86" customWidth="1"/>
    <col min="9998" max="9999" width="12.625" style="86" customWidth="1"/>
    <col min="10000" max="10000" width="11.25" style="86" customWidth="1"/>
    <col min="10001" max="10001" width="12" style="86" customWidth="1"/>
    <col min="10002" max="10002" width="13.75" style="86" customWidth="1"/>
    <col min="10003" max="10003" width="12.75" style="86" customWidth="1"/>
    <col min="10004" max="10004" width="1" style="86" customWidth="1"/>
    <col min="10005" max="10240" width="9" style="86"/>
    <col min="10241" max="10246" width="0" style="86" hidden="1" customWidth="1"/>
    <col min="10247" max="10247" width="1.25" style="86" customWidth="1"/>
    <col min="10248" max="10248" width="8.875" style="86" customWidth="1"/>
    <col min="10249" max="10249" width="0.875" style="86" customWidth="1"/>
    <col min="10250" max="10250" width="8.125" style="86" customWidth="1"/>
    <col min="10251" max="10251" width="12.625" style="86" customWidth="1"/>
    <col min="10252" max="10253" width="14" style="86" customWidth="1"/>
    <col min="10254" max="10255" width="12.625" style="86" customWidth="1"/>
    <col min="10256" max="10256" width="11.25" style="86" customWidth="1"/>
    <col min="10257" max="10257" width="12" style="86" customWidth="1"/>
    <col min="10258" max="10258" width="13.75" style="86" customWidth="1"/>
    <col min="10259" max="10259" width="12.75" style="86" customWidth="1"/>
    <col min="10260" max="10260" width="1" style="86" customWidth="1"/>
    <col min="10261" max="10496" width="9" style="86"/>
    <col min="10497" max="10502" width="0" style="86" hidden="1" customWidth="1"/>
    <col min="10503" max="10503" width="1.25" style="86" customWidth="1"/>
    <col min="10504" max="10504" width="8.875" style="86" customWidth="1"/>
    <col min="10505" max="10505" width="0.875" style="86" customWidth="1"/>
    <col min="10506" max="10506" width="8.125" style="86" customWidth="1"/>
    <col min="10507" max="10507" width="12.625" style="86" customWidth="1"/>
    <col min="10508" max="10509" width="14" style="86" customWidth="1"/>
    <col min="10510" max="10511" width="12.625" style="86" customWidth="1"/>
    <col min="10512" max="10512" width="11.25" style="86" customWidth="1"/>
    <col min="10513" max="10513" width="12" style="86" customWidth="1"/>
    <col min="10514" max="10514" width="13.75" style="86" customWidth="1"/>
    <col min="10515" max="10515" width="12.75" style="86" customWidth="1"/>
    <col min="10516" max="10516" width="1" style="86" customWidth="1"/>
    <col min="10517" max="10752" width="9" style="86"/>
    <col min="10753" max="10758" width="0" style="86" hidden="1" customWidth="1"/>
    <col min="10759" max="10759" width="1.25" style="86" customWidth="1"/>
    <col min="10760" max="10760" width="8.875" style="86" customWidth="1"/>
    <col min="10761" max="10761" width="0.875" style="86" customWidth="1"/>
    <col min="10762" max="10762" width="8.125" style="86" customWidth="1"/>
    <col min="10763" max="10763" width="12.625" style="86" customWidth="1"/>
    <col min="10764" max="10765" width="14" style="86" customWidth="1"/>
    <col min="10766" max="10767" width="12.625" style="86" customWidth="1"/>
    <col min="10768" max="10768" width="11.25" style="86" customWidth="1"/>
    <col min="10769" max="10769" width="12" style="86" customWidth="1"/>
    <col min="10770" max="10770" width="13.75" style="86" customWidth="1"/>
    <col min="10771" max="10771" width="12.75" style="86" customWidth="1"/>
    <col min="10772" max="10772" width="1" style="86" customWidth="1"/>
    <col min="10773" max="11008" width="9" style="86"/>
    <col min="11009" max="11014" width="0" style="86" hidden="1" customWidth="1"/>
    <col min="11015" max="11015" width="1.25" style="86" customWidth="1"/>
    <col min="11016" max="11016" width="8.875" style="86" customWidth="1"/>
    <col min="11017" max="11017" width="0.875" style="86" customWidth="1"/>
    <col min="11018" max="11018" width="8.125" style="86" customWidth="1"/>
    <col min="11019" max="11019" width="12.625" style="86" customWidth="1"/>
    <col min="11020" max="11021" width="14" style="86" customWidth="1"/>
    <col min="11022" max="11023" width="12.625" style="86" customWidth="1"/>
    <col min="11024" max="11024" width="11.25" style="86" customWidth="1"/>
    <col min="11025" max="11025" width="12" style="86" customWidth="1"/>
    <col min="11026" max="11026" width="13.75" style="86" customWidth="1"/>
    <col min="11027" max="11027" width="12.75" style="86" customWidth="1"/>
    <col min="11028" max="11028" width="1" style="86" customWidth="1"/>
    <col min="11029" max="11264" width="9" style="86"/>
    <col min="11265" max="11270" width="0" style="86" hidden="1" customWidth="1"/>
    <col min="11271" max="11271" width="1.25" style="86" customWidth="1"/>
    <col min="11272" max="11272" width="8.875" style="86" customWidth="1"/>
    <col min="11273" max="11273" width="0.875" style="86" customWidth="1"/>
    <col min="11274" max="11274" width="8.125" style="86" customWidth="1"/>
    <col min="11275" max="11275" width="12.625" style="86" customWidth="1"/>
    <col min="11276" max="11277" width="14" style="86" customWidth="1"/>
    <col min="11278" max="11279" width="12.625" style="86" customWidth="1"/>
    <col min="11280" max="11280" width="11.25" style="86" customWidth="1"/>
    <col min="11281" max="11281" width="12" style="86" customWidth="1"/>
    <col min="11282" max="11282" width="13.75" style="86" customWidth="1"/>
    <col min="11283" max="11283" width="12.75" style="86" customWidth="1"/>
    <col min="11284" max="11284" width="1" style="86" customWidth="1"/>
    <col min="11285" max="11520" width="9" style="86"/>
    <col min="11521" max="11526" width="0" style="86" hidden="1" customWidth="1"/>
    <col min="11527" max="11527" width="1.25" style="86" customWidth="1"/>
    <col min="11528" max="11528" width="8.875" style="86" customWidth="1"/>
    <col min="11529" max="11529" width="0.875" style="86" customWidth="1"/>
    <col min="11530" max="11530" width="8.125" style="86" customWidth="1"/>
    <col min="11531" max="11531" width="12.625" style="86" customWidth="1"/>
    <col min="11532" max="11533" width="14" style="86" customWidth="1"/>
    <col min="11534" max="11535" width="12.625" style="86" customWidth="1"/>
    <col min="11536" max="11536" width="11.25" style="86" customWidth="1"/>
    <col min="11537" max="11537" width="12" style="86" customWidth="1"/>
    <col min="11538" max="11538" width="13.75" style="86" customWidth="1"/>
    <col min="11539" max="11539" width="12.75" style="86" customWidth="1"/>
    <col min="11540" max="11540" width="1" style="86" customWidth="1"/>
    <col min="11541" max="11776" width="9" style="86"/>
    <col min="11777" max="11782" width="0" style="86" hidden="1" customWidth="1"/>
    <col min="11783" max="11783" width="1.25" style="86" customWidth="1"/>
    <col min="11784" max="11784" width="8.875" style="86" customWidth="1"/>
    <col min="11785" max="11785" width="0.875" style="86" customWidth="1"/>
    <col min="11786" max="11786" width="8.125" style="86" customWidth="1"/>
    <col min="11787" max="11787" width="12.625" style="86" customWidth="1"/>
    <col min="11788" max="11789" width="14" style="86" customWidth="1"/>
    <col min="11790" max="11791" width="12.625" style="86" customWidth="1"/>
    <col min="11792" max="11792" width="11.25" style="86" customWidth="1"/>
    <col min="11793" max="11793" width="12" style="86" customWidth="1"/>
    <col min="11794" max="11794" width="13.75" style="86" customWidth="1"/>
    <col min="11795" max="11795" width="12.75" style="86" customWidth="1"/>
    <col min="11796" max="11796" width="1" style="86" customWidth="1"/>
    <col min="11797" max="12032" width="9" style="86"/>
    <col min="12033" max="12038" width="0" style="86" hidden="1" customWidth="1"/>
    <col min="12039" max="12039" width="1.25" style="86" customWidth="1"/>
    <col min="12040" max="12040" width="8.875" style="86" customWidth="1"/>
    <col min="12041" max="12041" width="0.875" style="86" customWidth="1"/>
    <col min="12042" max="12042" width="8.125" style="86" customWidth="1"/>
    <col min="12043" max="12043" width="12.625" style="86" customWidth="1"/>
    <col min="12044" max="12045" width="14" style="86" customWidth="1"/>
    <col min="12046" max="12047" width="12.625" style="86" customWidth="1"/>
    <col min="12048" max="12048" width="11.25" style="86" customWidth="1"/>
    <col min="12049" max="12049" width="12" style="86" customWidth="1"/>
    <col min="12050" max="12050" width="13.75" style="86" customWidth="1"/>
    <col min="12051" max="12051" width="12.75" style="86" customWidth="1"/>
    <col min="12052" max="12052" width="1" style="86" customWidth="1"/>
    <col min="12053" max="12288" width="9" style="86"/>
    <col min="12289" max="12294" width="0" style="86" hidden="1" customWidth="1"/>
    <col min="12295" max="12295" width="1.25" style="86" customWidth="1"/>
    <col min="12296" max="12296" width="8.875" style="86" customWidth="1"/>
    <col min="12297" max="12297" width="0.875" style="86" customWidth="1"/>
    <col min="12298" max="12298" width="8.125" style="86" customWidth="1"/>
    <col min="12299" max="12299" width="12.625" style="86" customWidth="1"/>
    <col min="12300" max="12301" width="14" style="86" customWidth="1"/>
    <col min="12302" max="12303" width="12.625" style="86" customWidth="1"/>
    <col min="12304" max="12304" width="11.25" style="86" customWidth="1"/>
    <col min="12305" max="12305" width="12" style="86" customWidth="1"/>
    <col min="12306" max="12306" width="13.75" style="86" customWidth="1"/>
    <col min="12307" max="12307" width="12.75" style="86" customWidth="1"/>
    <col min="12308" max="12308" width="1" style="86" customWidth="1"/>
    <col min="12309" max="12544" width="9" style="86"/>
    <col min="12545" max="12550" width="0" style="86" hidden="1" customWidth="1"/>
    <col min="12551" max="12551" width="1.25" style="86" customWidth="1"/>
    <col min="12552" max="12552" width="8.875" style="86" customWidth="1"/>
    <col min="12553" max="12553" width="0.875" style="86" customWidth="1"/>
    <col min="12554" max="12554" width="8.125" style="86" customWidth="1"/>
    <col min="12555" max="12555" width="12.625" style="86" customWidth="1"/>
    <col min="12556" max="12557" width="14" style="86" customWidth="1"/>
    <col min="12558" max="12559" width="12.625" style="86" customWidth="1"/>
    <col min="12560" max="12560" width="11.25" style="86" customWidth="1"/>
    <col min="12561" max="12561" width="12" style="86" customWidth="1"/>
    <col min="12562" max="12562" width="13.75" style="86" customWidth="1"/>
    <col min="12563" max="12563" width="12.75" style="86" customWidth="1"/>
    <col min="12564" max="12564" width="1" style="86" customWidth="1"/>
    <col min="12565" max="12800" width="9" style="86"/>
    <col min="12801" max="12806" width="0" style="86" hidden="1" customWidth="1"/>
    <col min="12807" max="12807" width="1.25" style="86" customWidth="1"/>
    <col min="12808" max="12808" width="8.875" style="86" customWidth="1"/>
    <col min="12809" max="12809" width="0.875" style="86" customWidth="1"/>
    <col min="12810" max="12810" width="8.125" style="86" customWidth="1"/>
    <col min="12811" max="12811" width="12.625" style="86" customWidth="1"/>
    <col min="12812" max="12813" width="14" style="86" customWidth="1"/>
    <col min="12814" max="12815" width="12.625" style="86" customWidth="1"/>
    <col min="12816" max="12816" width="11.25" style="86" customWidth="1"/>
    <col min="12817" max="12817" width="12" style="86" customWidth="1"/>
    <col min="12818" max="12818" width="13.75" style="86" customWidth="1"/>
    <col min="12819" max="12819" width="12.75" style="86" customWidth="1"/>
    <col min="12820" max="12820" width="1" style="86" customWidth="1"/>
    <col min="12821" max="13056" width="9" style="86"/>
    <col min="13057" max="13062" width="0" style="86" hidden="1" customWidth="1"/>
    <col min="13063" max="13063" width="1.25" style="86" customWidth="1"/>
    <col min="13064" max="13064" width="8.875" style="86" customWidth="1"/>
    <col min="13065" max="13065" width="0.875" style="86" customWidth="1"/>
    <col min="13066" max="13066" width="8.125" style="86" customWidth="1"/>
    <col min="13067" max="13067" width="12.625" style="86" customWidth="1"/>
    <col min="13068" max="13069" width="14" style="86" customWidth="1"/>
    <col min="13070" max="13071" width="12.625" style="86" customWidth="1"/>
    <col min="13072" max="13072" width="11.25" style="86" customWidth="1"/>
    <col min="13073" max="13073" width="12" style="86" customWidth="1"/>
    <col min="13074" max="13074" width="13.75" style="86" customWidth="1"/>
    <col min="13075" max="13075" width="12.75" style="86" customWidth="1"/>
    <col min="13076" max="13076" width="1" style="86" customWidth="1"/>
    <col min="13077" max="13312" width="9" style="86"/>
    <col min="13313" max="13318" width="0" style="86" hidden="1" customWidth="1"/>
    <col min="13319" max="13319" width="1.25" style="86" customWidth="1"/>
    <col min="13320" max="13320" width="8.875" style="86" customWidth="1"/>
    <col min="13321" max="13321" width="0.875" style="86" customWidth="1"/>
    <col min="13322" max="13322" width="8.125" style="86" customWidth="1"/>
    <col min="13323" max="13323" width="12.625" style="86" customWidth="1"/>
    <col min="13324" max="13325" width="14" style="86" customWidth="1"/>
    <col min="13326" max="13327" width="12.625" style="86" customWidth="1"/>
    <col min="13328" max="13328" width="11.25" style="86" customWidth="1"/>
    <col min="13329" max="13329" width="12" style="86" customWidth="1"/>
    <col min="13330" max="13330" width="13.75" style="86" customWidth="1"/>
    <col min="13331" max="13331" width="12.75" style="86" customWidth="1"/>
    <col min="13332" max="13332" width="1" style="86" customWidth="1"/>
    <col min="13333" max="13568" width="9" style="86"/>
    <col min="13569" max="13574" width="0" style="86" hidden="1" customWidth="1"/>
    <col min="13575" max="13575" width="1.25" style="86" customWidth="1"/>
    <col min="13576" max="13576" width="8.875" style="86" customWidth="1"/>
    <col min="13577" max="13577" width="0.875" style="86" customWidth="1"/>
    <col min="13578" max="13578" width="8.125" style="86" customWidth="1"/>
    <col min="13579" max="13579" width="12.625" style="86" customWidth="1"/>
    <col min="13580" max="13581" width="14" style="86" customWidth="1"/>
    <col min="13582" max="13583" width="12.625" style="86" customWidth="1"/>
    <col min="13584" max="13584" width="11.25" style="86" customWidth="1"/>
    <col min="13585" max="13585" width="12" style="86" customWidth="1"/>
    <col min="13586" max="13586" width="13.75" style="86" customWidth="1"/>
    <col min="13587" max="13587" width="12.75" style="86" customWidth="1"/>
    <col min="13588" max="13588" width="1" style="86" customWidth="1"/>
    <col min="13589" max="13824" width="9" style="86"/>
    <col min="13825" max="13830" width="0" style="86" hidden="1" customWidth="1"/>
    <col min="13831" max="13831" width="1.25" style="86" customWidth="1"/>
    <col min="13832" max="13832" width="8.875" style="86" customWidth="1"/>
    <col min="13833" max="13833" width="0.875" style="86" customWidth="1"/>
    <col min="13834" max="13834" width="8.125" style="86" customWidth="1"/>
    <col min="13835" max="13835" width="12.625" style="86" customWidth="1"/>
    <col min="13836" max="13837" width="14" style="86" customWidth="1"/>
    <col min="13838" max="13839" width="12.625" style="86" customWidth="1"/>
    <col min="13840" max="13840" width="11.25" style="86" customWidth="1"/>
    <col min="13841" max="13841" width="12" style="86" customWidth="1"/>
    <col min="13842" max="13842" width="13.75" style="86" customWidth="1"/>
    <col min="13843" max="13843" width="12.75" style="86" customWidth="1"/>
    <col min="13844" max="13844" width="1" style="86" customWidth="1"/>
    <col min="13845" max="14080" width="9" style="86"/>
    <col min="14081" max="14086" width="0" style="86" hidden="1" customWidth="1"/>
    <col min="14087" max="14087" width="1.25" style="86" customWidth="1"/>
    <col min="14088" max="14088" width="8.875" style="86" customWidth="1"/>
    <col min="14089" max="14089" width="0.875" style="86" customWidth="1"/>
    <col min="14090" max="14090" width="8.125" style="86" customWidth="1"/>
    <col min="14091" max="14091" width="12.625" style="86" customWidth="1"/>
    <col min="14092" max="14093" width="14" style="86" customWidth="1"/>
    <col min="14094" max="14095" width="12.625" style="86" customWidth="1"/>
    <col min="14096" max="14096" width="11.25" style="86" customWidth="1"/>
    <col min="14097" max="14097" width="12" style="86" customWidth="1"/>
    <col min="14098" max="14098" width="13.75" style="86" customWidth="1"/>
    <col min="14099" max="14099" width="12.75" style="86" customWidth="1"/>
    <col min="14100" max="14100" width="1" style="86" customWidth="1"/>
    <col min="14101" max="14336" width="9" style="86"/>
    <col min="14337" max="14342" width="0" style="86" hidden="1" customWidth="1"/>
    <col min="14343" max="14343" width="1.25" style="86" customWidth="1"/>
    <col min="14344" max="14344" width="8.875" style="86" customWidth="1"/>
    <col min="14345" max="14345" width="0.875" style="86" customWidth="1"/>
    <col min="14346" max="14346" width="8.125" style="86" customWidth="1"/>
    <col min="14347" max="14347" width="12.625" style="86" customWidth="1"/>
    <col min="14348" max="14349" width="14" style="86" customWidth="1"/>
    <col min="14350" max="14351" width="12.625" style="86" customWidth="1"/>
    <col min="14352" max="14352" width="11.25" style="86" customWidth="1"/>
    <col min="14353" max="14353" width="12" style="86" customWidth="1"/>
    <col min="14354" max="14354" width="13.75" style="86" customWidth="1"/>
    <col min="14355" max="14355" width="12.75" style="86" customWidth="1"/>
    <col min="14356" max="14356" width="1" style="86" customWidth="1"/>
    <col min="14357" max="14592" width="9" style="86"/>
    <col min="14593" max="14598" width="0" style="86" hidden="1" customWidth="1"/>
    <col min="14599" max="14599" width="1.25" style="86" customWidth="1"/>
    <col min="14600" max="14600" width="8.875" style="86" customWidth="1"/>
    <col min="14601" max="14601" width="0.875" style="86" customWidth="1"/>
    <col min="14602" max="14602" width="8.125" style="86" customWidth="1"/>
    <col min="14603" max="14603" width="12.625" style="86" customWidth="1"/>
    <col min="14604" max="14605" width="14" style="86" customWidth="1"/>
    <col min="14606" max="14607" width="12.625" style="86" customWidth="1"/>
    <col min="14608" max="14608" width="11.25" style="86" customWidth="1"/>
    <col min="14609" max="14609" width="12" style="86" customWidth="1"/>
    <col min="14610" max="14610" width="13.75" style="86" customWidth="1"/>
    <col min="14611" max="14611" width="12.75" style="86" customWidth="1"/>
    <col min="14612" max="14612" width="1" style="86" customWidth="1"/>
    <col min="14613" max="14848" width="9" style="86"/>
    <col min="14849" max="14854" width="0" style="86" hidden="1" customWidth="1"/>
    <col min="14855" max="14855" width="1.25" style="86" customWidth="1"/>
    <col min="14856" max="14856" width="8.875" style="86" customWidth="1"/>
    <col min="14857" max="14857" width="0.875" style="86" customWidth="1"/>
    <col min="14858" max="14858" width="8.125" style="86" customWidth="1"/>
    <col min="14859" max="14859" width="12.625" style="86" customWidth="1"/>
    <col min="14860" max="14861" width="14" style="86" customWidth="1"/>
    <col min="14862" max="14863" width="12.625" style="86" customWidth="1"/>
    <col min="14864" max="14864" width="11.25" style="86" customWidth="1"/>
    <col min="14865" max="14865" width="12" style="86" customWidth="1"/>
    <col min="14866" max="14866" width="13.75" style="86" customWidth="1"/>
    <col min="14867" max="14867" width="12.75" style="86" customWidth="1"/>
    <col min="14868" max="14868" width="1" style="86" customWidth="1"/>
    <col min="14869" max="15104" width="9" style="86"/>
    <col min="15105" max="15110" width="0" style="86" hidden="1" customWidth="1"/>
    <col min="15111" max="15111" width="1.25" style="86" customWidth="1"/>
    <col min="15112" max="15112" width="8.875" style="86" customWidth="1"/>
    <col min="15113" max="15113" width="0.875" style="86" customWidth="1"/>
    <col min="15114" max="15114" width="8.125" style="86" customWidth="1"/>
    <col min="15115" max="15115" width="12.625" style="86" customWidth="1"/>
    <col min="15116" max="15117" width="14" style="86" customWidth="1"/>
    <col min="15118" max="15119" width="12.625" style="86" customWidth="1"/>
    <col min="15120" max="15120" width="11.25" style="86" customWidth="1"/>
    <col min="15121" max="15121" width="12" style="86" customWidth="1"/>
    <col min="15122" max="15122" width="13.75" style="86" customWidth="1"/>
    <col min="15123" max="15123" width="12.75" style="86" customWidth="1"/>
    <col min="15124" max="15124" width="1" style="86" customWidth="1"/>
    <col min="15125" max="15360" width="9" style="86"/>
    <col min="15361" max="15366" width="0" style="86" hidden="1" customWidth="1"/>
    <col min="15367" max="15367" width="1.25" style="86" customWidth="1"/>
    <col min="15368" max="15368" width="8.875" style="86" customWidth="1"/>
    <col min="15369" max="15369" width="0.875" style="86" customWidth="1"/>
    <col min="15370" max="15370" width="8.125" style="86" customWidth="1"/>
    <col min="15371" max="15371" width="12.625" style="86" customWidth="1"/>
    <col min="15372" max="15373" width="14" style="86" customWidth="1"/>
    <col min="15374" max="15375" width="12.625" style="86" customWidth="1"/>
    <col min="15376" max="15376" width="11.25" style="86" customWidth="1"/>
    <col min="15377" max="15377" width="12" style="86" customWidth="1"/>
    <col min="15378" max="15378" width="13.75" style="86" customWidth="1"/>
    <col min="15379" max="15379" width="12.75" style="86" customWidth="1"/>
    <col min="15380" max="15380" width="1" style="86" customWidth="1"/>
    <col min="15381" max="15616" width="9" style="86"/>
    <col min="15617" max="15622" width="0" style="86" hidden="1" customWidth="1"/>
    <col min="15623" max="15623" width="1.25" style="86" customWidth="1"/>
    <col min="15624" max="15624" width="8.875" style="86" customWidth="1"/>
    <col min="15625" max="15625" width="0.875" style="86" customWidth="1"/>
    <col min="15626" max="15626" width="8.125" style="86" customWidth="1"/>
    <col min="15627" max="15627" width="12.625" style="86" customWidth="1"/>
    <col min="15628" max="15629" width="14" style="86" customWidth="1"/>
    <col min="15630" max="15631" width="12.625" style="86" customWidth="1"/>
    <col min="15632" max="15632" width="11.25" style="86" customWidth="1"/>
    <col min="15633" max="15633" width="12" style="86" customWidth="1"/>
    <col min="15634" max="15634" width="13.75" style="86" customWidth="1"/>
    <col min="15635" max="15635" width="12.75" style="86" customWidth="1"/>
    <col min="15636" max="15636" width="1" style="86" customWidth="1"/>
    <col min="15637" max="15872" width="9" style="86"/>
    <col min="15873" max="15878" width="0" style="86" hidden="1" customWidth="1"/>
    <col min="15879" max="15879" width="1.25" style="86" customWidth="1"/>
    <col min="15880" max="15880" width="8.875" style="86" customWidth="1"/>
    <col min="15881" max="15881" width="0.875" style="86" customWidth="1"/>
    <col min="15882" max="15882" width="8.125" style="86" customWidth="1"/>
    <col min="15883" max="15883" width="12.625" style="86" customWidth="1"/>
    <col min="15884" max="15885" width="14" style="86" customWidth="1"/>
    <col min="15886" max="15887" width="12.625" style="86" customWidth="1"/>
    <col min="15888" max="15888" width="11.25" style="86" customWidth="1"/>
    <col min="15889" max="15889" width="12" style="86" customWidth="1"/>
    <col min="15890" max="15890" width="13.75" style="86" customWidth="1"/>
    <col min="15891" max="15891" width="12.75" style="86" customWidth="1"/>
    <col min="15892" max="15892" width="1" style="86" customWidth="1"/>
    <col min="15893" max="16128" width="9" style="86"/>
    <col min="16129" max="16134" width="0" style="86" hidden="1" customWidth="1"/>
    <col min="16135" max="16135" width="1.25" style="86" customWidth="1"/>
    <col min="16136" max="16136" width="8.875" style="86" customWidth="1"/>
    <col min="16137" max="16137" width="0.875" style="86" customWidth="1"/>
    <col min="16138" max="16138" width="8.125" style="86" customWidth="1"/>
    <col min="16139" max="16139" width="12.625" style="86" customWidth="1"/>
    <col min="16140" max="16141" width="14" style="86" customWidth="1"/>
    <col min="16142" max="16143" width="12.625" style="86" customWidth="1"/>
    <col min="16144" max="16144" width="11.25" style="86" customWidth="1"/>
    <col min="16145" max="16145" width="12" style="86" customWidth="1"/>
    <col min="16146" max="16146" width="13.75" style="86" customWidth="1"/>
    <col min="16147" max="16147" width="12.75" style="86" customWidth="1"/>
    <col min="16148" max="16148" width="1" style="86" customWidth="1"/>
    <col min="16149" max="16384" width="9" style="86"/>
  </cols>
  <sheetData>
    <row r="1" spans="1:20" s="84" customFormat="1" hidden="1">
      <c r="A1" s="83"/>
      <c r="B1" s="83"/>
      <c r="C1" s="83"/>
      <c r="D1" s="83"/>
      <c r="E1" s="83"/>
      <c r="K1" s="84">
        <v>1</v>
      </c>
      <c r="L1" s="84">
        <v>2</v>
      </c>
      <c r="M1" s="84">
        <v>3</v>
      </c>
      <c r="N1" s="84">
        <v>4</v>
      </c>
      <c r="O1" s="84">
        <v>5</v>
      </c>
      <c r="P1" s="84">
        <v>6</v>
      </c>
      <c r="Q1" s="84">
        <v>7</v>
      </c>
      <c r="R1" s="84">
        <v>8</v>
      </c>
      <c r="S1" s="84">
        <v>9</v>
      </c>
    </row>
    <row r="2" spans="1:20" hidden="1">
      <c r="K2" s="87"/>
      <c r="L2" s="87"/>
      <c r="M2" s="87"/>
      <c r="N2" s="87"/>
      <c r="O2" s="87"/>
      <c r="P2" s="87"/>
      <c r="Q2" s="87"/>
      <c r="R2" s="87"/>
      <c r="S2" s="87"/>
      <c r="T2" s="88"/>
    </row>
    <row r="3" spans="1:20">
      <c r="G3" s="84"/>
      <c r="H3" s="84"/>
      <c r="I3" s="84"/>
      <c r="J3" s="84"/>
      <c r="K3" s="84"/>
      <c r="L3" s="84"/>
      <c r="M3" s="84"/>
      <c r="N3" s="84"/>
      <c r="O3" s="84"/>
      <c r="P3" s="84"/>
      <c r="Q3" s="84"/>
      <c r="R3" s="84"/>
      <c r="S3" s="84"/>
      <c r="T3" s="84"/>
    </row>
    <row r="4" spans="1:20" ht="18.75" hidden="1">
      <c r="F4" s="89"/>
      <c r="G4" s="84"/>
      <c r="H4" s="84"/>
      <c r="I4" s="84"/>
      <c r="J4" s="84"/>
      <c r="K4" s="84"/>
      <c r="L4" s="84"/>
      <c r="M4" s="84"/>
      <c r="N4" s="84"/>
      <c r="O4" s="84"/>
      <c r="P4" s="84"/>
      <c r="Q4" s="84"/>
      <c r="R4" s="84"/>
      <c r="S4" s="90" t="s">
        <v>498</v>
      </c>
      <c r="T4" s="84"/>
    </row>
    <row r="5" spans="1:20" ht="18.75" hidden="1">
      <c r="F5" s="89"/>
      <c r="G5" s="84"/>
      <c r="H5" s="84"/>
      <c r="I5" s="84"/>
      <c r="J5" s="84"/>
      <c r="K5" s="84"/>
      <c r="L5" s="84"/>
      <c r="M5" s="84"/>
      <c r="N5" s="84"/>
      <c r="O5" s="84"/>
      <c r="P5" s="84"/>
      <c r="Q5" s="84"/>
      <c r="R5" s="84"/>
      <c r="S5" s="91" t="s">
        <v>499</v>
      </c>
      <c r="T5" s="84"/>
    </row>
    <row r="6" spans="1:20" hidden="1">
      <c r="F6" s="89"/>
      <c r="G6" s="84"/>
      <c r="H6" s="84"/>
      <c r="I6" s="84"/>
      <c r="J6" s="84"/>
      <c r="K6" s="84"/>
      <c r="L6" s="84"/>
      <c r="M6" s="84"/>
      <c r="N6" s="84"/>
      <c r="O6" s="84"/>
      <c r="P6" s="84"/>
      <c r="Q6" s="84"/>
      <c r="R6" s="84"/>
      <c r="S6" s="84"/>
      <c r="T6" s="84"/>
    </row>
    <row r="7" spans="1:20" ht="13.5" hidden="1" customHeight="1">
      <c r="F7" s="89"/>
      <c r="G7" s="84"/>
      <c r="H7" s="84"/>
      <c r="I7" s="84"/>
      <c r="J7" s="84"/>
      <c r="K7" s="84"/>
      <c r="L7" s="84"/>
      <c r="M7" s="84"/>
      <c r="N7" s="92"/>
      <c r="O7" s="92"/>
      <c r="P7" s="84"/>
      <c r="Q7" s="84"/>
      <c r="R7" s="84"/>
      <c r="S7" s="84"/>
      <c r="T7" s="84"/>
    </row>
    <row r="8" spans="1:20" ht="15.75" hidden="1" customHeight="1">
      <c r="F8" s="89"/>
      <c r="G8" s="84"/>
      <c r="H8" s="84"/>
      <c r="I8" s="84"/>
      <c r="J8" s="84"/>
      <c r="K8" s="84"/>
      <c r="L8" s="84"/>
      <c r="M8" s="84"/>
      <c r="N8" s="84"/>
      <c r="O8" s="84"/>
      <c r="P8" s="84"/>
      <c r="Q8" s="84"/>
      <c r="R8" s="84"/>
      <c r="S8" s="84"/>
      <c r="T8" s="84"/>
    </row>
    <row r="9" spans="1:20" ht="5.25" hidden="1" customHeight="1">
      <c r="F9" s="89"/>
      <c r="G9" s="84"/>
      <c r="H9" s="84"/>
      <c r="I9" s="84"/>
      <c r="J9" s="84"/>
      <c r="K9" s="84"/>
      <c r="L9" s="84"/>
      <c r="M9" s="84"/>
      <c r="N9" s="84"/>
      <c r="O9" s="84"/>
      <c r="P9" s="84"/>
      <c r="Q9" s="84"/>
      <c r="R9" s="84"/>
      <c r="S9" s="84"/>
      <c r="T9" s="84"/>
    </row>
    <row r="10" spans="1:20" ht="3" hidden="1" customHeight="1">
      <c r="F10" s="89"/>
      <c r="G10" s="84"/>
      <c r="H10" s="93"/>
      <c r="I10" s="93"/>
      <c r="J10" s="93"/>
      <c r="K10" s="94"/>
      <c r="L10" s="93"/>
      <c r="M10" s="93"/>
      <c r="N10" s="93"/>
      <c r="O10" s="93"/>
      <c r="P10" s="93"/>
      <c r="Q10" s="93"/>
      <c r="R10" s="93"/>
      <c r="S10" s="93"/>
      <c r="T10" s="84"/>
    </row>
    <row r="11" spans="1:20" ht="15" hidden="1">
      <c r="F11" s="89"/>
      <c r="G11" s="84"/>
      <c r="H11" s="95"/>
      <c r="I11" s="95"/>
      <c r="J11" s="96"/>
      <c r="K11" s="97"/>
      <c r="L11" s="98"/>
      <c r="M11" s="99"/>
      <c r="N11" s="100" t="s">
        <v>500</v>
      </c>
      <c r="O11" s="100"/>
      <c r="P11" s="98"/>
      <c r="Q11" s="98"/>
      <c r="R11" s="99"/>
      <c r="S11" s="98"/>
      <c r="T11" s="84"/>
    </row>
    <row r="12" spans="1:20" ht="3" hidden="1" customHeight="1">
      <c r="F12" s="89"/>
      <c r="G12" s="84"/>
      <c r="H12" s="95"/>
      <c r="I12" s="95"/>
      <c r="J12" s="96"/>
      <c r="K12" s="101"/>
      <c r="L12" s="102"/>
      <c r="M12" s="102"/>
      <c r="N12" s="102"/>
      <c r="O12" s="102"/>
      <c r="P12" s="102"/>
      <c r="Q12" s="102"/>
      <c r="R12" s="102"/>
      <c r="S12" s="102"/>
      <c r="T12" s="84"/>
    </row>
    <row r="13" spans="1:20" ht="3" hidden="1" customHeight="1">
      <c r="F13" s="89"/>
      <c r="G13" s="84"/>
      <c r="H13" s="95"/>
      <c r="I13" s="95"/>
      <c r="J13" s="95"/>
      <c r="K13" s="94"/>
      <c r="L13" s="93"/>
      <c r="M13" s="93"/>
      <c r="N13" s="93"/>
      <c r="O13" s="94"/>
      <c r="P13" s="93"/>
      <c r="Q13" s="93"/>
      <c r="R13" s="93"/>
      <c r="S13" s="93"/>
      <c r="T13" s="84"/>
    </row>
    <row r="14" spans="1:20" ht="15" hidden="1">
      <c r="F14" s="89"/>
      <c r="G14" s="84"/>
      <c r="H14" s="103"/>
      <c r="I14" s="103"/>
      <c r="J14" s="104"/>
      <c r="K14" s="105" t="s">
        <v>501</v>
      </c>
      <c r="L14" s="106"/>
      <c r="M14" s="107" t="s">
        <v>502</v>
      </c>
      <c r="N14" s="95"/>
      <c r="O14" s="105" t="s">
        <v>503</v>
      </c>
      <c r="P14" s="106"/>
      <c r="Q14" s="106"/>
      <c r="R14" s="107" t="s">
        <v>504</v>
      </c>
      <c r="S14" s="95"/>
      <c r="T14" s="84"/>
    </row>
    <row r="15" spans="1:20" ht="3" hidden="1" customHeight="1">
      <c r="F15" s="89"/>
      <c r="G15" s="84"/>
      <c r="H15" s="664"/>
      <c r="I15" s="664"/>
      <c r="J15" s="665"/>
      <c r="K15" s="101"/>
      <c r="L15" s="102"/>
      <c r="M15" s="102"/>
      <c r="N15" s="102"/>
      <c r="O15" s="101"/>
      <c r="P15" s="102"/>
      <c r="Q15" s="102"/>
      <c r="R15" s="102"/>
      <c r="S15" s="102"/>
      <c r="T15" s="84"/>
    </row>
    <row r="16" spans="1:20" ht="19.5" hidden="1" customHeight="1">
      <c r="F16" s="89"/>
      <c r="G16" s="84"/>
      <c r="H16" s="95"/>
      <c r="I16" s="95"/>
      <c r="J16" s="95"/>
      <c r="K16" s="108" t="s">
        <v>505</v>
      </c>
      <c r="L16" s="109" t="s">
        <v>506</v>
      </c>
      <c r="M16" s="110"/>
      <c r="N16" s="108" t="s">
        <v>507</v>
      </c>
      <c r="O16" s="108" t="s">
        <v>505</v>
      </c>
      <c r="P16" s="109" t="s">
        <v>506</v>
      </c>
      <c r="Q16" s="111"/>
      <c r="R16" s="110"/>
      <c r="S16" s="112" t="s">
        <v>507</v>
      </c>
      <c r="T16" s="84"/>
    </row>
    <row r="17" spans="1:20" hidden="1">
      <c r="F17" s="89"/>
      <c r="G17" s="84"/>
      <c r="H17" s="95"/>
      <c r="I17" s="95"/>
      <c r="J17" s="95"/>
      <c r="K17" s="113" t="s">
        <v>508</v>
      </c>
      <c r="L17" s="114"/>
      <c r="M17" s="95"/>
      <c r="N17" s="113" t="s">
        <v>508</v>
      </c>
      <c r="O17" s="113" t="s">
        <v>508</v>
      </c>
      <c r="P17" s="114"/>
      <c r="Q17" s="95"/>
      <c r="R17" s="95"/>
      <c r="S17" s="113" t="s">
        <v>508</v>
      </c>
      <c r="T17" s="84"/>
    </row>
    <row r="18" spans="1:20" ht="15" hidden="1">
      <c r="F18" s="89"/>
      <c r="G18" s="84"/>
      <c r="H18" s="664" t="s">
        <v>509</v>
      </c>
      <c r="I18" s="664"/>
      <c r="J18" s="665"/>
      <c r="K18" s="115" t="s">
        <v>510</v>
      </c>
      <c r="L18" s="116" t="s">
        <v>511</v>
      </c>
      <c r="M18" s="117"/>
      <c r="N18" s="115" t="s">
        <v>510</v>
      </c>
      <c r="O18" s="115" t="s">
        <v>510</v>
      </c>
      <c r="P18" s="116" t="s">
        <v>511</v>
      </c>
      <c r="Q18" s="118"/>
      <c r="R18" s="117"/>
      <c r="S18" s="115" t="s">
        <v>510</v>
      </c>
      <c r="T18" s="84"/>
    </row>
    <row r="19" spans="1:20" ht="3" hidden="1" customHeight="1">
      <c r="F19" s="89"/>
      <c r="G19" s="84"/>
      <c r="H19" s="98"/>
      <c r="I19" s="99"/>
      <c r="J19" s="99"/>
      <c r="K19" s="119"/>
      <c r="L19" s="120"/>
      <c r="M19" s="102"/>
      <c r="N19" s="119"/>
      <c r="O19" s="119"/>
      <c r="P19" s="120"/>
      <c r="Q19" s="121"/>
      <c r="R19" s="102"/>
      <c r="S19" s="114"/>
      <c r="T19" s="84"/>
    </row>
    <row r="20" spans="1:20" ht="5.25" hidden="1" customHeight="1">
      <c r="F20" s="89"/>
      <c r="G20" s="84"/>
      <c r="H20" s="98"/>
      <c r="I20" s="99"/>
      <c r="J20" s="99"/>
      <c r="K20" s="119"/>
      <c r="L20" s="122"/>
      <c r="M20" s="94"/>
      <c r="N20" s="119"/>
      <c r="O20" s="119"/>
      <c r="P20" s="122"/>
      <c r="Q20" s="123"/>
      <c r="R20" s="95"/>
      <c r="S20" s="114"/>
      <c r="T20" s="84"/>
    </row>
    <row r="21" spans="1:20" ht="15" hidden="1">
      <c r="F21" s="89"/>
      <c r="G21" s="84"/>
      <c r="H21" s="662" t="s">
        <v>512</v>
      </c>
      <c r="I21" s="662"/>
      <c r="J21" s="663"/>
      <c r="K21" s="119"/>
      <c r="L21" s="115" t="s">
        <v>513</v>
      </c>
      <c r="M21" s="115" t="s">
        <v>514</v>
      </c>
      <c r="N21" s="119"/>
      <c r="O21" s="119"/>
      <c r="P21" s="124" t="s">
        <v>515</v>
      </c>
      <c r="Q21" s="124" t="s">
        <v>516</v>
      </c>
      <c r="R21" s="125" t="s">
        <v>517</v>
      </c>
      <c r="S21" s="114"/>
      <c r="T21" s="84"/>
    </row>
    <row r="22" spans="1:20" hidden="1">
      <c r="F22" s="89"/>
      <c r="G22" s="84"/>
      <c r="H22" s="95"/>
      <c r="I22" s="95"/>
      <c r="J22" s="95"/>
      <c r="K22" s="119"/>
      <c r="L22" s="114"/>
      <c r="M22" s="114"/>
      <c r="N22" s="119"/>
      <c r="O22" s="119"/>
      <c r="P22" s="114"/>
      <c r="Q22" s="114"/>
      <c r="R22" s="115" t="s">
        <v>518</v>
      </c>
      <c r="S22" s="114"/>
      <c r="T22" s="84"/>
    </row>
    <row r="23" spans="1:20" ht="15" hidden="1">
      <c r="F23" s="89"/>
      <c r="G23" s="84"/>
      <c r="H23" s="126"/>
      <c r="I23" s="126"/>
      <c r="J23" s="127"/>
      <c r="K23" s="128" t="s">
        <v>519</v>
      </c>
      <c r="L23" s="114"/>
      <c r="M23" s="129"/>
      <c r="N23" s="128" t="s">
        <v>519</v>
      </c>
      <c r="O23" s="128" t="s">
        <v>519</v>
      </c>
      <c r="P23" s="114"/>
      <c r="Q23" s="129"/>
      <c r="R23" s="114"/>
      <c r="S23" s="129" t="s">
        <v>520</v>
      </c>
      <c r="T23" s="84"/>
    </row>
    <row r="24" spans="1:20" ht="15" hidden="1">
      <c r="F24" s="89"/>
      <c r="G24" s="84"/>
      <c r="H24" s="95"/>
      <c r="I24" s="95"/>
      <c r="J24" s="95"/>
      <c r="K24" s="128" t="s">
        <v>521</v>
      </c>
      <c r="L24" s="129" t="s">
        <v>522</v>
      </c>
      <c r="M24" s="129" t="s">
        <v>523</v>
      </c>
      <c r="N24" s="128" t="s">
        <v>524</v>
      </c>
      <c r="O24" s="128" t="s">
        <v>521</v>
      </c>
      <c r="P24" s="129" t="s">
        <v>522</v>
      </c>
      <c r="Q24" s="129" t="s">
        <v>523</v>
      </c>
      <c r="R24" s="119"/>
      <c r="S24" s="129" t="s">
        <v>524</v>
      </c>
      <c r="T24" s="84"/>
    </row>
    <row r="25" spans="1:20" ht="15" hidden="1" customHeight="1">
      <c r="F25" s="89"/>
      <c r="G25" s="84"/>
      <c r="H25" s="95"/>
      <c r="I25" s="95"/>
      <c r="J25" s="95"/>
      <c r="K25" s="115" t="s">
        <v>525</v>
      </c>
      <c r="L25" s="122"/>
      <c r="M25" s="122"/>
      <c r="N25" s="130"/>
      <c r="O25" s="115" t="s">
        <v>525</v>
      </c>
      <c r="P25" s="122"/>
      <c r="Q25" s="122"/>
      <c r="R25" s="129" t="s">
        <v>526</v>
      </c>
      <c r="S25" s="122"/>
      <c r="T25" s="84"/>
    </row>
    <row r="26" spans="1:20" ht="5.25" hidden="1" customHeight="1">
      <c r="F26" s="89"/>
      <c r="G26" s="84"/>
      <c r="H26" s="102"/>
      <c r="I26" s="102"/>
      <c r="J26" s="102"/>
      <c r="K26" s="101"/>
      <c r="L26" s="101"/>
      <c r="M26" s="101"/>
      <c r="N26" s="131"/>
      <c r="O26" s="101"/>
      <c r="P26" s="101"/>
      <c r="Q26" s="101"/>
      <c r="R26" s="101"/>
      <c r="S26" s="101"/>
      <c r="T26" s="84"/>
    </row>
    <row r="27" spans="1:20" ht="30" hidden="1" customHeight="1">
      <c r="A27" s="132" t="s">
        <v>527</v>
      </c>
      <c r="B27" s="132" t="s">
        <v>214</v>
      </c>
      <c r="C27" s="132" t="s">
        <v>215</v>
      </c>
      <c r="D27" s="132" t="s">
        <v>216</v>
      </c>
      <c r="E27" s="132"/>
      <c r="F27" s="87"/>
      <c r="G27" s="84"/>
      <c r="H27" s="84" t="s">
        <v>192</v>
      </c>
      <c r="I27" s="84"/>
      <c r="J27" s="133" t="s">
        <v>210</v>
      </c>
      <c r="K27" s="134">
        <v>127094745</v>
      </c>
      <c r="L27" s="135">
        <v>1299933</v>
      </c>
      <c r="M27" s="135">
        <v>133892</v>
      </c>
      <c r="N27" s="135">
        <v>126932772</v>
      </c>
      <c r="O27" s="136">
        <v>125319299</v>
      </c>
      <c r="P27" s="135">
        <v>1293340</v>
      </c>
      <c r="Q27" s="135">
        <v>-2087</v>
      </c>
      <c r="R27" s="135">
        <v>8633</v>
      </c>
      <c r="S27" s="135">
        <v>125020252</v>
      </c>
      <c r="T27" s="84"/>
    </row>
    <row r="28" spans="1:20" ht="30" hidden="1" customHeight="1">
      <c r="A28" s="132" t="s">
        <v>527</v>
      </c>
      <c r="B28" s="132" t="s">
        <v>214</v>
      </c>
      <c r="C28" s="132" t="s">
        <v>215</v>
      </c>
      <c r="D28" s="132" t="s">
        <v>216</v>
      </c>
      <c r="E28" s="132"/>
      <c r="F28" s="87"/>
      <c r="G28" s="84"/>
      <c r="H28" s="137" t="s">
        <v>528</v>
      </c>
      <c r="I28" s="84"/>
      <c r="J28" s="138"/>
      <c r="K28" s="134">
        <v>1004068</v>
      </c>
      <c r="L28" s="135">
        <v>1532</v>
      </c>
      <c r="M28" s="135">
        <v>-1018</v>
      </c>
      <c r="N28" s="139" t="s">
        <v>529</v>
      </c>
      <c r="O28" s="136">
        <v>987747</v>
      </c>
      <c r="P28" s="135">
        <v>1493</v>
      </c>
      <c r="Q28" s="135">
        <v>207</v>
      </c>
      <c r="R28" s="135">
        <v>12</v>
      </c>
      <c r="S28" s="139" t="s">
        <v>529</v>
      </c>
      <c r="T28" s="84"/>
    </row>
    <row r="29" spans="1:20" ht="13.5" hidden="1" customHeight="1">
      <c r="A29" s="132" t="s">
        <v>527</v>
      </c>
      <c r="B29" s="132" t="s">
        <v>214</v>
      </c>
      <c r="C29" s="132" t="s">
        <v>215</v>
      </c>
      <c r="D29" s="132" t="s">
        <v>216</v>
      </c>
      <c r="E29" s="132"/>
      <c r="F29" s="87"/>
      <c r="G29" s="84"/>
      <c r="H29" s="140" t="s">
        <v>530</v>
      </c>
      <c r="I29" s="137"/>
      <c r="J29" s="133" t="s">
        <v>211</v>
      </c>
      <c r="K29" s="141">
        <v>960800</v>
      </c>
      <c r="L29" s="142">
        <v>646</v>
      </c>
      <c r="M29" s="142">
        <v>-404</v>
      </c>
      <c r="N29" s="142">
        <v>1001518</v>
      </c>
      <c r="O29" s="143">
        <v>948227</v>
      </c>
      <c r="P29" s="142">
        <v>636</v>
      </c>
      <c r="Q29" s="142">
        <v>-796</v>
      </c>
      <c r="R29" s="142">
        <v>73</v>
      </c>
      <c r="S29" s="142">
        <v>986473</v>
      </c>
      <c r="T29" s="84"/>
    </row>
    <row r="30" spans="1:20" hidden="1">
      <c r="A30" s="132" t="s">
        <v>527</v>
      </c>
      <c r="B30" s="132" t="s">
        <v>214</v>
      </c>
      <c r="C30" s="132" t="s">
        <v>215</v>
      </c>
      <c r="D30" s="132" t="s">
        <v>216</v>
      </c>
      <c r="E30" s="132"/>
      <c r="F30" s="87"/>
      <c r="G30" s="84"/>
      <c r="H30" s="144" t="s">
        <v>531</v>
      </c>
      <c r="I30" s="144"/>
      <c r="J30" s="84"/>
      <c r="K30" s="134">
        <v>973941</v>
      </c>
      <c r="L30" s="135">
        <v>254</v>
      </c>
      <c r="M30" s="135">
        <v>382</v>
      </c>
      <c r="N30" s="135">
        <v>959750</v>
      </c>
      <c r="O30" s="136">
        <v>960519</v>
      </c>
      <c r="P30" s="135">
        <v>251</v>
      </c>
      <c r="Q30" s="135">
        <v>-514</v>
      </c>
      <c r="R30" s="135">
        <v>86</v>
      </c>
      <c r="S30" s="135">
        <v>946868</v>
      </c>
      <c r="T30" s="84"/>
    </row>
    <row r="31" spans="1:20" hidden="1">
      <c r="A31" s="132" t="s">
        <v>527</v>
      </c>
      <c r="B31" s="132" t="s">
        <v>214</v>
      </c>
      <c r="C31" s="132" t="s">
        <v>215</v>
      </c>
      <c r="D31" s="132" t="s">
        <v>216</v>
      </c>
      <c r="E31" s="132"/>
      <c r="F31" s="87"/>
      <c r="G31" s="84"/>
      <c r="H31" s="144" t="s">
        <v>532</v>
      </c>
      <c r="I31" s="144"/>
      <c r="J31" s="84"/>
      <c r="K31" s="134">
        <v>1010427</v>
      </c>
      <c r="L31" s="135">
        <v>153</v>
      </c>
      <c r="M31" s="135">
        <v>901</v>
      </c>
      <c r="N31" s="135">
        <v>974069</v>
      </c>
      <c r="O31" s="136">
        <v>997448</v>
      </c>
      <c r="P31" s="135">
        <v>148</v>
      </c>
      <c r="Q31" s="135">
        <v>116</v>
      </c>
      <c r="R31" s="135">
        <v>105</v>
      </c>
      <c r="S31" s="135">
        <v>959840</v>
      </c>
      <c r="T31" s="84"/>
    </row>
    <row r="32" spans="1:20" hidden="1">
      <c r="A32" s="132" t="s">
        <v>527</v>
      </c>
      <c r="B32" s="132" t="s">
        <v>214</v>
      </c>
      <c r="C32" s="132" t="s">
        <v>215</v>
      </c>
      <c r="D32" s="132" t="s">
        <v>216</v>
      </c>
      <c r="E32" s="132"/>
      <c r="F32" s="87"/>
      <c r="G32" s="84"/>
      <c r="H32" s="144" t="s">
        <v>533</v>
      </c>
      <c r="I32" s="144"/>
      <c r="J32" s="84"/>
      <c r="K32" s="134">
        <v>1016484</v>
      </c>
      <c r="L32" s="135">
        <v>114</v>
      </c>
      <c r="M32" s="135">
        <v>574</v>
      </c>
      <c r="N32" s="135">
        <v>1011175</v>
      </c>
      <c r="O32" s="136">
        <v>1003781</v>
      </c>
      <c r="P32" s="135">
        <v>113</v>
      </c>
      <c r="Q32" s="135">
        <v>-146</v>
      </c>
      <c r="R32" s="135">
        <v>84</v>
      </c>
      <c r="S32" s="135">
        <v>997521</v>
      </c>
      <c r="T32" s="84"/>
    </row>
    <row r="33" spans="1:20" hidden="1">
      <c r="A33" s="132" t="s">
        <v>527</v>
      </c>
      <c r="B33" s="132" t="s">
        <v>214</v>
      </c>
      <c r="C33" s="132" t="s">
        <v>215</v>
      </c>
      <c r="D33" s="132" t="s">
        <v>216</v>
      </c>
      <c r="E33" s="132"/>
      <c r="F33" s="87"/>
      <c r="G33" s="84"/>
      <c r="H33" s="144" t="s">
        <v>534</v>
      </c>
      <c r="I33" s="144"/>
      <c r="J33" s="84"/>
      <c r="K33" s="134">
        <v>1044565</v>
      </c>
      <c r="L33" s="135">
        <v>86</v>
      </c>
      <c r="M33" s="135">
        <v>430</v>
      </c>
      <c r="N33" s="135">
        <v>1016944</v>
      </c>
      <c r="O33" s="136">
        <v>1033014</v>
      </c>
      <c r="P33" s="135">
        <v>83</v>
      </c>
      <c r="Q33" s="135">
        <v>-48</v>
      </c>
      <c r="R33" s="135">
        <v>72</v>
      </c>
      <c r="S33" s="135">
        <v>1003606</v>
      </c>
      <c r="T33" s="84"/>
    </row>
    <row r="34" spans="1:20" ht="30" hidden="1" customHeight="1">
      <c r="A34" s="132" t="s">
        <v>527</v>
      </c>
      <c r="B34" s="132" t="s">
        <v>214</v>
      </c>
      <c r="C34" s="132" t="s">
        <v>215</v>
      </c>
      <c r="D34" s="132" t="s">
        <v>216</v>
      </c>
      <c r="E34" s="132"/>
      <c r="F34" s="87"/>
      <c r="G34" s="84"/>
      <c r="H34" s="144" t="s">
        <v>535</v>
      </c>
      <c r="I34" s="144"/>
      <c r="J34" s="84"/>
      <c r="K34" s="134">
        <v>1047783</v>
      </c>
      <c r="L34" s="135">
        <v>111</v>
      </c>
      <c r="M34" s="135">
        <v>377</v>
      </c>
      <c r="N34" s="135">
        <v>1044909</v>
      </c>
      <c r="O34" s="136">
        <v>1036887</v>
      </c>
      <c r="P34" s="135">
        <v>110</v>
      </c>
      <c r="Q34" s="135">
        <v>-42</v>
      </c>
      <c r="R34" s="135">
        <v>91</v>
      </c>
      <c r="S34" s="135">
        <v>1032955</v>
      </c>
      <c r="T34" s="84"/>
    </row>
    <row r="35" spans="1:20" hidden="1">
      <c r="A35" s="132" t="s">
        <v>527</v>
      </c>
      <c r="B35" s="132" t="s">
        <v>214</v>
      </c>
      <c r="C35" s="132" t="s">
        <v>215</v>
      </c>
      <c r="D35" s="132" t="s">
        <v>216</v>
      </c>
      <c r="E35" s="132"/>
      <c r="F35" s="87"/>
      <c r="G35" s="84"/>
      <c r="H35" s="144" t="s">
        <v>536</v>
      </c>
      <c r="I35" s="144"/>
      <c r="J35" s="84"/>
      <c r="K35" s="134">
        <v>1058583</v>
      </c>
      <c r="L35" s="135">
        <v>71</v>
      </c>
      <c r="M35" s="135">
        <v>895</v>
      </c>
      <c r="N35" s="135">
        <v>1048049</v>
      </c>
      <c r="O35" s="136">
        <v>1048045</v>
      </c>
      <c r="P35" s="135">
        <v>70</v>
      </c>
      <c r="Q35" s="135">
        <v>422</v>
      </c>
      <c r="R35" s="135">
        <v>89</v>
      </c>
      <c r="S35" s="135">
        <v>1036826</v>
      </c>
      <c r="T35" s="84"/>
    </row>
    <row r="36" spans="1:20" hidden="1">
      <c r="A36" s="132" t="s">
        <v>527</v>
      </c>
      <c r="B36" s="132" t="s">
        <v>214</v>
      </c>
      <c r="C36" s="132" t="s">
        <v>215</v>
      </c>
      <c r="D36" s="132" t="s">
        <v>216</v>
      </c>
      <c r="E36" s="132"/>
      <c r="F36" s="87"/>
      <c r="G36" s="84"/>
      <c r="H36" s="144" t="s">
        <v>537</v>
      </c>
      <c r="I36" s="144"/>
      <c r="J36" s="84"/>
      <c r="K36" s="134">
        <v>1078974</v>
      </c>
      <c r="L36" s="135">
        <v>93</v>
      </c>
      <c r="M36" s="135">
        <v>482</v>
      </c>
      <c r="N36" s="135">
        <v>1059407</v>
      </c>
      <c r="O36" s="136">
        <v>1068584</v>
      </c>
      <c r="P36" s="135">
        <v>92</v>
      </c>
      <c r="Q36" s="135">
        <v>78</v>
      </c>
      <c r="R36" s="135">
        <v>103</v>
      </c>
      <c r="S36" s="135">
        <v>1048486</v>
      </c>
      <c r="T36" s="84"/>
    </row>
    <row r="37" spans="1:20" hidden="1">
      <c r="A37" s="132" t="s">
        <v>527</v>
      </c>
      <c r="B37" s="132" t="s">
        <v>214</v>
      </c>
      <c r="C37" s="132" t="s">
        <v>215</v>
      </c>
      <c r="D37" s="132" t="s">
        <v>216</v>
      </c>
      <c r="E37" s="132"/>
      <c r="F37" s="87"/>
      <c r="G37" s="84"/>
      <c r="H37" s="144" t="s">
        <v>538</v>
      </c>
      <c r="I37" s="144"/>
      <c r="J37" s="84"/>
      <c r="K37" s="134">
        <v>1070851</v>
      </c>
      <c r="L37" s="135">
        <v>61</v>
      </c>
      <c r="M37" s="135">
        <v>699</v>
      </c>
      <c r="N37" s="135">
        <v>1079363</v>
      </c>
      <c r="O37" s="136">
        <v>1060876</v>
      </c>
      <c r="P37" s="135">
        <v>60</v>
      </c>
      <c r="Q37" s="135">
        <v>248</v>
      </c>
      <c r="R37" s="135">
        <v>97</v>
      </c>
      <c r="S37" s="135">
        <v>1068673</v>
      </c>
      <c r="T37" s="84"/>
    </row>
    <row r="38" spans="1:20" hidden="1">
      <c r="A38" s="132" t="s">
        <v>527</v>
      </c>
      <c r="B38" s="132" t="s">
        <v>214</v>
      </c>
      <c r="C38" s="132" t="s">
        <v>215</v>
      </c>
      <c r="D38" s="132" t="s">
        <v>216</v>
      </c>
      <c r="E38" s="132"/>
      <c r="F38" s="87"/>
      <c r="G38" s="84"/>
      <c r="H38" s="144" t="s">
        <v>539</v>
      </c>
      <c r="I38" s="144"/>
      <c r="J38" s="84"/>
      <c r="K38" s="134">
        <v>1062970</v>
      </c>
      <c r="L38" s="135">
        <v>76</v>
      </c>
      <c r="M38" s="135">
        <v>787</v>
      </c>
      <c r="N38" s="135">
        <v>1071489</v>
      </c>
      <c r="O38" s="136">
        <v>1053357</v>
      </c>
      <c r="P38" s="135">
        <v>74</v>
      </c>
      <c r="Q38" s="135">
        <v>300</v>
      </c>
      <c r="R38" s="135">
        <v>97</v>
      </c>
      <c r="S38" s="135">
        <v>1061161</v>
      </c>
      <c r="T38" s="84"/>
    </row>
    <row r="39" spans="1:20" ht="30" hidden="1" customHeight="1">
      <c r="A39" s="132" t="s">
        <v>527</v>
      </c>
      <c r="B39" s="132" t="s">
        <v>214</v>
      </c>
      <c r="C39" s="132" t="s">
        <v>215</v>
      </c>
      <c r="D39" s="132" t="s">
        <v>216</v>
      </c>
      <c r="E39" s="132"/>
      <c r="F39" s="87"/>
      <c r="G39" s="84"/>
      <c r="H39" s="144" t="s">
        <v>540</v>
      </c>
      <c r="I39" s="144"/>
      <c r="J39" s="84"/>
      <c r="K39" s="134">
        <v>1064917</v>
      </c>
      <c r="L39" s="135">
        <v>70</v>
      </c>
      <c r="M39" s="135">
        <v>863</v>
      </c>
      <c r="N39" s="135">
        <v>1063681</v>
      </c>
      <c r="O39" s="136">
        <v>1055818</v>
      </c>
      <c r="P39" s="135">
        <v>69</v>
      </c>
      <c r="Q39" s="135">
        <v>459</v>
      </c>
      <c r="R39" s="135">
        <v>95</v>
      </c>
      <c r="S39" s="135">
        <v>1053680</v>
      </c>
      <c r="T39" s="84"/>
    </row>
    <row r="40" spans="1:20" hidden="1">
      <c r="A40" s="132" t="s">
        <v>527</v>
      </c>
      <c r="B40" s="132" t="s">
        <v>214</v>
      </c>
      <c r="C40" s="132" t="s">
        <v>215</v>
      </c>
      <c r="D40" s="132" t="s">
        <v>216</v>
      </c>
      <c r="E40" s="132"/>
      <c r="F40" s="87"/>
      <c r="G40" s="84"/>
      <c r="H40" s="144" t="s">
        <v>541</v>
      </c>
      <c r="I40" s="144"/>
      <c r="J40" s="84"/>
      <c r="K40" s="134">
        <v>1102903</v>
      </c>
      <c r="L40" s="135">
        <v>82</v>
      </c>
      <c r="M40" s="135">
        <v>1079</v>
      </c>
      <c r="N40" s="135">
        <v>1065710</v>
      </c>
      <c r="O40" s="136">
        <v>1093905</v>
      </c>
      <c r="P40" s="135">
        <v>78</v>
      </c>
      <c r="Q40" s="135">
        <v>651</v>
      </c>
      <c r="R40" s="135">
        <v>113</v>
      </c>
      <c r="S40" s="135">
        <v>1056303</v>
      </c>
      <c r="T40" s="84"/>
    </row>
    <row r="41" spans="1:20" hidden="1">
      <c r="A41" s="132" t="s">
        <v>527</v>
      </c>
      <c r="B41" s="132" t="s">
        <v>214</v>
      </c>
      <c r="C41" s="132" t="s">
        <v>215</v>
      </c>
      <c r="D41" s="132" t="s">
        <v>216</v>
      </c>
      <c r="E41" s="132"/>
      <c r="F41" s="87"/>
      <c r="G41" s="84"/>
      <c r="H41" s="144" t="s">
        <v>542</v>
      </c>
      <c r="I41" s="144"/>
      <c r="J41" s="84"/>
      <c r="K41" s="134">
        <v>1122642</v>
      </c>
      <c r="L41" s="135">
        <v>90</v>
      </c>
      <c r="M41" s="135">
        <v>631</v>
      </c>
      <c r="N41" s="135">
        <v>1103900</v>
      </c>
      <c r="O41" s="136">
        <v>1113788</v>
      </c>
      <c r="P41" s="135">
        <v>89</v>
      </c>
      <c r="Q41" s="135">
        <v>279</v>
      </c>
      <c r="R41" s="135">
        <v>124</v>
      </c>
      <c r="S41" s="135">
        <v>1094591</v>
      </c>
      <c r="T41" s="84"/>
    </row>
    <row r="42" spans="1:20" hidden="1">
      <c r="A42" s="132" t="s">
        <v>527</v>
      </c>
      <c r="B42" s="132" t="s">
        <v>214</v>
      </c>
      <c r="C42" s="132" t="s">
        <v>215</v>
      </c>
      <c r="D42" s="132" t="s">
        <v>216</v>
      </c>
      <c r="E42" s="132"/>
      <c r="F42" s="87"/>
      <c r="G42" s="84"/>
      <c r="H42" s="144" t="s">
        <v>543</v>
      </c>
      <c r="I42" s="144"/>
      <c r="J42" s="84"/>
      <c r="K42" s="134">
        <v>1156486</v>
      </c>
      <c r="L42" s="135">
        <v>100</v>
      </c>
      <c r="M42" s="135">
        <v>834</v>
      </c>
      <c r="N42" s="135">
        <v>1123183</v>
      </c>
      <c r="O42" s="136">
        <v>1147158</v>
      </c>
      <c r="P42" s="135">
        <v>98</v>
      </c>
      <c r="Q42" s="135">
        <v>442</v>
      </c>
      <c r="R42" s="135">
        <v>153</v>
      </c>
      <c r="S42" s="135">
        <v>1114102</v>
      </c>
      <c r="T42" s="84"/>
    </row>
    <row r="43" spans="1:20" hidden="1">
      <c r="A43" s="132" t="s">
        <v>527</v>
      </c>
      <c r="B43" s="132" t="s">
        <v>214</v>
      </c>
      <c r="C43" s="132" t="s">
        <v>215</v>
      </c>
      <c r="D43" s="132" t="s">
        <v>216</v>
      </c>
      <c r="E43" s="132"/>
      <c r="F43" s="87"/>
      <c r="G43" s="84"/>
      <c r="H43" s="144" t="s">
        <v>544</v>
      </c>
      <c r="I43" s="144"/>
      <c r="J43" s="84"/>
      <c r="K43" s="134">
        <v>1172892</v>
      </c>
      <c r="L43" s="135">
        <v>115</v>
      </c>
      <c r="M43" s="135">
        <v>1154</v>
      </c>
      <c r="N43" s="135">
        <v>1157220</v>
      </c>
      <c r="O43" s="136">
        <v>1163152</v>
      </c>
      <c r="P43" s="135">
        <v>114</v>
      </c>
      <c r="Q43" s="135">
        <v>522</v>
      </c>
      <c r="R43" s="135">
        <v>164</v>
      </c>
      <c r="S43" s="135">
        <v>1147655</v>
      </c>
      <c r="T43" s="84"/>
    </row>
    <row r="44" spans="1:20" ht="30" hidden="1" customHeight="1">
      <c r="A44" s="132" t="s">
        <v>527</v>
      </c>
      <c r="B44" s="132" t="s">
        <v>214</v>
      </c>
      <c r="C44" s="132" t="s">
        <v>215</v>
      </c>
      <c r="D44" s="132" t="s">
        <v>216</v>
      </c>
      <c r="E44" s="132"/>
      <c r="F44" s="87"/>
      <c r="G44" s="84"/>
      <c r="H44" s="144" t="s">
        <v>153</v>
      </c>
      <c r="I44" s="144"/>
      <c r="J44" s="84"/>
      <c r="K44" s="134">
        <v>1200617</v>
      </c>
      <c r="L44" s="135">
        <v>177</v>
      </c>
      <c r="M44" s="135">
        <v>602</v>
      </c>
      <c r="N44" s="135">
        <v>1173931</v>
      </c>
      <c r="O44" s="136">
        <v>1190198</v>
      </c>
      <c r="P44" s="135">
        <v>174</v>
      </c>
      <c r="Q44" s="135">
        <v>-453</v>
      </c>
      <c r="R44" s="135">
        <v>118</v>
      </c>
      <c r="S44" s="135">
        <v>1163724</v>
      </c>
      <c r="T44" s="84"/>
    </row>
    <row r="45" spans="1:20" hidden="1">
      <c r="A45" s="132" t="s">
        <v>527</v>
      </c>
      <c r="B45" s="132" t="s">
        <v>214</v>
      </c>
      <c r="C45" s="132" t="s">
        <v>215</v>
      </c>
      <c r="D45" s="132" t="s">
        <v>216</v>
      </c>
      <c r="E45" s="132"/>
      <c r="F45" s="87"/>
      <c r="G45" s="84"/>
      <c r="H45" s="144" t="s">
        <v>154</v>
      </c>
      <c r="I45" s="144"/>
      <c r="J45" s="84"/>
      <c r="K45" s="134">
        <v>1202017</v>
      </c>
      <c r="L45" s="135">
        <v>186</v>
      </c>
      <c r="M45" s="135">
        <v>919</v>
      </c>
      <c r="N45" s="135">
        <v>1201042</v>
      </c>
      <c r="O45" s="136">
        <v>1191113</v>
      </c>
      <c r="P45" s="135">
        <v>183</v>
      </c>
      <c r="Q45" s="135">
        <v>-433</v>
      </c>
      <c r="R45" s="135">
        <v>115</v>
      </c>
      <c r="S45" s="135">
        <v>1189689</v>
      </c>
      <c r="T45" s="84"/>
    </row>
    <row r="46" spans="1:20" hidden="1">
      <c r="A46" s="132" t="s">
        <v>527</v>
      </c>
      <c r="B46" s="132" t="s">
        <v>214</v>
      </c>
      <c r="C46" s="132" t="s">
        <v>215</v>
      </c>
      <c r="D46" s="132" t="s">
        <v>216</v>
      </c>
      <c r="E46" s="132"/>
      <c r="F46" s="87"/>
      <c r="G46" s="84"/>
      <c r="H46" s="144" t="s">
        <v>155</v>
      </c>
      <c r="I46" s="144"/>
      <c r="J46" s="84"/>
      <c r="K46" s="134">
        <v>1220012</v>
      </c>
      <c r="L46" s="135">
        <v>285</v>
      </c>
      <c r="M46" s="135">
        <v>9233</v>
      </c>
      <c r="N46" s="135">
        <v>1202750</v>
      </c>
      <c r="O46" s="136">
        <v>1208209</v>
      </c>
      <c r="P46" s="135">
        <v>280</v>
      </c>
      <c r="Q46" s="135">
        <v>707</v>
      </c>
      <c r="R46" s="135">
        <v>139</v>
      </c>
      <c r="S46" s="135">
        <v>1190612</v>
      </c>
      <c r="T46" s="84"/>
    </row>
    <row r="47" spans="1:20" hidden="1">
      <c r="A47" s="132" t="s">
        <v>527</v>
      </c>
      <c r="B47" s="132" t="s">
        <v>214</v>
      </c>
      <c r="C47" s="132" t="s">
        <v>215</v>
      </c>
      <c r="D47" s="132" t="s">
        <v>216</v>
      </c>
      <c r="E47" s="132"/>
      <c r="F47" s="87"/>
      <c r="G47" s="84"/>
      <c r="H47" s="144" t="s">
        <v>156</v>
      </c>
      <c r="I47" s="144"/>
      <c r="J47" s="84"/>
      <c r="K47" s="134">
        <v>1217974</v>
      </c>
      <c r="L47" s="135">
        <v>270</v>
      </c>
      <c r="M47" s="135">
        <v>15368</v>
      </c>
      <c r="N47" s="135">
        <v>1228960</v>
      </c>
      <c r="O47" s="136">
        <v>1201286</v>
      </c>
      <c r="P47" s="135">
        <v>269</v>
      </c>
      <c r="Q47" s="135">
        <v>-2567</v>
      </c>
      <c r="R47" s="135">
        <v>133</v>
      </c>
      <c r="S47" s="135">
        <v>1208775</v>
      </c>
      <c r="T47" s="84"/>
    </row>
    <row r="48" spans="1:20" hidden="1">
      <c r="A48" s="132" t="s">
        <v>527</v>
      </c>
      <c r="B48" s="132" t="s">
        <v>214</v>
      </c>
      <c r="C48" s="132" t="s">
        <v>215</v>
      </c>
      <c r="D48" s="132" t="s">
        <v>216</v>
      </c>
      <c r="E48" s="132"/>
      <c r="F48" s="87"/>
      <c r="G48" s="84"/>
      <c r="H48" s="144" t="s">
        <v>157</v>
      </c>
      <c r="I48" s="144"/>
      <c r="J48" s="84"/>
      <c r="K48" s="134">
        <v>1213794</v>
      </c>
      <c r="L48" s="135">
        <v>341</v>
      </c>
      <c r="M48" s="135">
        <v>12220</v>
      </c>
      <c r="N48" s="135">
        <v>1233072</v>
      </c>
      <c r="O48" s="136">
        <v>1186977</v>
      </c>
      <c r="P48" s="135">
        <v>335</v>
      </c>
      <c r="Q48" s="135">
        <v>-4409</v>
      </c>
      <c r="R48" s="135">
        <v>126</v>
      </c>
      <c r="S48" s="135">
        <v>1198583</v>
      </c>
      <c r="T48" s="84"/>
    </row>
    <row r="49" spans="1:20" ht="30" hidden="1" customHeight="1">
      <c r="A49" s="132" t="s">
        <v>527</v>
      </c>
      <c r="B49" s="132" t="s">
        <v>214</v>
      </c>
      <c r="C49" s="132" t="s">
        <v>215</v>
      </c>
      <c r="D49" s="132" t="s">
        <v>216</v>
      </c>
      <c r="E49" s="132"/>
      <c r="F49" s="87"/>
      <c r="G49" s="84"/>
      <c r="H49" s="144" t="s">
        <v>158</v>
      </c>
      <c r="I49" s="144"/>
      <c r="J49" s="84"/>
      <c r="K49" s="134">
        <v>1231415</v>
      </c>
      <c r="L49" s="135">
        <v>366</v>
      </c>
      <c r="M49" s="135">
        <v>11377</v>
      </c>
      <c r="N49" s="135">
        <v>1225673</v>
      </c>
      <c r="O49" s="136">
        <v>1196884</v>
      </c>
      <c r="P49" s="135">
        <v>362</v>
      </c>
      <c r="Q49" s="135">
        <v>-1996</v>
      </c>
      <c r="R49" s="135">
        <v>138</v>
      </c>
      <c r="S49" s="135">
        <v>1182359</v>
      </c>
      <c r="T49" s="84"/>
    </row>
    <row r="50" spans="1:20" hidden="1">
      <c r="A50" s="132" t="s">
        <v>527</v>
      </c>
      <c r="B50" s="132" t="s">
        <v>214</v>
      </c>
      <c r="C50" s="132" t="s">
        <v>215</v>
      </c>
      <c r="D50" s="132" t="s">
        <v>216</v>
      </c>
      <c r="E50" s="132"/>
      <c r="F50" s="87"/>
      <c r="G50" s="84"/>
      <c r="H50" s="144" t="s">
        <v>159</v>
      </c>
      <c r="I50" s="144"/>
      <c r="J50" s="84"/>
      <c r="K50" s="134">
        <v>1224247</v>
      </c>
      <c r="L50" s="135">
        <v>464</v>
      </c>
      <c r="M50" s="135">
        <v>14594</v>
      </c>
      <c r="N50" s="135">
        <v>1242426</v>
      </c>
      <c r="O50" s="136">
        <v>1186072</v>
      </c>
      <c r="P50" s="135">
        <v>455</v>
      </c>
      <c r="Q50" s="135">
        <v>1759</v>
      </c>
      <c r="R50" s="135">
        <v>157</v>
      </c>
      <c r="S50" s="135">
        <v>1194664</v>
      </c>
      <c r="T50" s="84"/>
    </row>
    <row r="51" spans="1:20" hidden="1">
      <c r="A51" s="132" t="s">
        <v>527</v>
      </c>
      <c r="B51" s="132" t="s">
        <v>214</v>
      </c>
      <c r="C51" s="132" t="s">
        <v>215</v>
      </c>
      <c r="D51" s="132" t="s">
        <v>216</v>
      </c>
      <c r="E51" s="132"/>
      <c r="F51" s="87"/>
      <c r="G51" s="84"/>
      <c r="H51" s="144" t="s">
        <v>160</v>
      </c>
      <c r="I51" s="144"/>
      <c r="J51" s="84"/>
      <c r="K51" s="134">
        <v>1200710</v>
      </c>
      <c r="L51" s="135">
        <v>423</v>
      </c>
      <c r="M51" s="135">
        <v>14726</v>
      </c>
      <c r="N51" s="135">
        <v>1238377</v>
      </c>
      <c r="O51" s="136">
        <v>1158966</v>
      </c>
      <c r="P51" s="135">
        <v>409</v>
      </c>
      <c r="Q51" s="135">
        <v>1133</v>
      </c>
      <c r="R51" s="135">
        <v>99</v>
      </c>
      <c r="S51" s="135">
        <v>1187533</v>
      </c>
      <c r="T51" s="84"/>
    </row>
    <row r="52" spans="1:20" hidden="1">
      <c r="A52" s="132" t="s">
        <v>527</v>
      </c>
      <c r="B52" s="132" t="s">
        <v>214</v>
      </c>
      <c r="C52" s="132" t="s">
        <v>215</v>
      </c>
      <c r="D52" s="132" t="s">
        <v>216</v>
      </c>
      <c r="E52" s="132"/>
      <c r="F52" s="87"/>
      <c r="G52" s="84"/>
      <c r="H52" s="144" t="s">
        <v>161</v>
      </c>
      <c r="I52" s="144"/>
      <c r="J52" s="84"/>
      <c r="K52" s="134">
        <v>1218681</v>
      </c>
      <c r="L52" s="135">
        <v>430</v>
      </c>
      <c r="M52" s="135">
        <v>10106</v>
      </c>
      <c r="N52" s="135">
        <v>1215013</v>
      </c>
      <c r="O52" s="136">
        <v>1173685</v>
      </c>
      <c r="P52" s="135">
        <v>423</v>
      </c>
      <c r="Q52" s="135">
        <v>220</v>
      </c>
      <c r="R52" s="135">
        <v>109</v>
      </c>
      <c r="S52" s="135">
        <v>1159789</v>
      </c>
      <c r="T52" s="84"/>
    </row>
    <row r="53" spans="1:20" hidden="1">
      <c r="A53" s="132" t="s">
        <v>527</v>
      </c>
      <c r="B53" s="132" t="s">
        <v>214</v>
      </c>
      <c r="C53" s="132" t="s">
        <v>215</v>
      </c>
      <c r="D53" s="132" t="s">
        <v>216</v>
      </c>
      <c r="E53" s="132"/>
      <c r="F53" s="87"/>
      <c r="G53" s="84"/>
      <c r="H53" s="144" t="s">
        <v>162</v>
      </c>
      <c r="I53" s="144"/>
      <c r="J53" s="84"/>
      <c r="K53" s="134">
        <v>1215671</v>
      </c>
      <c r="L53" s="135">
        <v>500</v>
      </c>
      <c r="M53" s="135">
        <v>6090</v>
      </c>
      <c r="N53" s="135">
        <v>1228357</v>
      </c>
      <c r="O53" s="136">
        <v>1167878</v>
      </c>
      <c r="P53" s="135">
        <v>491</v>
      </c>
      <c r="Q53" s="135">
        <v>-446</v>
      </c>
      <c r="R53" s="135">
        <v>86</v>
      </c>
      <c r="S53" s="135">
        <v>1173591</v>
      </c>
      <c r="T53" s="84"/>
    </row>
    <row r="54" spans="1:20" ht="30" hidden="1" customHeight="1">
      <c r="A54" s="132" t="s">
        <v>527</v>
      </c>
      <c r="B54" s="132" t="s">
        <v>214</v>
      </c>
      <c r="C54" s="132" t="s">
        <v>215</v>
      </c>
      <c r="D54" s="132" t="s">
        <v>216</v>
      </c>
      <c r="E54" s="132"/>
      <c r="F54" s="87"/>
      <c r="G54" s="84"/>
      <c r="H54" s="144" t="s">
        <v>163</v>
      </c>
      <c r="I54" s="144"/>
      <c r="J54" s="84"/>
      <c r="K54" s="134">
        <v>1238630</v>
      </c>
      <c r="L54" s="135">
        <v>485</v>
      </c>
      <c r="M54" s="135">
        <v>4350</v>
      </c>
      <c r="N54" s="135">
        <v>1221261</v>
      </c>
      <c r="O54" s="136">
        <v>1186561</v>
      </c>
      <c r="P54" s="135">
        <v>478</v>
      </c>
      <c r="Q54" s="135">
        <v>-767</v>
      </c>
      <c r="R54" s="135">
        <v>169</v>
      </c>
      <c r="S54" s="135">
        <v>1167027</v>
      </c>
      <c r="T54" s="84"/>
    </row>
    <row r="55" spans="1:20" hidden="1">
      <c r="A55" s="132" t="s">
        <v>527</v>
      </c>
      <c r="B55" s="132" t="s">
        <v>214</v>
      </c>
      <c r="C55" s="132" t="s">
        <v>215</v>
      </c>
      <c r="D55" s="132" t="s">
        <v>216</v>
      </c>
      <c r="E55" s="132"/>
      <c r="F55" s="87"/>
      <c r="G55" s="84"/>
      <c r="H55" s="144" t="s">
        <v>164</v>
      </c>
      <c r="I55" s="144"/>
      <c r="J55" s="84"/>
      <c r="K55" s="134">
        <v>1268081</v>
      </c>
      <c r="L55" s="135">
        <v>487</v>
      </c>
      <c r="M55" s="135">
        <v>2820</v>
      </c>
      <c r="N55" s="135">
        <v>1242495</v>
      </c>
      <c r="O55" s="136">
        <v>1217564</v>
      </c>
      <c r="P55" s="135">
        <v>479</v>
      </c>
      <c r="Q55" s="135">
        <v>-993</v>
      </c>
      <c r="R55" s="135">
        <v>163</v>
      </c>
      <c r="S55" s="135">
        <v>1185485</v>
      </c>
      <c r="T55" s="84"/>
    </row>
    <row r="56" spans="1:20" hidden="1">
      <c r="A56" s="132" t="s">
        <v>527</v>
      </c>
      <c r="B56" s="132" t="s">
        <v>214</v>
      </c>
      <c r="C56" s="132" t="s">
        <v>215</v>
      </c>
      <c r="D56" s="132" t="s">
        <v>216</v>
      </c>
      <c r="E56" s="132"/>
      <c r="F56" s="87"/>
      <c r="G56" s="84"/>
      <c r="H56" s="144" t="s">
        <v>165</v>
      </c>
      <c r="I56" s="144"/>
      <c r="J56" s="84"/>
      <c r="K56" s="134">
        <v>1309667</v>
      </c>
      <c r="L56" s="135">
        <v>510</v>
      </c>
      <c r="M56" s="135">
        <v>2522</v>
      </c>
      <c r="N56" s="135">
        <v>1270414</v>
      </c>
      <c r="O56" s="136">
        <v>1262469</v>
      </c>
      <c r="P56" s="135">
        <v>494</v>
      </c>
      <c r="Q56" s="135">
        <v>-870</v>
      </c>
      <c r="R56" s="135">
        <v>206</v>
      </c>
      <c r="S56" s="135">
        <v>1216255</v>
      </c>
      <c r="T56" s="84"/>
    </row>
    <row r="57" spans="1:20" hidden="1">
      <c r="A57" s="132" t="s">
        <v>527</v>
      </c>
      <c r="B57" s="132" t="s">
        <v>214</v>
      </c>
      <c r="C57" s="132" t="s">
        <v>215</v>
      </c>
      <c r="D57" s="132" t="s">
        <v>216</v>
      </c>
      <c r="E57" s="132"/>
      <c r="F57" s="87"/>
      <c r="G57" s="84"/>
      <c r="H57" s="144" t="s">
        <v>166</v>
      </c>
      <c r="I57" s="144"/>
      <c r="J57" s="84"/>
      <c r="K57" s="134">
        <v>1345969</v>
      </c>
      <c r="L57" s="135">
        <v>528</v>
      </c>
      <c r="M57" s="135">
        <v>2102</v>
      </c>
      <c r="N57" s="135">
        <v>1311679</v>
      </c>
      <c r="O57" s="136">
        <v>1299761</v>
      </c>
      <c r="P57" s="135">
        <v>514</v>
      </c>
      <c r="Q57" s="135">
        <v>-752</v>
      </c>
      <c r="R57" s="135">
        <v>228</v>
      </c>
      <c r="S57" s="135">
        <v>1261311</v>
      </c>
      <c r="T57" s="84"/>
    </row>
    <row r="58" spans="1:20" hidden="1">
      <c r="A58" s="132" t="s">
        <v>527</v>
      </c>
      <c r="B58" s="132" t="s">
        <v>214</v>
      </c>
      <c r="C58" s="132" t="s">
        <v>215</v>
      </c>
      <c r="D58" s="132" t="s">
        <v>216</v>
      </c>
      <c r="E58" s="132"/>
      <c r="F58" s="87"/>
      <c r="G58" s="84"/>
      <c r="H58" s="144" t="s">
        <v>167</v>
      </c>
      <c r="I58" s="144"/>
      <c r="J58" s="84"/>
      <c r="K58" s="134">
        <v>1370133</v>
      </c>
      <c r="L58" s="135">
        <v>636</v>
      </c>
      <c r="M58" s="135">
        <v>1869</v>
      </c>
      <c r="N58" s="135">
        <v>1347543</v>
      </c>
      <c r="O58" s="136">
        <v>1326502</v>
      </c>
      <c r="P58" s="135">
        <v>616</v>
      </c>
      <c r="Q58" s="135">
        <v>-523</v>
      </c>
      <c r="R58" s="135">
        <v>205</v>
      </c>
      <c r="S58" s="135">
        <v>1298723</v>
      </c>
      <c r="T58" s="84"/>
    </row>
    <row r="59" spans="1:20" ht="30" hidden="1" customHeight="1">
      <c r="A59" s="132" t="s">
        <v>527</v>
      </c>
      <c r="B59" s="132" t="s">
        <v>214</v>
      </c>
      <c r="C59" s="132" t="s">
        <v>215</v>
      </c>
      <c r="D59" s="132" t="s">
        <v>216</v>
      </c>
      <c r="E59" s="132"/>
      <c r="F59" s="87"/>
      <c r="G59" s="84"/>
      <c r="H59" s="144" t="s">
        <v>168</v>
      </c>
      <c r="I59" s="144"/>
      <c r="J59" s="84"/>
      <c r="K59" s="134">
        <v>1424394</v>
      </c>
      <c r="L59" s="135">
        <v>615</v>
      </c>
      <c r="M59" s="135">
        <v>1179</v>
      </c>
      <c r="N59" s="135">
        <v>1371366</v>
      </c>
      <c r="O59" s="136">
        <v>1382177</v>
      </c>
      <c r="P59" s="135">
        <v>608</v>
      </c>
      <c r="Q59" s="135">
        <v>-472</v>
      </c>
      <c r="R59" s="135">
        <v>259</v>
      </c>
      <c r="S59" s="135">
        <v>1325568</v>
      </c>
      <c r="T59" s="84"/>
    </row>
    <row r="60" spans="1:20" hidden="1">
      <c r="A60" s="132" t="s">
        <v>527</v>
      </c>
      <c r="B60" s="132" t="s">
        <v>214</v>
      </c>
      <c r="C60" s="132" t="s">
        <v>215</v>
      </c>
      <c r="D60" s="132" t="s">
        <v>216</v>
      </c>
      <c r="E60" s="132"/>
      <c r="F60" s="87"/>
      <c r="G60" s="84"/>
      <c r="H60" s="144" t="s">
        <v>169</v>
      </c>
      <c r="I60" s="144"/>
      <c r="J60" s="84"/>
      <c r="K60" s="134">
        <v>1470748</v>
      </c>
      <c r="L60" s="135">
        <v>653</v>
      </c>
      <c r="M60" s="135">
        <v>1400</v>
      </c>
      <c r="N60" s="135">
        <v>1424958</v>
      </c>
      <c r="O60" s="136">
        <v>1428595</v>
      </c>
      <c r="P60" s="135">
        <v>643</v>
      </c>
      <c r="Q60" s="135">
        <v>113</v>
      </c>
      <c r="R60" s="135">
        <v>291</v>
      </c>
      <c r="S60" s="135">
        <v>1381356</v>
      </c>
      <c r="T60" s="84"/>
    </row>
    <row r="61" spans="1:20" hidden="1">
      <c r="A61" s="132" t="s">
        <v>527</v>
      </c>
      <c r="B61" s="132" t="s">
        <v>214</v>
      </c>
      <c r="C61" s="132" t="s">
        <v>215</v>
      </c>
      <c r="D61" s="132" t="s">
        <v>216</v>
      </c>
      <c r="E61" s="132"/>
      <c r="F61" s="87"/>
      <c r="G61" s="84"/>
      <c r="H61" s="144" t="s">
        <v>170</v>
      </c>
      <c r="I61" s="144"/>
      <c r="J61" s="84"/>
      <c r="K61" s="134">
        <v>1493012</v>
      </c>
      <c r="L61" s="135">
        <v>705</v>
      </c>
      <c r="M61" s="135">
        <v>1194</v>
      </c>
      <c r="N61" s="135">
        <v>1471495</v>
      </c>
      <c r="O61" s="136">
        <v>1449983</v>
      </c>
      <c r="P61" s="135">
        <v>696</v>
      </c>
      <c r="Q61" s="135">
        <v>-38</v>
      </c>
      <c r="R61" s="135">
        <v>291</v>
      </c>
      <c r="S61" s="135">
        <v>1428356</v>
      </c>
      <c r="T61" s="84"/>
    </row>
    <row r="62" spans="1:20" hidden="1">
      <c r="A62" s="132" t="s">
        <v>527</v>
      </c>
      <c r="B62" s="132" t="s">
        <v>214</v>
      </c>
      <c r="C62" s="132" t="s">
        <v>215</v>
      </c>
      <c r="D62" s="132" t="s">
        <v>216</v>
      </c>
      <c r="E62" s="132"/>
      <c r="F62" s="87"/>
      <c r="G62" s="84"/>
      <c r="H62" s="144" t="s">
        <v>171</v>
      </c>
      <c r="I62" s="144"/>
      <c r="J62" s="84"/>
      <c r="K62" s="134">
        <v>1495585</v>
      </c>
      <c r="L62" s="135">
        <v>760</v>
      </c>
      <c r="M62" s="135">
        <v>1012</v>
      </c>
      <c r="N62" s="135">
        <v>1493501</v>
      </c>
      <c r="O62" s="136">
        <v>1450760</v>
      </c>
      <c r="P62" s="135">
        <v>744</v>
      </c>
      <c r="Q62" s="135">
        <v>-128</v>
      </c>
      <c r="R62" s="135">
        <v>286</v>
      </c>
      <c r="S62" s="135">
        <v>1449540</v>
      </c>
      <c r="T62" s="84"/>
    </row>
    <row r="63" spans="1:20" hidden="1">
      <c r="A63" s="132" t="s">
        <v>527</v>
      </c>
      <c r="B63" s="132" t="s">
        <v>214</v>
      </c>
      <c r="C63" s="132" t="s">
        <v>215</v>
      </c>
      <c r="D63" s="132" t="s">
        <v>216</v>
      </c>
      <c r="E63" s="132"/>
      <c r="F63" s="87"/>
      <c r="G63" s="84"/>
      <c r="H63" s="144" t="s">
        <v>172</v>
      </c>
      <c r="I63" s="144"/>
      <c r="J63" s="84"/>
      <c r="K63" s="134">
        <v>1512396</v>
      </c>
      <c r="L63" s="135">
        <v>794</v>
      </c>
      <c r="M63" s="135">
        <v>396</v>
      </c>
      <c r="N63" s="135">
        <v>1495837</v>
      </c>
      <c r="O63" s="136">
        <v>1472725</v>
      </c>
      <c r="P63" s="135">
        <v>785</v>
      </c>
      <c r="Q63" s="135">
        <v>-366</v>
      </c>
      <c r="R63" s="135">
        <v>221</v>
      </c>
      <c r="S63" s="135">
        <v>1450174</v>
      </c>
      <c r="T63" s="84"/>
    </row>
    <row r="64" spans="1:20" ht="30" hidden="1" customHeight="1">
      <c r="A64" s="132" t="s">
        <v>527</v>
      </c>
      <c r="B64" s="132" t="s">
        <v>214</v>
      </c>
      <c r="C64" s="132" t="s">
        <v>215</v>
      </c>
      <c r="D64" s="132" t="s">
        <v>216</v>
      </c>
      <c r="E64" s="132"/>
      <c r="F64" s="87"/>
      <c r="G64" s="84"/>
      <c r="H64" s="144" t="s">
        <v>173</v>
      </c>
      <c r="I64" s="144"/>
      <c r="J64" s="84"/>
      <c r="K64" s="134">
        <v>1577825</v>
      </c>
      <c r="L64" s="135">
        <v>905</v>
      </c>
      <c r="M64" s="135">
        <v>644</v>
      </c>
      <c r="N64" s="135">
        <v>1511998</v>
      </c>
      <c r="O64" s="136">
        <v>1538828</v>
      </c>
      <c r="P64" s="135">
        <v>887</v>
      </c>
      <c r="Q64" s="135">
        <v>-92</v>
      </c>
      <c r="R64" s="135">
        <v>238</v>
      </c>
      <c r="S64" s="135">
        <v>1471795</v>
      </c>
      <c r="T64" s="84"/>
    </row>
    <row r="65" spans="1:20" hidden="1">
      <c r="A65" s="132" t="s">
        <v>527</v>
      </c>
      <c r="B65" s="132" t="s">
        <v>214</v>
      </c>
      <c r="C65" s="132" t="s">
        <v>215</v>
      </c>
      <c r="D65" s="132" t="s">
        <v>216</v>
      </c>
      <c r="E65" s="132"/>
      <c r="F65" s="87"/>
      <c r="G65" s="84"/>
      <c r="H65" s="144" t="s">
        <v>174</v>
      </c>
      <c r="I65" s="144"/>
      <c r="J65" s="84"/>
      <c r="K65" s="134">
        <v>1619198</v>
      </c>
      <c r="L65" s="135">
        <v>1025</v>
      </c>
      <c r="M65" s="135">
        <v>539</v>
      </c>
      <c r="N65" s="135">
        <v>1577564</v>
      </c>
      <c r="O65" s="136">
        <v>1580815</v>
      </c>
      <c r="P65" s="135">
        <v>1009</v>
      </c>
      <c r="Q65" s="135">
        <v>18</v>
      </c>
      <c r="R65" s="135">
        <v>209</v>
      </c>
      <c r="S65" s="135">
        <v>1538087</v>
      </c>
      <c r="T65" s="84"/>
    </row>
    <row r="66" spans="1:20" hidden="1">
      <c r="A66" s="132" t="s">
        <v>527</v>
      </c>
      <c r="B66" s="132" t="s">
        <v>214</v>
      </c>
      <c r="C66" s="132" t="s">
        <v>215</v>
      </c>
      <c r="D66" s="132" t="s">
        <v>216</v>
      </c>
      <c r="E66" s="132"/>
      <c r="F66" s="87"/>
      <c r="G66" s="84"/>
      <c r="H66" s="144" t="s">
        <v>175</v>
      </c>
      <c r="I66" s="144"/>
      <c r="J66" s="84"/>
      <c r="K66" s="134">
        <v>1682665</v>
      </c>
      <c r="L66" s="135">
        <v>1094</v>
      </c>
      <c r="M66" s="135">
        <v>484</v>
      </c>
      <c r="N66" s="135">
        <v>1618712</v>
      </c>
      <c r="O66" s="136">
        <v>1647153</v>
      </c>
      <c r="P66" s="135">
        <v>1080</v>
      </c>
      <c r="Q66" s="135">
        <v>-136</v>
      </c>
      <c r="R66" s="135">
        <v>214</v>
      </c>
      <c r="S66" s="135">
        <v>1580033</v>
      </c>
      <c r="T66" s="84"/>
    </row>
    <row r="67" spans="1:20" hidden="1">
      <c r="A67" s="132" t="s">
        <v>527</v>
      </c>
      <c r="B67" s="132" t="s">
        <v>214</v>
      </c>
      <c r="C67" s="132" t="s">
        <v>215</v>
      </c>
      <c r="D67" s="132" t="s">
        <v>216</v>
      </c>
      <c r="E67" s="132"/>
      <c r="F67" s="87"/>
      <c r="G67" s="84"/>
      <c r="H67" s="144" t="s">
        <v>176</v>
      </c>
      <c r="I67" s="144"/>
      <c r="J67" s="84"/>
      <c r="K67" s="134">
        <v>1727243</v>
      </c>
      <c r="L67" s="135">
        <v>1256</v>
      </c>
      <c r="M67" s="135">
        <v>1125</v>
      </c>
      <c r="N67" s="135">
        <v>1682055</v>
      </c>
      <c r="O67" s="136">
        <v>1693677</v>
      </c>
      <c r="P67" s="135">
        <v>1236</v>
      </c>
      <c r="Q67" s="135">
        <v>427</v>
      </c>
      <c r="R67" s="135">
        <v>195</v>
      </c>
      <c r="S67" s="135">
        <v>1646151</v>
      </c>
      <c r="T67" s="84"/>
    </row>
    <row r="68" spans="1:20" hidden="1">
      <c r="A68" s="132" t="s">
        <v>527</v>
      </c>
      <c r="B68" s="132" t="s">
        <v>214</v>
      </c>
      <c r="C68" s="132" t="s">
        <v>215</v>
      </c>
      <c r="D68" s="132" t="s">
        <v>216</v>
      </c>
      <c r="E68" s="132"/>
      <c r="F68" s="87"/>
      <c r="G68" s="84"/>
      <c r="H68" s="144" t="s">
        <v>177</v>
      </c>
      <c r="I68" s="144"/>
      <c r="J68" s="84"/>
      <c r="K68" s="134">
        <v>1810380</v>
      </c>
      <c r="L68" s="135">
        <v>1382</v>
      </c>
      <c r="M68" s="135">
        <v>821</v>
      </c>
      <c r="N68" s="135">
        <v>1727112</v>
      </c>
      <c r="O68" s="136">
        <v>1777662</v>
      </c>
      <c r="P68" s="135">
        <v>1371</v>
      </c>
      <c r="Q68" s="135">
        <v>250</v>
      </c>
      <c r="R68" s="135">
        <v>161</v>
      </c>
      <c r="S68" s="135">
        <v>1693063</v>
      </c>
      <c r="T68" s="84"/>
    </row>
    <row r="69" spans="1:20" ht="30" hidden="1" customHeight="1">
      <c r="A69" s="132" t="s">
        <v>527</v>
      </c>
      <c r="B69" s="132" t="s">
        <v>214</v>
      </c>
      <c r="C69" s="132" t="s">
        <v>215</v>
      </c>
      <c r="D69" s="132" t="s">
        <v>216</v>
      </c>
      <c r="E69" s="132"/>
      <c r="F69" s="87"/>
      <c r="G69" s="84"/>
      <c r="H69" s="144" t="s">
        <v>178</v>
      </c>
      <c r="I69" s="144"/>
      <c r="J69" s="84"/>
      <c r="K69" s="134">
        <v>1890032</v>
      </c>
      <c r="L69" s="135">
        <v>1603</v>
      </c>
      <c r="M69" s="135">
        <v>847</v>
      </c>
      <c r="N69" s="135">
        <v>1809819</v>
      </c>
      <c r="O69" s="136">
        <v>1858409</v>
      </c>
      <c r="P69" s="135">
        <v>1578</v>
      </c>
      <c r="Q69" s="135">
        <v>312</v>
      </c>
      <c r="R69" s="135">
        <v>184</v>
      </c>
      <c r="S69" s="135">
        <v>1776702</v>
      </c>
      <c r="T69" s="84"/>
    </row>
    <row r="70" spans="1:20" hidden="1">
      <c r="A70" s="132" t="s">
        <v>527</v>
      </c>
      <c r="B70" s="132" t="s">
        <v>214</v>
      </c>
      <c r="C70" s="132" t="s">
        <v>215</v>
      </c>
      <c r="D70" s="132" t="s">
        <v>216</v>
      </c>
      <c r="E70" s="132"/>
      <c r="F70" s="87"/>
      <c r="G70" s="84"/>
      <c r="H70" s="144" t="s">
        <v>179</v>
      </c>
      <c r="I70" s="144"/>
      <c r="J70" s="84"/>
      <c r="K70" s="134">
        <v>1994776</v>
      </c>
      <c r="L70" s="135">
        <v>1820</v>
      </c>
      <c r="M70" s="135">
        <v>867</v>
      </c>
      <c r="N70" s="135">
        <v>1889276</v>
      </c>
      <c r="O70" s="136">
        <v>1963258</v>
      </c>
      <c r="P70" s="135">
        <v>1789</v>
      </c>
      <c r="Q70" s="135">
        <v>321</v>
      </c>
      <c r="R70" s="135">
        <v>169</v>
      </c>
      <c r="S70" s="135">
        <v>1857327</v>
      </c>
      <c r="T70" s="84"/>
    </row>
    <row r="71" spans="1:20" hidden="1">
      <c r="A71" s="132" t="s">
        <v>527</v>
      </c>
      <c r="B71" s="132" t="s">
        <v>214</v>
      </c>
      <c r="C71" s="132" t="s">
        <v>215</v>
      </c>
      <c r="D71" s="132" t="s">
        <v>216</v>
      </c>
      <c r="E71" s="132"/>
      <c r="F71" s="87"/>
      <c r="G71" s="84"/>
      <c r="H71" s="144" t="s">
        <v>180</v>
      </c>
      <c r="I71" s="144"/>
      <c r="J71" s="84"/>
      <c r="K71" s="134">
        <v>2029444</v>
      </c>
      <c r="L71" s="135">
        <v>2081</v>
      </c>
      <c r="M71" s="135">
        <v>784</v>
      </c>
      <c r="N71" s="135">
        <v>1993823</v>
      </c>
      <c r="O71" s="136">
        <v>1997302</v>
      </c>
      <c r="P71" s="135">
        <v>2045</v>
      </c>
      <c r="Q71" s="135">
        <v>398</v>
      </c>
      <c r="R71" s="135">
        <v>159</v>
      </c>
      <c r="S71" s="135">
        <v>1961959</v>
      </c>
      <c r="T71" s="84"/>
    </row>
    <row r="72" spans="1:20" hidden="1">
      <c r="A72" s="132" t="s">
        <v>527</v>
      </c>
      <c r="B72" s="132" t="s">
        <v>214</v>
      </c>
      <c r="C72" s="132" t="s">
        <v>215</v>
      </c>
      <c r="D72" s="132" t="s">
        <v>216</v>
      </c>
      <c r="E72" s="132"/>
      <c r="F72" s="87"/>
      <c r="G72" s="84"/>
      <c r="H72" s="144" t="s">
        <v>181</v>
      </c>
      <c r="I72" s="144"/>
      <c r="J72" s="84"/>
      <c r="K72" s="134">
        <v>1992660</v>
      </c>
      <c r="L72" s="135">
        <v>2120</v>
      </c>
      <c r="M72" s="135">
        <v>918</v>
      </c>
      <c r="N72" s="135">
        <v>2028147</v>
      </c>
      <c r="O72" s="136">
        <v>1960103</v>
      </c>
      <c r="P72" s="135">
        <v>2088</v>
      </c>
      <c r="Q72" s="135">
        <v>613</v>
      </c>
      <c r="R72" s="135">
        <v>140</v>
      </c>
      <c r="S72" s="135">
        <v>1995814</v>
      </c>
      <c r="T72" s="84"/>
    </row>
    <row r="73" spans="1:20" hidden="1">
      <c r="A73" s="132" t="s">
        <v>527</v>
      </c>
      <c r="B73" s="132" t="s">
        <v>214</v>
      </c>
      <c r="C73" s="132" t="s">
        <v>215</v>
      </c>
      <c r="D73" s="132" t="s">
        <v>216</v>
      </c>
      <c r="E73" s="132"/>
      <c r="F73" s="87"/>
      <c r="G73" s="84"/>
      <c r="H73" s="144" t="s">
        <v>182</v>
      </c>
      <c r="I73" s="144"/>
      <c r="J73" s="84"/>
      <c r="K73" s="134">
        <v>1939681</v>
      </c>
      <c r="L73" s="135">
        <v>2345</v>
      </c>
      <c r="M73" s="135">
        <v>546</v>
      </c>
      <c r="N73" s="135">
        <v>1991458</v>
      </c>
      <c r="O73" s="136">
        <v>1907024</v>
      </c>
      <c r="P73" s="135">
        <v>2321</v>
      </c>
      <c r="Q73" s="135">
        <v>301</v>
      </c>
      <c r="R73" s="135">
        <v>128</v>
      </c>
      <c r="S73" s="135">
        <v>1958768</v>
      </c>
      <c r="T73" s="84"/>
    </row>
    <row r="74" spans="1:20" ht="15" hidden="1" customHeight="1">
      <c r="G74" s="84"/>
      <c r="H74" s="84"/>
      <c r="I74" s="84"/>
      <c r="J74" s="84"/>
      <c r="K74" s="134"/>
      <c r="L74" s="135"/>
      <c r="M74" s="135"/>
      <c r="N74" s="135"/>
      <c r="O74" s="136"/>
      <c r="P74" s="135"/>
      <c r="Q74" s="135"/>
      <c r="R74" s="135"/>
      <c r="S74" s="135"/>
      <c r="T74" s="84"/>
    </row>
    <row r="75" spans="1:20" ht="15" hidden="1" customHeight="1">
      <c r="G75" s="84"/>
      <c r="H75" s="84"/>
      <c r="I75" s="84"/>
      <c r="J75" s="84"/>
      <c r="K75" s="134"/>
      <c r="L75" s="135"/>
      <c r="M75" s="135"/>
      <c r="N75" s="135"/>
      <c r="O75" s="136"/>
      <c r="P75" s="135"/>
      <c r="Q75" s="135"/>
      <c r="R75" s="135"/>
      <c r="S75" s="135"/>
      <c r="T75" s="84"/>
    </row>
    <row r="76" spans="1:20" ht="5.25" hidden="1" customHeight="1">
      <c r="G76" s="84"/>
      <c r="H76" s="102"/>
      <c r="I76" s="102"/>
      <c r="J76" s="102"/>
      <c r="K76" s="101"/>
      <c r="L76" s="102"/>
      <c r="M76" s="102"/>
      <c r="N76" s="102"/>
      <c r="O76" s="102"/>
      <c r="P76" s="102"/>
      <c r="Q76" s="102"/>
      <c r="R76" s="102"/>
      <c r="S76" s="102"/>
      <c r="T76" s="84"/>
    </row>
    <row r="77" spans="1:20" ht="4.5" hidden="1" customHeight="1">
      <c r="G77" s="84"/>
      <c r="H77" s="84"/>
      <c r="I77" s="84"/>
      <c r="J77" s="95"/>
      <c r="K77" s="84"/>
      <c r="L77" s="84"/>
      <c r="M77" s="84"/>
      <c r="N77" s="84"/>
      <c r="O77" s="84"/>
      <c r="P77" s="84"/>
      <c r="Q77" s="84"/>
      <c r="R77" s="84"/>
      <c r="S77" s="84"/>
      <c r="T77" s="84"/>
    </row>
    <row r="78" spans="1:20" hidden="1">
      <c r="F78" s="145"/>
      <c r="G78" s="84"/>
      <c r="H78" s="146" t="s">
        <v>545</v>
      </c>
      <c r="I78" s="84"/>
      <c r="J78" s="84" t="s">
        <v>546</v>
      </c>
      <c r="K78" s="84"/>
      <c r="L78" s="84"/>
      <c r="M78" s="84"/>
      <c r="N78" s="84"/>
      <c r="O78" s="84"/>
      <c r="P78" s="84"/>
      <c r="Q78" s="84"/>
      <c r="R78" s="84"/>
      <c r="S78" s="84"/>
      <c r="T78" s="84"/>
    </row>
    <row r="79" spans="1:20" hidden="1">
      <c r="F79" s="147"/>
      <c r="G79" s="84"/>
      <c r="H79" s="148"/>
      <c r="I79" s="84"/>
      <c r="J79" s="84" t="s">
        <v>547</v>
      </c>
      <c r="K79" s="84"/>
      <c r="L79" s="84"/>
      <c r="M79" s="84"/>
      <c r="N79" s="84"/>
      <c r="O79" s="84"/>
      <c r="P79" s="84"/>
      <c r="Q79" s="84"/>
      <c r="R79" s="84"/>
      <c r="S79" s="84"/>
      <c r="T79" s="84"/>
    </row>
    <row r="80" spans="1:20" hidden="1">
      <c r="F80" s="147"/>
      <c r="G80" s="84"/>
      <c r="H80" s="148"/>
      <c r="I80" s="84"/>
      <c r="J80" s="84"/>
      <c r="K80" s="84"/>
      <c r="L80" s="84"/>
      <c r="M80" s="84"/>
      <c r="N80" s="84"/>
      <c r="O80" s="84"/>
      <c r="P80" s="84"/>
      <c r="Q80" s="84"/>
      <c r="R80" s="84"/>
      <c r="S80" s="84"/>
      <c r="T80" s="84"/>
    </row>
    <row r="81" spans="6:20" hidden="1">
      <c r="F81" s="147"/>
      <c r="G81" s="84"/>
      <c r="H81" s="148"/>
      <c r="I81" s="84"/>
      <c r="J81" s="84"/>
      <c r="K81" s="84"/>
      <c r="L81" s="84"/>
      <c r="M81" s="84"/>
      <c r="N81" s="84"/>
      <c r="O81" s="84"/>
      <c r="P81" s="84"/>
      <c r="Q81" s="84"/>
      <c r="R81" s="84"/>
      <c r="S81" s="84"/>
      <c r="T81" s="84"/>
    </row>
    <row r="82" spans="6:20" hidden="1">
      <c r="F82" s="84"/>
      <c r="G82" s="84"/>
      <c r="H82" s="148"/>
      <c r="I82" s="84"/>
      <c r="J82" s="84"/>
      <c r="K82" s="84"/>
      <c r="L82" s="84"/>
      <c r="M82" s="84"/>
      <c r="N82" s="84"/>
      <c r="O82" s="84"/>
      <c r="P82" s="84"/>
      <c r="Q82" s="84"/>
      <c r="R82" s="84"/>
      <c r="S82" s="84"/>
      <c r="T82" s="84"/>
    </row>
    <row r="83" spans="6:20" ht="12.75" hidden="1" customHeight="1">
      <c r="G83" s="84"/>
      <c r="H83" s="84"/>
      <c r="I83" s="84"/>
      <c r="J83" s="84"/>
      <c r="K83" s="84"/>
      <c r="L83" s="84"/>
      <c r="M83" s="84"/>
      <c r="N83" s="84"/>
      <c r="O83" s="84"/>
      <c r="P83" s="84"/>
      <c r="Q83" s="84"/>
      <c r="R83" s="84"/>
      <c r="S83" s="84"/>
      <c r="T83" s="84"/>
    </row>
    <row r="84" spans="6:20" ht="18.75" hidden="1">
      <c r="F84" s="89"/>
      <c r="G84" s="84"/>
      <c r="H84" s="149" t="s">
        <v>548</v>
      </c>
      <c r="I84" s="84"/>
      <c r="J84" s="84"/>
      <c r="K84" s="84"/>
      <c r="L84" s="84"/>
      <c r="M84" s="84"/>
      <c r="N84" s="84"/>
      <c r="O84" s="84"/>
      <c r="P84" s="84"/>
      <c r="Q84" s="84"/>
      <c r="R84" s="84"/>
      <c r="S84" s="84"/>
      <c r="T84" s="84"/>
    </row>
    <row r="85" spans="6:20" ht="18.75" hidden="1">
      <c r="F85" s="89"/>
      <c r="G85" s="84"/>
      <c r="H85" s="150" t="s">
        <v>549</v>
      </c>
      <c r="I85" s="151"/>
      <c r="J85" s="84"/>
      <c r="K85" s="84"/>
      <c r="L85" s="84"/>
      <c r="M85" s="84"/>
      <c r="N85" s="84"/>
      <c r="O85" s="84"/>
      <c r="P85" s="84"/>
      <c r="Q85" s="84"/>
      <c r="R85" s="84"/>
      <c r="S85" s="84"/>
      <c r="T85" s="84"/>
    </row>
    <row r="86" spans="6:20" hidden="1">
      <c r="F86" s="89"/>
      <c r="G86" s="84"/>
      <c r="H86" s="84"/>
      <c r="I86" s="84"/>
      <c r="J86" s="84"/>
      <c r="K86" s="84"/>
      <c r="L86" s="84"/>
      <c r="M86" s="84"/>
      <c r="N86" s="84"/>
      <c r="O86" s="84"/>
      <c r="P86" s="84"/>
      <c r="Q86" s="84"/>
      <c r="R86" s="84"/>
      <c r="S86" s="84"/>
      <c r="T86" s="84"/>
    </row>
    <row r="87" spans="6:20" ht="13.5" hidden="1" customHeight="1">
      <c r="F87" s="89"/>
      <c r="G87" s="84"/>
      <c r="H87" s="84"/>
      <c r="I87" s="84"/>
      <c r="J87" s="84"/>
      <c r="K87" s="84"/>
      <c r="L87" s="84"/>
      <c r="M87" s="84"/>
      <c r="N87" s="152"/>
      <c r="O87" s="153"/>
      <c r="P87" s="84"/>
      <c r="Q87" s="84"/>
      <c r="R87" s="84"/>
      <c r="S87" s="84"/>
      <c r="T87" s="84"/>
    </row>
    <row r="88" spans="6:20" ht="15.75" hidden="1" customHeight="1">
      <c r="F88" s="89"/>
      <c r="G88" s="84"/>
      <c r="H88" s="84"/>
      <c r="I88" s="84"/>
      <c r="J88" s="84"/>
      <c r="K88" s="84"/>
      <c r="L88" s="84"/>
      <c r="M88" s="84"/>
      <c r="N88" s="133"/>
      <c r="O88" s="84"/>
      <c r="P88" s="84"/>
      <c r="Q88" s="84"/>
      <c r="R88" s="84"/>
      <c r="S88" s="84"/>
      <c r="T88" s="84"/>
    </row>
    <row r="89" spans="6:20" ht="5.25" hidden="1" customHeight="1">
      <c r="F89" s="89"/>
      <c r="G89" s="84"/>
      <c r="H89" s="84"/>
      <c r="I89" s="84"/>
      <c r="J89" s="84"/>
      <c r="K89" s="84"/>
      <c r="L89" s="84"/>
      <c r="M89" s="84"/>
      <c r="N89" s="84"/>
      <c r="O89" s="84"/>
      <c r="P89" s="84"/>
      <c r="Q89" s="84"/>
      <c r="R89" s="84"/>
      <c r="S89" s="84"/>
      <c r="T89" s="84"/>
    </row>
    <row r="90" spans="6:20" ht="3" hidden="1" customHeight="1">
      <c r="F90" s="89"/>
      <c r="G90" s="84"/>
      <c r="H90" s="93"/>
      <c r="I90" s="93"/>
      <c r="J90" s="93"/>
      <c r="K90" s="94"/>
      <c r="L90" s="93"/>
      <c r="M90" s="93"/>
      <c r="N90" s="93"/>
      <c r="O90" s="93"/>
      <c r="P90" s="93"/>
      <c r="Q90" s="93"/>
      <c r="R90" s="93"/>
      <c r="S90" s="93"/>
      <c r="T90" s="84"/>
    </row>
    <row r="91" spans="6:20" ht="15" hidden="1">
      <c r="F91" s="89"/>
      <c r="G91" s="84"/>
      <c r="H91" s="95"/>
      <c r="I91" s="95"/>
      <c r="J91" s="96"/>
      <c r="K91" s="97"/>
      <c r="L91" s="98"/>
      <c r="M91" s="99"/>
      <c r="N91" s="154" t="s">
        <v>550</v>
      </c>
      <c r="O91" s="154"/>
      <c r="P91" s="98"/>
      <c r="Q91" s="98"/>
      <c r="R91" s="99"/>
      <c r="S91" s="98"/>
      <c r="T91" s="84"/>
    </row>
    <row r="92" spans="6:20" ht="3" hidden="1" customHeight="1">
      <c r="F92" s="89"/>
      <c r="G92" s="84"/>
      <c r="H92" s="95"/>
      <c r="I92" s="95"/>
      <c r="J92" s="96"/>
      <c r="K92" s="101"/>
      <c r="L92" s="102"/>
      <c r="M92" s="102"/>
      <c r="N92" s="102"/>
      <c r="O92" s="102"/>
      <c r="P92" s="102"/>
      <c r="Q92" s="102"/>
      <c r="R92" s="102"/>
      <c r="S92" s="102"/>
      <c r="T92" s="84"/>
    </row>
    <row r="93" spans="6:20" ht="3" hidden="1" customHeight="1">
      <c r="F93" s="89"/>
      <c r="G93" s="84"/>
      <c r="H93" s="95"/>
      <c r="I93" s="95"/>
      <c r="J93" s="95"/>
      <c r="K93" s="94"/>
      <c r="L93" s="93"/>
      <c r="M93" s="93"/>
      <c r="N93" s="93"/>
      <c r="O93" s="94"/>
      <c r="P93" s="93"/>
      <c r="Q93" s="93"/>
      <c r="R93" s="93"/>
      <c r="S93" s="93"/>
      <c r="T93" s="84"/>
    </row>
    <row r="94" spans="6:20" ht="15" hidden="1">
      <c r="F94" s="89"/>
      <c r="G94" s="84"/>
      <c r="H94" s="95"/>
      <c r="I94" s="95"/>
      <c r="J94" s="95"/>
      <c r="K94" s="105" t="s">
        <v>501</v>
      </c>
      <c r="L94" s="106"/>
      <c r="M94" s="99" t="s">
        <v>502</v>
      </c>
      <c r="N94" s="98"/>
      <c r="O94" s="105" t="s">
        <v>503</v>
      </c>
      <c r="P94" s="106"/>
      <c r="Q94" s="106"/>
      <c r="R94" s="99" t="s">
        <v>504</v>
      </c>
      <c r="S94" s="95"/>
      <c r="T94" s="84"/>
    </row>
    <row r="95" spans="6:20" ht="3" hidden="1" customHeight="1">
      <c r="F95" s="89"/>
      <c r="G95" s="84"/>
      <c r="H95" s="103"/>
      <c r="I95" s="103"/>
      <c r="J95" s="104"/>
      <c r="K95" s="155"/>
      <c r="L95" s="156"/>
      <c r="M95" s="156"/>
      <c r="N95" s="156"/>
      <c r="O95" s="155"/>
      <c r="P95" s="156"/>
      <c r="Q95" s="156"/>
      <c r="R95" s="156"/>
      <c r="S95" s="102"/>
      <c r="T95" s="84"/>
    </row>
    <row r="96" spans="6:20" ht="19.5" hidden="1" customHeight="1">
      <c r="F96" s="89"/>
      <c r="G96" s="84"/>
      <c r="H96" s="95"/>
      <c r="I96" s="95"/>
      <c r="J96" s="95"/>
      <c r="K96" s="108" t="s">
        <v>551</v>
      </c>
      <c r="L96" s="109" t="s">
        <v>552</v>
      </c>
      <c r="M96" s="110"/>
      <c r="N96" s="108" t="s">
        <v>553</v>
      </c>
      <c r="O96" s="108" t="s">
        <v>551</v>
      </c>
      <c r="P96" s="109" t="s">
        <v>552</v>
      </c>
      <c r="Q96" s="111"/>
      <c r="R96" s="110"/>
      <c r="S96" s="112" t="s">
        <v>553</v>
      </c>
      <c r="T96" s="95"/>
    </row>
    <row r="97" spans="1:20" hidden="1">
      <c r="F97" s="89"/>
      <c r="G97" s="84"/>
      <c r="H97" s="95"/>
      <c r="I97" s="95"/>
      <c r="J97" s="95"/>
      <c r="K97" s="113" t="s">
        <v>554</v>
      </c>
      <c r="L97" s="114"/>
      <c r="M97" s="95"/>
      <c r="N97" s="113" t="s">
        <v>554</v>
      </c>
      <c r="O97" s="113" t="s">
        <v>554</v>
      </c>
      <c r="P97" s="114"/>
      <c r="Q97" s="95"/>
      <c r="R97" s="95"/>
      <c r="S97" s="113" t="s">
        <v>554</v>
      </c>
      <c r="T97" s="95"/>
    </row>
    <row r="98" spans="1:20" ht="15" hidden="1">
      <c r="F98" s="89"/>
      <c r="G98" s="84"/>
      <c r="H98" s="664" t="s">
        <v>509</v>
      </c>
      <c r="I98" s="664"/>
      <c r="J98" s="665"/>
      <c r="K98" s="115" t="s">
        <v>510</v>
      </c>
      <c r="L98" s="116" t="s">
        <v>555</v>
      </c>
      <c r="M98" s="117"/>
      <c r="N98" s="115" t="s">
        <v>510</v>
      </c>
      <c r="O98" s="115" t="s">
        <v>510</v>
      </c>
      <c r="P98" s="116" t="s">
        <v>555</v>
      </c>
      <c r="Q98" s="118"/>
      <c r="R98" s="117"/>
      <c r="S98" s="115" t="s">
        <v>510</v>
      </c>
      <c r="T98" s="95"/>
    </row>
    <row r="99" spans="1:20" ht="3" hidden="1" customHeight="1">
      <c r="F99" s="89"/>
      <c r="G99" s="84"/>
      <c r="H99" s="98"/>
      <c r="I99" s="99"/>
      <c r="J99" s="99"/>
      <c r="K99" s="119"/>
      <c r="L99" s="120"/>
      <c r="M99" s="102"/>
      <c r="N99" s="119"/>
      <c r="O99" s="119"/>
      <c r="P99" s="120"/>
      <c r="Q99" s="121"/>
      <c r="R99" s="102"/>
      <c r="S99" s="114"/>
      <c r="T99" s="95"/>
    </row>
    <row r="100" spans="1:20" ht="5.25" hidden="1" customHeight="1">
      <c r="F100" s="89"/>
      <c r="G100" s="84"/>
      <c r="H100" s="98"/>
      <c r="I100" s="99"/>
      <c r="J100" s="99"/>
      <c r="K100" s="119"/>
      <c r="L100" s="122"/>
      <c r="M100" s="94"/>
      <c r="N100" s="119"/>
      <c r="O100" s="119"/>
      <c r="P100" s="122"/>
      <c r="Q100" s="123"/>
      <c r="R100" s="95"/>
      <c r="S100" s="114"/>
      <c r="T100" s="95"/>
    </row>
    <row r="101" spans="1:20" ht="15" hidden="1">
      <c r="F101" s="89"/>
      <c r="G101" s="84"/>
      <c r="H101" s="662" t="s">
        <v>512</v>
      </c>
      <c r="I101" s="662"/>
      <c r="J101" s="663"/>
      <c r="K101" s="119"/>
      <c r="L101" s="115" t="s">
        <v>513</v>
      </c>
      <c r="M101" s="115" t="s">
        <v>514</v>
      </c>
      <c r="N101" s="119"/>
      <c r="O101" s="119"/>
      <c r="P101" s="124" t="s">
        <v>556</v>
      </c>
      <c r="Q101" s="124" t="s">
        <v>516</v>
      </c>
      <c r="R101" s="125" t="s">
        <v>517</v>
      </c>
      <c r="S101" s="114"/>
      <c r="T101" s="95"/>
    </row>
    <row r="102" spans="1:20" hidden="1">
      <c r="F102" s="89"/>
      <c r="G102" s="84"/>
      <c r="H102" s="95"/>
      <c r="I102" s="95"/>
      <c r="J102" s="95"/>
      <c r="K102" s="119"/>
      <c r="L102" s="114"/>
      <c r="M102" s="114"/>
      <c r="N102" s="119"/>
      <c r="O102" s="119"/>
      <c r="P102" s="114"/>
      <c r="Q102" s="114"/>
      <c r="R102" s="115" t="s">
        <v>518</v>
      </c>
      <c r="S102" s="114"/>
      <c r="T102" s="95"/>
    </row>
    <row r="103" spans="1:20" ht="15" hidden="1">
      <c r="F103" s="89"/>
      <c r="G103" s="84"/>
      <c r="H103" s="126"/>
      <c r="I103" s="126"/>
      <c r="J103" s="127"/>
      <c r="K103" s="128" t="s">
        <v>519</v>
      </c>
      <c r="L103" s="114"/>
      <c r="M103" s="129"/>
      <c r="N103" s="128" t="s">
        <v>519</v>
      </c>
      <c r="O103" s="128" t="s">
        <v>519</v>
      </c>
      <c r="P103" s="114"/>
      <c r="Q103" s="129"/>
      <c r="R103" s="114"/>
      <c r="S103" s="129" t="s">
        <v>557</v>
      </c>
      <c r="T103" s="95"/>
    </row>
    <row r="104" spans="1:20" ht="15" hidden="1">
      <c r="F104" s="89"/>
      <c r="G104" s="84"/>
      <c r="H104" s="95"/>
      <c r="I104" s="95"/>
      <c r="J104" s="95"/>
      <c r="K104" s="128" t="s">
        <v>558</v>
      </c>
      <c r="L104" s="129" t="s">
        <v>522</v>
      </c>
      <c r="M104" s="129" t="s">
        <v>559</v>
      </c>
      <c r="N104" s="128" t="s">
        <v>560</v>
      </c>
      <c r="O104" s="128" t="s">
        <v>558</v>
      </c>
      <c r="P104" s="129" t="s">
        <v>522</v>
      </c>
      <c r="Q104" s="129" t="s">
        <v>559</v>
      </c>
      <c r="R104" s="119"/>
      <c r="S104" s="129" t="s">
        <v>560</v>
      </c>
      <c r="T104" s="95"/>
    </row>
    <row r="105" spans="1:20" ht="15" hidden="1" customHeight="1">
      <c r="F105" s="89"/>
      <c r="G105" s="84"/>
      <c r="H105" s="95"/>
      <c r="I105" s="95"/>
      <c r="J105" s="95"/>
      <c r="K105" s="115" t="s">
        <v>561</v>
      </c>
      <c r="L105" s="122"/>
      <c r="M105" s="122"/>
      <c r="N105" s="130"/>
      <c r="O105" s="115" t="s">
        <v>561</v>
      </c>
      <c r="P105" s="122"/>
      <c r="Q105" s="122"/>
      <c r="R105" s="129" t="s">
        <v>562</v>
      </c>
      <c r="S105" s="122"/>
      <c r="T105" s="84"/>
    </row>
    <row r="106" spans="1:20" ht="5.25" hidden="1" customHeight="1">
      <c r="F106" s="89"/>
      <c r="G106" s="84"/>
      <c r="H106" s="84"/>
      <c r="I106" s="144"/>
      <c r="J106" s="84"/>
      <c r="K106" s="101"/>
      <c r="L106" s="101"/>
      <c r="M106" s="101"/>
      <c r="N106" s="131"/>
      <c r="O106" s="101"/>
      <c r="P106" s="101"/>
      <c r="Q106" s="101"/>
      <c r="R106" s="101"/>
      <c r="S106" s="101"/>
      <c r="T106" s="84"/>
    </row>
    <row r="107" spans="1:20" ht="30" hidden="1" customHeight="1">
      <c r="F107" s="84"/>
      <c r="G107" s="84"/>
      <c r="H107" s="93"/>
      <c r="I107" s="157"/>
      <c r="J107" s="158"/>
      <c r="K107" s="159"/>
      <c r="L107" s="160"/>
      <c r="M107" s="160"/>
      <c r="N107" s="160"/>
      <c r="O107" s="161"/>
      <c r="P107" s="160"/>
      <c r="Q107" s="160"/>
      <c r="R107" s="160"/>
      <c r="S107" s="160"/>
      <c r="T107" s="84"/>
    </row>
    <row r="108" spans="1:20" ht="30" hidden="1" customHeight="1">
      <c r="F108" s="84"/>
      <c r="G108" s="84"/>
      <c r="H108" s="84"/>
      <c r="I108" s="83"/>
      <c r="J108" s="84"/>
      <c r="K108" s="162"/>
      <c r="L108" s="163"/>
      <c r="M108" s="163"/>
      <c r="N108" s="163"/>
      <c r="O108" s="164"/>
      <c r="P108" s="163"/>
      <c r="Q108" s="163"/>
      <c r="R108" s="163"/>
      <c r="S108" s="163"/>
      <c r="T108" s="84"/>
    </row>
    <row r="109" spans="1:20" ht="13.5" hidden="1" customHeight="1">
      <c r="A109" s="132" t="s">
        <v>527</v>
      </c>
      <c r="B109" s="132" t="s">
        <v>214</v>
      </c>
      <c r="C109" s="132" t="s">
        <v>215</v>
      </c>
      <c r="D109" s="132" t="s">
        <v>216</v>
      </c>
      <c r="E109" s="132"/>
      <c r="F109" s="87"/>
      <c r="G109" s="84"/>
      <c r="H109" s="140" t="s">
        <v>563</v>
      </c>
      <c r="I109" s="144"/>
      <c r="J109" s="133" t="s">
        <v>211</v>
      </c>
      <c r="K109" s="141">
        <v>1881435</v>
      </c>
      <c r="L109" s="142">
        <v>2542</v>
      </c>
      <c r="M109" s="142">
        <v>686</v>
      </c>
      <c r="N109" s="142">
        <v>1937882</v>
      </c>
      <c r="O109" s="143">
        <v>1848822</v>
      </c>
      <c r="P109" s="142">
        <v>2506</v>
      </c>
      <c r="Q109" s="142">
        <v>497</v>
      </c>
      <c r="R109" s="142">
        <v>165</v>
      </c>
      <c r="S109" s="142">
        <v>1905132</v>
      </c>
      <c r="T109" s="84"/>
    </row>
    <row r="110" spans="1:20" hidden="1">
      <c r="A110" s="132" t="s">
        <v>527</v>
      </c>
      <c r="B110" s="132" t="s">
        <v>214</v>
      </c>
      <c r="C110" s="132" t="s">
        <v>215</v>
      </c>
      <c r="D110" s="132" t="s">
        <v>216</v>
      </c>
      <c r="E110" s="132"/>
      <c r="F110" s="87"/>
      <c r="G110" s="84"/>
      <c r="H110" s="144" t="s">
        <v>564</v>
      </c>
      <c r="I110" s="144"/>
      <c r="J110" s="84"/>
      <c r="K110" s="134">
        <v>1852462</v>
      </c>
      <c r="L110" s="135">
        <v>2750</v>
      </c>
      <c r="M110" s="135">
        <v>544</v>
      </c>
      <c r="N110" s="135">
        <v>1879579</v>
      </c>
      <c r="O110" s="136">
        <v>1821079</v>
      </c>
      <c r="P110" s="135">
        <v>2706</v>
      </c>
      <c r="Q110" s="135">
        <v>473</v>
      </c>
      <c r="R110" s="135">
        <v>180</v>
      </c>
      <c r="S110" s="135">
        <v>1846978</v>
      </c>
      <c r="T110" s="84"/>
    </row>
    <row r="111" spans="1:20" hidden="1">
      <c r="A111" s="132" t="s">
        <v>527</v>
      </c>
      <c r="B111" s="132" t="s">
        <v>214</v>
      </c>
      <c r="C111" s="132" t="s">
        <v>215</v>
      </c>
      <c r="D111" s="132" t="s">
        <v>216</v>
      </c>
      <c r="E111" s="132"/>
      <c r="F111" s="87"/>
      <c r="G111" s="84"/>
      <c r="H111" s="144" t="s">
        <v>565</v>
      </c>
      <c r="I111" s="144"/>
      <c r="J111" s="84"/>
      <c r="K111" s="134">
        <v>1811526</v>
      </c>
      <c r="L111" s="135">
        <v>2968</v>
      </c>
      <c r="M111" s="135">
        <v>531</v>
      </c>
      <c r="N111" s="135">
        <v>1850256</v>
      </c>
      <c r="O111" s="136">
        <v>1781081</v>
      </c>
      <c r="P111" s="135">
        <v>2919</v>
      </c>
      <c r="Q111" s="135">
        <v>397</v>
      </c>
      <c r="R111" s="135">
        <v>126</v>
      </c>
      <c r="S111" s="135">
        <v>1819026</v>
      </c>
      <c r="T111" s="84"/>
    </row>
    <row r="112" spans="1:20" hidden="1">
      <c r="A112" s="132" t="s">
        <v>527</v>
      </c>
      <c r="B112" s="132" t="s">
        <v>214</v>
      </c>
      <c r="C112" s="132" t="s">
        <v>215</v>
      </c>
      <c r="D112" s="132" t="s">
        <v>216</v>
      </c>
      <c r="E112" s="132"/>
      <c r="F112" s="87"/>
      <c r="G112" s="84"/>
      <c r="H112" s="144" t="s">
        <v>566</v>
      </c>
      <c r="I112" s="144"/>
      <c r="J112" s="84"/>
      <c r="K112" s="134">
        <v>1808091</v>
      </c>
      <c r="L112" s="135">
        <v>3267</v>
      </c>
      <c r="M112" s="135">
        <v>-69</v>
      </c>
      <c r="N112" s="135">
        <v>1809089</v>
      </c>
      <c r="O112" s="136">
        <v>1781166</v>
      </c>
      <c r="P112" s="135">
        <v>3220</v>
      </c>
      <c r="Q112" s="135">
        <v>-107</v>
      </c>
      <c r="R112" s="135">
        <v>100</v>
      </c>
      <c r="S112" s="135">
        <v>1778685</v>
      </c>
      <c r="T112" s="84"/>
    </row>
    <row r="113" spans="1:20" hidden="1">
      <c r="A113" s="132" t="s">
        <v>527</v>
      </c>
      <c r="B113" s="132" t="s">
        <v>214</v>
      </c>
      <c r="C113" s="132" t="s">
        <v>215</v>
      </c>
      <c r="D113" s="132" t="s">
        <v>216</v>
      </c>
      <c r="E113" s="132"/>
      <c r="F113" s="87"/>
      <c r="G113" s="84"/>
      <c r="H113" s="144" t="s">
        <v>567</v>
      </c>
      <c r="I113" s="144"/>
      <c r="J113" s="84"/>
      <c r="K113" s="134">
        <v>1412853</v>
      </c>
      <c r="L113" s="135">
        <v>2895</v>
      </c>
      <c r="M113" s="135">
        <v>468</v>
      </c>
      <c r="N113" s="135">
        <v>1804755</v>
      </c>
      <c r="O113" s="136">
        <v>1387303</v>
      </c>
      <c r="P113" s="135">
        <v>2855</v>
      </c>
      <c r="Q113" s="135">
        <v>488</v>
      </c>
      <c r="R113" s="135">
        <v>67</v>
      </c>
      <c r="S113" s="135">
        <v>1777939</v>
      </c>
      <c r="T113" s="84"/>
    </row>
    <row r="114" spans="1:20" ht="30" hidden="1" customHeight="1">
      <c r="A114" s="132" t="s">
        <v>527</v>
      </c>
      <c r="B114" s="132" t="s">
        <v>214</v>
      </c>
      <c r="C114" s="132" t="s">
        <v>215</v>
      </c>
      <c r="D114" s="132" t="s">
        <v>216</v>
      </c>
      <c r="E114" s="132"/>
      <c r="F114" s="87"/>
      <c r="G114" s="84"/>
      <c r="H114" s="144" t="s">
        <v>568</v>
      </c>
      <c r="I114" s="83"/>
      <c r="J114" s="84"/>
      <c r="K114" s="134">
        <v>1743922</v>
      </c>
      <c r="L114" s="135">
        <v>3708</v>
      </c>
      <c r="M114" s="135">
        <v>130</v>
      </c>
      <c r="N114" s="135">
        <v>1410426</v>
      </c>
      <c r="O114" s="136">
        <v>1718195</v>
      </c>
      <c r="P114" s="135">
        <v>3634</v>
      </c>
      <c r="Q114" s="135">
        <v>215</v>
      </c>
      <c r="R114" s="135">
        <v>94</v>
      </c>
      <c r="S114" s="135">
        <v>1385003</v>
      </c>
      <c r="T114" s="84"/>
    </row>
    <row r="115" spans="1:20" hidden="1">
      <c r="A115" s="132" t="s">
        <v>527</v>
      </c>
      <c r="B115" s="132" t="s">
        <v>214</v>
      </c>
      <c r="C115" s="132" t="s">
        <v>215</v>
      </c>
      <c r="D115" s="132" t="s">
        <v>216</v>
      </c>
      <c r="E115" s="132"/>
      <c r="F115" s="87"/>
      <c r="G115" s="84"/>
      <c r="H115" s="144" t="s">
        <v>569</v>
      </c>
      <c r="I115" s="83"/>
      <c r="J115" s="84"/>
      <c r="K115" s="134">
        <v>1633651</v>
      </c>
      <c r="L115" s="135">
        <v>3896</v>
      </c>
      <c r="M115" s="135">
        <v>99</v>
      </c>
      <c r="N115" s="135">
        <v>1740344</v>
      </c>
      <c r="O115" s="136">
        <v>1608666</v>
      </c>
      <c r="P115" s="135">
        <v>3830</v>
      </c>
      <c r="Q115" s="135">
        <v>117</v>
      </c>
      <c r="R115" s="135">
        <v>121</v>
      </c>
      <c r="S115" s="135">
        <v>1714870</v>
      </c>
      <c r="T115" s="84"/>
    </row>
    <row r="116" spans="1:20" hidden="1">
      <c r="A116" s="132" t="s">
        <v>527</v>
      </c>
      <c r="B116" s="132" t="s">
        <v>214</v>
      </c>
      <c r="C116" s="132" t="s">
        <v>215</v>
      </c>
      <c r="D116" s="132" t="s">
        <v>216</v>
      </c>
      <c r="E116" s="132"/>
      <c r="F116" s="87"/>
      <c r="G116" s="84"/>
      <c r="H116" s="144" t="s">
        <v>570</v>
      </c>
      <c r="I116" s="83"/>
      <c r="J116" s="84"/>
      <c r="K116" s="134">
        <v>1592161</v>
      </c>
      <c r="L116" s="135">
        <v>4185</v>
      </c>
      <c r="M116" s="135">
        <v>142</v>
      </c>
      <c r="N116" s="135">
        <v>1629854</v>
      </c>
      <c r="O116" s="136">
        <v>1567629</v>
      </c>
      <c r="P116" s="135">
        <v>4126</v>
      </c>
      <c r="Q116" s="135">
        <v>130</v>
      </c>
      <c r="R116" s="135">
        <v>118</v>
      </c>
      <c r="S116" s="135">
        <v>1605074</v>
      </c>
      <c r="T116" s="84"/>
    </row>
    <row r="117" spans="1:20" hidden="1">
      <c r="A117" s="132" t="s">
        <v>527</v>
      </c>
      <c r="B117" s="132" t="s">
        <v>214</v>
      </c>
      <c r="C117" s="132" t="s">
        <v>215</v>
      </c>
      <c r="D117" s="132" t="s">
        <v>216</v>
      </c>
      <c r="E117" s="132"/>
      <c r="F117" s="87"/>
      <c r="G117" s="84"/>
      <c r="H117" s="144" t="s">
        <v>571</v>
      </c>
      <c r="I117" s="83"/>
      <c r="J117" s="84"/>
      <c r="K117" s="134">
        <v>1539228</v>
      </c>
      <c r="L117" s="135">
        <v>4363</v>
      </c>
      <c r="M117" s="135">
        <v>123</v>
      </c>
      <c r="N117" s="135">
        <v>1588118</v>
      </c>
      <c r="O117" s="136">
        <v>1518049</v>
      </c>
      <c r="P117" s="135">
        <v>4289</v>
      </c>
      <c r="Q117" s="135">
        <v>68</v>
      </c>
      <c r="R117" s="135">
        <v>85</v>
      </c>
      <c r="S117" s="135">
        <v>1563751</v>
      </c>
      <c r="T117" s="84"/>
    </row>
    <row r="118" spans="1:20" hidden="1">
      <c r="A118" s="132" t="s">
        <v>527</v>
      </c>
      <c r="B118" s="132" t="s">
        <v>214</v>
      </c>
      <c r="C118" s="132" t="s">
        <v>215</v>
      </c>
      <c r="D118" s="132" t="s">
        <v>216</v>
      </c>
      <c r="E118" s="132"/>
      <c r="F118" s="87"/>
      <c r="G118" s="84"/>
      <c r="H118" s="144" t="s">
        <v>572</v>
      </c>
      <c r="I118" s="83"/>
      <c r="J118" s="84"/>
      <c r="K118" s="134">
        <v>1515150</v>
      </c>
      <c r="L118" s="135">
        <v>4576</v>
      </c>
      <c r="M118" s="135">
        <v>74</v>
      </c>
      <c r="N118" s="135">
        <v>1534988</v>
      </c>
      <c r="O118" s="136">
        <v>1496019</v>
      </c>
      <c r="P118" s="135">
        <v>4513</v>
      </c>
      <c r="Q118" s="135">
        <v>162</v>
      </c>
      <c r="R118" s="135">
        <v>37</v>
      </c>
      <c r="S118" s="135">
        <v>1513913</v>
      </c>
      <c r="T118" s="84"/>
    </row>
    <row r="119" spans="1:20" ht="30" hidden="1" customHeight="1">
      <c r="A119" s="132" t="s">
        <v>527</v>
      </c>
      <c r="B119" s="132" t="s">
        <v>214</v>
      </c>
      <c r="C119" s="132" t="s">
        <v>215</v>
      </c>
      <c r="D119" s="132" t="s">
        <v>216</v>
      </c>
      <c r="E119" s="132"/>
      <c r="F119" s="87"/>
      <c r="G119" s="84"/>
      <c r="H119" s="144" t="s">
        <v>573</v>
      </c>
      <c r="I119" s="83"/>
      <c r="J119" s="84"/>
      <c r="K119" s="134">
        <v>1525255</v>
      </c>
      <c r="L119" s="135">
        <v>5027</v>
      </c>
      <c r="M119" s="135">
        <v>49</v>
      </c>
      <c r="N119" s="135">
        <v>1510648</v>
      </c>
      <c r="O119" s="136">
        <v>1506815</v>
      </c>
      <c r="P119" s="135">
        <v>4972</v>
      </c>
      <c r="Q119" s="135">
        <v>62</v>
      </c>
      <c r="R119" s="135">
        <v>53</v>
      </c>
      <c r="S119" s="135">
        <v>1491705</v>
      </c>
      <c r="T119" s="84"/>
    </row>
    <row r="120" spans="1:20" hidden="1">
      <c r="A120" s="132" t="s">
        <v>527</v>
      </c>
      <c r="B120" s="132" t="s">
        <v>214</v>
      </c>
      <c r="C120" s="132" t="s">
        <v>215</v>
      </c>
      <c r="D120" s="132" t="s">
        <v>216</v>
      </c>
      <c r="E120" s="132"/>
      <c r="F120" s="87"/>
      <c r="G120" s="84"/>
      <c r="H120" s="144" t="s">
        <v>574</v>
      </c>
      <c r="I120" s="83"/>
      <c r="J120" s="84"/>
      <c r="K120" s="134">
        <v>1553581</v>
      </c>
      <c r="L120" s="135">
        <v>5712</v>
      </c>
      <c r="M120" s="135">
        <v>88</v>
      </c>
      <c r="N120" s="135">
        <v>1520277</v>
      </c>
      <c r="O120" s="136">
        <v>1537140</v>
      </c>
      <c r="P120" s="135">
        <v>5647</v>
      </c>
      <c r="Q120" s="135">
        <v>197</v>
      </c>
      <c r="R120" s="135">
        <v>55</v>
      </c>
      <c r="S120" s="135">
        <v>1501958</v>
      </c>
      <c r="T120" s="84"/>
    </row>
    <row r="121" spans="1:20" hidden="1">
      <c r="A121" s="132" t="s">
        <v>527</v>
      </c>
      <c r="B121" s="132" t="s">
        <v>214</v>
      </c>
      <c r="C121" s="132" t="s">
        <v>215</v>
      </c>
      <c r="D121" s="132" t="s">
        <v>216</v>
      </c>
      <c r="E121" s="132"/>
      <c r="F121" s="87"/>
      <c r="G121" s="84"/>
      <c r="H121" s="144" t="s">
        <v>575</v>
      </c>
      <c r="I121" s="83"/>
      <c r="J121" s="84"/>
      <c r="K121" s="134">
        <v>1511071</v>
      </c>
      <c r="L121" s="135">
        <v>5927</v>
      </c>
      <c r="M121" s="135">
        <v>-82</v>
      </c>
      <c r="N121" s="135">
        <v>1547957</v>
      </c>
      <c r="O121" s="136">
        <v>1495063</v>
      </c>
      <c r="P121" s="135">
        <v>5861</v>
      </c>
      <c r="Q121" s="135">
        <v>5</v>
      </c>
      <c r="R121" s="135">
        <v>49</v>
      </c>
      <c r="S121" s="135">
        <v>1531745</v>
      </c>
      <c r="T121" s="84"/>
    </row>
    <row r="122" spans="1:20" hidden="1">
      <c r="A122" s="132" t="s">
        <v>527</v>
      </c>
      <c r="B122" s="132" t="s">
        <v>214</v>
      </c>
      <c r="C122" s="132" t="s">
        <v>215</v>
      </c>
      <c r="D122" s="132" t="s">
        <v>216</v>
      </c>
      <c r="E122" s="132"/>
      <c r="F122" s="87"/>
      <c r="G122" s="84"/>
      <c r="H122" s="144" t="s">
        <v>576</v>
      </c>
      <c r="I122" s="83"/>
      <c r="J122" s="84"/>
      <c r="K122" s="134">
        <v>1468374</v>
      </c>
      <c r="L122" s="135">
        <v>6334</v>
      </c>
      <c r="M122" s="135">
        <v>108</v>
      </c>
      <c r="N122" s="135">
        <v>1505062</v>
      </c>
      <c r="O122" s="136">
        <v>1453053</v>
      </c>
      <c r="P122" s="135">
        <v>6258</v>
      </c>
      <c r="Q122" s="135">
        <v>187</v>
      </c>
      <c r="R122" s="135">
        <v>52</v>
      </c>
      <c r="S122" s="135">
        <v>1489256</v>
      </c>
      <c r="T122" s="84"/>
    </row>
    <row r="123" spans="1:20" hidden="1">
      <c r="A123" s="132" t="s">
        <v>527</v>
      </c>
      <c r="B123" s="132" t="s">
        <v>214</v>
      </c>
      <c r="C123" s="132" t="s">
        <v>215</v>
      </c>
      <c r="D123" s="132" t="s">
        <v>216</v>
      </c>
      <c r="E123" s="132"/>
      <c r="F123" s="87"/>
      <c r="G123" s="84"/>
      <c r="H123" s="144" t="s">
        <v>577</v>
      </c>
      <c r="I123" s="83"/>
      <c r="J123" s="84"/>
      <c r="K123" s="134">
        <v>1542740</v>
      </c>
      <c r="L123" s="135">
        <v>7257</v>
      </c>
      <c r="M123" s="135">
        <v>91</v>
      </c>
      <c r="N123" s="135">
        <v>1462148</v>
      </c>
      <c r="O123" s="136">
        <v>1528179</v>
      </c>
      <c r="P123" s="135">
        <v>7188</v>
      </c>
      <c r="Q123" s="135">
        <v>116</v>
      </c>
      <c r="R123" s="135">
        <v>25</v>
      </c>
      <c r="S123" s="135">
        <v>1447034</v>
      </c>
      <c r="T123" s="84"/>
    </row>
    <row r="124" spans="1:20" ht="30" hidden="1" customHeight="1">
      <c r="A124" s="132" t="s">
        <v>527</v>
      </c>
      <c r="B124" s="132" t="s">
        <v>214</v>
      </c>
      <c r="C124" s="132" t="s">
        <v>215</v>
      </c>
      <c r="D124" s="132" t="s">
        <v>216</v>
      </c>
      <c r="E124" s="132"/>
      <c r="F124" s="87"/>
      <c r="G124" s="84"/>
      <c r="H124" s="144" t="s">
        <v>578</v>
      </c>
      <c r="I124" s="83"/>
      <c r="J124" s="84"/>
      <c r="K124" s="134">
        <v>1593818</v>
      </c>
      <c r="L124" s="135">
        <v>8132</v>
      </c>
      <c r="M124" s="135">
        <v>-73</v>
      </c>
      <c r="N124" s="135">
        <v>1535574</v>
      </c>
      <c r="O124" s="136">
        <v>1579595</v>
      </c>
      <c r="P124" s="135">
        <v>8048</v>
      </c>
      <c r="Q124" s="135">
        <v>32</v>
      </c>
      <c r="R124" s="135">
        <v>46</v>
      </c>
      <c r="S124" s="135">
        <v>1521132</v>
      </c>
      <c r="T124" s="84"/>
    </row>
    <row r="125" spans="1:20" hidden="1">
      <c r="A125" s="132" t="s">
        <v>527</v>
      </c>
      <c r="B125" s="132" t="s">
        <v>214</v>
      </c>
      <c r="C125" s="132" t="s">
        <v>215</v>
      </c>
      <c r="D125" s="132" t="s">
        <v>216</v>
      </c>
      <c r="E125" s="132"/>
      <c r="F125" s="87"/>
      <c r="G125" s="84"/>
      <c r="H125" s="144" t="s">
        <v>579</v>
      </c>
      <c r="I125" s="83"/>
      <c r="J125" s="84"/>
      <c r="K125" s="134">
        <v>1592201</v>
      </c>
      <c r="L125" s="135">
        <v>8875</v>
      </c>
      <c r="M125" s="135">
        <v>-18</v>
      </c>
      <c r="N125" s="135">
        <v>1585613</v>
      </c>
      <c r="O125" s="136">
        <v>1579066</v>
      </c>
      <c r="P125" s="135">
        <v>8791</v>
      </c>
      <c r="Q125" s="135">
        <v>63</v>
      </c>
      <c r="R125" s="135">
        <v>42</v>
      </c>
      <c r="S125" s="135">
        <v>1571625</v>
      </c>
      <c r="T125" s="84"/>
    </row>
    <row r="126" spans="1:20" hidden="1">
      <c r="A126" s="132" t="s">
        <v>527</v>
      </c>
      <c r="B126" s="132" t="s">
        <v>214</v>
      </c>
      <c r="C126" s="132" t="s">
        <v>215</v>
      </c>
      <c r="D126" s="132" t="s">
        <v>216</v>
      </c>
      <c r="E126" s="132"/>
      <c r="F126" s="87"/>
      <c r="G126" s="84"/>
      <c r="H126" s="144" t="s">
        <v>580</v>
      </c>
      <c r="I126" s="83"/>
      <c r="J126" s="84"/>
      <c r="K126" s="134">
        <v>1690839</v>
      </c>
      <c r="L126" s="135">
        <v>10259</v>
      </c>
      <c r="M126" s="135">
        <v>39</v>
      </c>
      <c r="N126" s="135">
        <v>1583308</v>
      </c>
      <c r="O126" s="136">
        <v>1678647</v>
      </c>
      <c r="P126" s="135">
        <v>10178</v>
      </c>
      <c r="Q126" s="135">
        <v>106</v>
      </c>
      <c r="R126" s="135">
        <v>38</v>
      </c>
      <c r="S126" s="135">
        <v>1570380</v>
      </c>
      <c r="T126" s="84"/>
    </row>
    <row r="127" spans="1:20" hidden="1">
      <c r="A127" s="132" t="s">
        <v>527</v>
      </c>
      <c r="B127" s="132" t="s">
        <v>214</v>
      </c>
      <c r="C127" s="132" t="s">
        <v>215</v>
      </c>
      <c r="D127" s="132" t="s">
        <v>216</v>
      </c>
      <c r="E127" s="132"/>
      <c r="F127" s="87"/>
      <c r="G127" s="84"/>
      <c r="H127" s="144" t="s">
        <v>581</v>
      </c>
      <c r="I127" s="83"/>
      <c r="J127" s="84"/>
      <c r="K127" s="134">
        <v>1787096</v>
      </c>
      <c r="L127" s="135">
        <v>11962</v>
      </c>
      <c r="M127" s="135">
        <v>49</v>
      </c>
      <c r="N127" s="135">
        <v>1680619</v>
      </c>
      <c r="O127" s="136">
        <v>1774974</v>
      </c>
      <c r="P127" s="135">
        <v>11856</v>
      </c>
      <c r="Q127" s="135">
        <v>165</v>
      </c>
      <c r="R127" s="135">
        <v>39</v>
      </c>
      <c r="S127" s="135">
        <v>1668613</v>
      </c>
      <c r="T127" s="84"/>
    </row>
    <row r="128" spans="1:20" hidden="1">
      <c r="A128" s="132" t="s">
        <v>527</v>
      </c>
      <c r="B128" s="132" t="s">
        <v>214</v>
      </c>
      <c r="C128" s="132" t="s">
        <v>215</v>
      </c>
      <c r="D128" s="132" t="s">
        <v>216</v>
      </c>
      <c r="E128" s="132"/>
      <c r="F128" s="87"/>
      <c r="G128" s="84"/>
      <c r="H128" s="144" t="s">
        <v>582</v>
      </c>
      <c r="I128" s="83"/>
      <c r="J128" s="84"/>
      <c r="K128" s="134">
        <v>1888447</v>
      </c>
      <c r="L128" s="135">
        <v>13872</v>
      </c>
      <c r="M128" s="135">
        <v>-13</v>
      </c>
      <c r="N128" s="135">
        <v>1775183</v>
      </c>
      <c r="O128" s="136">
        <v>1877252</v>
      </c>
      <c r="P128" s="135">
        <v>13761</v>
      </c>
      <c r="Q128" s="135">
        <v>122</v>
      </c>
      <c r="R128" s="135">
        <v>-4</v>
      </c>
      <c r="S128" s="135">
        <v>1763322</v>
      </c>
      <c r="T128" s="84"/>
    </row>
    <row r="129" spans="1:20" ht="30" hidden="1" customHeight="1">
      <c r="A129" s="132" t="s">
        <v>527</v>
      </c>
      <c r="B129" s="132" t="s">
        <v>214</v>
      </c>
      <c r="C129" s="132" t="s">
        <v>215</v>
      </c>
      <c r="D129" s="132" t="s">
        <v>216</v>
      </c>
      <c r="E129" s="132"/>
      <c r="F129" s="87"/>
      <c r="G129" s="84"/>
      <c r="H129" s="144" t="s">
        <v>583</v>
      </c>
      <c r="I129" s="83"/>
      <c r="J129" s="84"/>
      <c r="K129" s="134">
        <v>2022817</v>
      </c>
      <c r="L129" s="135">
        <v>16179</v>
      </c>
      <c r="M129" s="135">
        <v>-24</v>
      </c>
      <c r="N129" s="135">
        <v>1874562</v>
      </c>
      <c r="O129" s="136">
        <v>2011850</v>
      </c>
      <c r="P129" s="135">
        <v>16062</v>
      </c>
      <c r="Q129" s="135">
        <v>65</v>
      </c>
      <c r="R129" s="135">
        <v>0</v>
      </c>
      <c r="S129" s="135">
        <v>1863609</v>
      </c>
      <c r="T129" s="84"/>
    </row>
    <row r="130" spans="1:20" hidden="1">
      <c r="A130" s="132" t="s">
        <v>527</v>
      </c>
      <c r="B130" s="132" t="s">
        <v>214</v>
      </c>
      <c r="C130" s="132" t="s">
        <v>215</v>
      </c>
      <c r="D130" s="132" t="s">
        <v>216</v>
      </c>
      <c r="E130" s="132"/>
      <c r="F130" s="87"/>
      <c r="G130" s="84"/>
      <c r="H130" s="144" t="s">
        <v>584</v>
      </c>
      <c r="I130" s="83"/>
      <c r="J130" s="84"/>
      <c r="K130" s="134">
        <v>2209834</v>
      </c>
      <c r="L130" s="135">
        <v>19131</v>
      </c>
      <c r="M130" s="135">
        <v>136</v>
      </c>
      <c r="N130" s="135">
        <v>2006614</v>
      </c>
      <c r="O130" s="136">
        <v>2199171</v>
      </c>
      <c r="P130" s="135">
        <v>18979</v>
      </c>
      <c r="Q130" s="135">
        <v>192</v>
      </c>
      <c r="R130" s="135">
        <v>28</v>
      </c>
      <c r="S130" s="135">
        <v>1995853</v>
      </c>
      <c r="T130" s="84"/>
    </row>
    <row r="131" spans="1:20" hidden="1">
      <c r="A131" s="132" t="s">
        <v>527</v>
      </c>
      <c r="B131" s="132" t="s">
        <v>214</v>
      </c>
      <c r="C131" s="132" t="s">
        <v>215</v>
      </c>
      <c r="D131" s="132" t="s">
        <v>216</v>
      </c>
      <c r="E131" s="132"/>
      <c r="F131" s="87"/>
      <c r="G131" s="84"/>
      <c r="H131" s="144" t="s">
        <v>585</v>
      </c>
      <c r="I131" s="83"/>
      <c r="J131" s="84"/>
      <c r="K131" s="134">
        <v>2182463</v>
      </c>
      <c r="L131" s="135">
        <v>20874</v>
      </c>
      <c r="M131" s="135">
        <v>85</v>
      </c>
      <c r="N131" s="135">
        <v>2190839</v>
      </c>
      <c r="O131" s="136">
        <v>2172284</v>
      </c>
      <c r="P131" s="135">
        <v>20750</v>
      </c>
      <c r="Q131" s="135">
        <v>90</v>
      </c>
      <c r="R131" s="135">
        <v>39</v>
      </c>
      <c r="S131" s="135">
        <v>2180412</v>
      </c>
      <c r="T131" s="84"/>
    </row>
    <row r="132" spans="1:20" hidden="1">
      <c r="A132" s="132" t="s">
        <v>527</v>
      </c>
      <c r="B132" s="132" t="s">
        <v>214</v>
      </c>
      <c r="C132" s="132" t="s">
        <v>215</v>
      </c>
      <c r="D132" s="132" t="s">
        <v>216</v>
      </c>
      <c r="E132" s="132"/>
      <c r="F132" s="87"/>
      <c r="G132" s="84"/>
      <c r="H132" s="144" t="s">
        <v>586</v>
      </c>
      <c r="I132" s="83"/>
      <c r="J132" s="84"/>
      <c r="K132" s="134">
        <v>2062400</v>
      </c>
      <c r="L132" s="135">
        <v>21489</v>
      </c>
      <c r="M132" s="135">
        <v>14</v>
      </c>
      <c r="N132" s="135">
        <v>2161674</v>
      </c>
      <c r="O132" s="136">
        <v>2052937</v>
      </c>
      <c r="P132" s="135">
        <v>21371</v>
      </c>
      <c r="Q132" s="135">
        <v>72</v>
      </c>
      <c r="R132" s="135">
        <v>36</v>
      </c>
      <c r="S132" s="135">
        <v>2151663</v>
      </c>
      <c r="T132" s="84"/>
    </row>
    <row r="133" spans="1:20" hidden="1">
      <c r="A133" s="132" t="s">
        <v>527</v>
      </c>
      <c r="B133" s="132" t="s">
        <v>214</v>
      </c>
      <c r="C133" s="132" t="s">
        <v>215</v>
      </c>
      <c r="D133" s="132" t="s">
        <v>216</v>
      </c>
      <c r="E133" s="132"/>
      <c r="F133" s="87"/>
      <c r="G133" s="84"/>
      <c r="H133" s="144" t="s">
        <v>587</v>
      </c>
      <c r="I133" s="83"/>
      <c r="J133" s="84"/>
      <c r="K133" s="134">
        <v>1281671</v>
      </c>
      <c r="L133" s="135">
        <v>14883</v>
      </c>
      <c r="M133" s="135">
        <v>99</v>
      </c>
      <c r="N133" s="135">
        <v>2040925</v>
      </c>
      <c r="O133" s="136">
        <v>1274030</v>
      </c>
      <c r="P133" s="135">
        <v>14766</v>
      </c>
      <c r="Q133" s="135">
        <v>129</v>
      </c>
      <c r="R133" s="135">
        <v>32</v>
      </c>
      <c r="S133" s="135">
        <v>2031674</v>
      </c>
      <c r="T133" s="84"/>
    </row>
    <row r="134" spans="1:20" ht="30" hidden="1" customHeight="1">
      <c r="A134" s="132" t="s">
        <v>527</v>
      </c>
      <c r="B134" s="132" t="s">
        <v>214</v>
      </c>
      <c r="C134" s="132" t="s">
        <v>215</v>
      </c>
      <c r="D134" s="132" t="s">
        <v>216</v>
      </c>
      <c r="E134" s="132"/>
      <c r="F134" s="87"/>
      <c r="G134" s="84"/>
      <c r="H134" s="144" t="s">
        <v>588</v>
      </c>
      <c r="I134" s="83"/>
      <c r="J134" s="84"/>
      <c r="K134" s="134">
        <v>1367406</v>
      </c>
      <c r="L134" s="135">
        <v>16970</v>
      </c>
      <c r="M134" s="135">
        <v>31</v>
      </c>
      <c r="N134" s="135">
        <v>1266887</v>
      </c>
      <c r="O134" s="136">
        <v>1359797</v>
      </c>
      <c r="P134" s="135">
        <v>16850</v>
      </c>
      <c r="Q134" s="135">
        <v>92</v>
      </c>
      <c r="R134" s="135">
        <v>-18</v>
      </c>
      <c r="S134" s="135">
        <v>1259425</v>
      </c>
      <c r="T134" s="84"/>
    </row>
    <row r="135" spans="1:20" hidden="1">
      <c r="A135" s="132" t="s">
        <v>527</v>
      </c>
      <c r="B135" s="132" t="s">
        <v>214</v>
      </c>
      <c r="C135" s="132" t="s">
        <v>215</v>
      </c>
      <c r="D135" s="132" t="s">
        <v>216</v>
      </c>
      <c r="E135" s="132"/>
      <c r="F135" s="87"/>
      <c r="G135" s="84"/>
      <c r="H135" s="144" t="s">
        <v>589</v>
      </c>
      <c r="I135" s="83"/>
      <c r="J135" s="84"/>
      <c r="K135" s="134">
        <v>1653908</v>
      </c>
      <c r="L135" s="135">
        <v>22508</v>
      </c>
      <c r="M135" s="135">
        <v>24</v>
      </c>
      <c r="N135" s="135">
        <v>1350467</v>
      </c>
      <c r="O135" s="136">
        <v>1646562</v>
      </c>
      <c r="P135" s="135">
        <v>22367</v>
      </c>
      <c r="Q135" s="135">
        <v>67</v>
      </c>
      <c r="R135" s="135">
        <v>18</v>
      </c>
      <c r="S135" s="135">
        <v>1343021</v>
      </c>
      <c r="T135" s="84"/>
    </row>
    <row r="136" spans="1:20" hidden="1">
      <c r="A136" s="132" t="s">
        <v>527</v>
      </c>
      <c r="B136" s="132" t="s">
        <v>214</v>
      </c>
      <c r="C136" s="132" t="s">
        <v>215</v>
      </c>
      <c r="D136" s="132" t="s">
        <v>216</v>
      </c>
      <c r="E136" s="132"/>
      <c r="F136" s="87"/>
      <c r="G136" s="84"/>
      <c r="H136" s="144" t="s">
        <v>590</v>
      </c>
      <c r="I136" s="83"/>
      <c r="J136" s="84"/>
      <c r="K136" s="134">
        <v>1589222</v>
      </c>
      <c r="L136" s="135">
        <v>23186</v>
      </c>
      <c r="M136" s="135">
        <v>48</v>
      </c>
      <c r="N136" s="135">
        <v>1631424</v>
      </c>
      <c r="O136" s="136">
        <v>1582233</v>
      </c>
      <c r="P136" s="135">
        <v>23021</v>
      </c>
      <c r="Q136" s="135">
        <v>50</v>
      </c>
      <c r="R136" s="135">
        <v>18</v>
      </c>
      <c r="S136" s="135">
        <v>1624280</v>
      </c>
      <c r="T136" s="84"/>
    </row>
    <row r="137" spans="1:20" hidden="1">
      <c r="A137" s="132" t="s">
        <v>527</v>
      </c>
      <c r="B137" s="132" t="s">
        <v>214</v>
      </c>
      <c r="C137" s="132" t="s">
        <v>215</v>
      </c>
      <c r="D137" s="132" t="s">
        <v>216</v>
      </c>
      <c r="E137" s="132"/>
      <c r="F137" s="87"/>
      <c r="G137" s="84"/>
      <c r="H137" s="144" t="s">
        <v>591</v>
      </c>
      <c r="I137" s="83"/>
      <c r="J137" s="84"/>
      <c r="K137" s="134">
        <v>1619095</v>
      </c>
      <c r="L137" s="135">
        <v>26259</v>
      </c>
      <c r="M137" s="135">
        <v>85</v>
      </c>
      <c r="N137" s="135">
        <v>1566084</v>
      </c>
      <c r="O137" s="136">
        <v>1612569</v>
      </c>
      <c r="P137" s="135">
        <v>26108</v>
      </c>
      <c r="Q137" s="135">
        <v>83</v>
      </c>
      <c r="R137" s="135">
        <v>22</v>
      </c>
      <c r="S137" s="135">
        <v>1559280</v>
      </c>
      <c r="T137" s="84"/>
    </row>
    <row r="138" spans="1:20" hidden="1">
      <c r="A138" s="132" t="s">
        <v>527</v>
      </c>
      <c r="B138" s="132" t="s">
        <v>214</v>
      </c>
      <c r="C138" s="132" t="s">
        <v>215</v>
      </c>
      <c r="D138" s="132" t="s">
        <v>216</v>
      </c>
      <c r="E138" s="132"/>
      <c r="F138" s="87"/>
      <c r="G138" s="84"/>
      <c r="H138" s="144" t="s">
        <v>592</v>
      </c>
      <c r="I138" s="83"/>
      <c r="J138" s="84"/>
      <c r="K138" s="134">
        <v>1556916</v>
      </c>
      <c r="L138" s="135">
        <v>27735</v>
      </c>
      <c r="M138" s="135">
        <v>42</v>
      </c>
      <c r="N138" s="135">
        <v>1592921</v>
      </c>
      <c r="O138" s="136">
        <v>1550487</v>
      </c>
      <c r="P138" s="135">
        <v>27563</v>
      </c>
      <c r="Q138" s="135">
        <v>72</v>
      </c>
      <c r="R138" s="135">
        <v>24</v>
      </c>
      <c r="S138" s="135">
        <v>1586566</v>
      </c>
      <c r="T138" s="84"/>
    </row>
    <row r="139" spans="1:20" ht="30" hidden="1" customHeight="1">
      <c r="A139" s="132" t="s">
        <v>527</v>
      </c>
      <c r="B139" s="132" t="s">
        <v>214</v>
      </c>
      <c r="C139" s="132" t="s">
        <v>215</v>
      </c>
      <c r="D139" s="132" t="s">
        <v>216</v>
      </c>
      <c r="E139" s="132"/>
      <c r="F139" s="87"/>
      <c r="G139" s="84"/>
      <c r="H139" s="144" t="s">
        <v>593</v>
      </c>
      <c r="I139" s="83"/>
      <c r="J139" s="84"/>
      <c r="K139" s="134">
        <v>1396796</v>
      </c>
      <c r="L139" s="135">
        <v>27761</v>
      </c>
      <c r="M139" s="135">
        <v>19</v>
      </c>
      <c r="N139" s="135">
        <v>1529223</v>
      </c>
      <c r="O139" s="136">
        <v>1391056</v>
      </c>
      <c r="P139" s="135">
        <v>27609</v>
      </c>
      <c r="Q139" s="135">
        <v>8</v>
      </c>
      <c r="R139" s="135">
        <v>-14</v>
      </c>
      <c r="S139" s="135">
        <v>1523020</v>
      </c>
      <c r="T139" s="84"/>
    </row>
    <row r="140" spans="1:20" hidden="1">
      <c r="A140" s="132" t="s">
        <v>527</v>
      </c>
      <c r="B140" s="132" t="s">
        <v>214</v>
      </c>
      <c r="C140" s="132" t="s">
        <v>215</v>
      </c>
      <c r="D140" s="132" t="s">
        <v>216</v>
      </c>
      <c r="E140" s="132"/>
      <c r="F140" s="87"/>
      <c r="G140" s="84"/>
      <c r="H140" s="144" t="s">
        <v>594</v>
      </c>
      <c r="I140" s="83"/>
      <c r="J140" s="84"/>
      <c r="K140" s="134">
        <v>1198409</v>
      </c>
      <c r="L140" s="135">
        <v>26479</v>
      </c>
      <c r="M140" s="135">
        <v>31</v>
      </c>
      <c r="N140" s="135">
        <v>1369054</v>
      </c>
      <c r="O140" s="136">
        <v>1193288</v>
      </c>
      <c r="P140" s="135">
        <v>26317</v>
      </c>
      <c r="Q140" s="135">
        <v>66</v>
      </c>
      <c r="R140" s="135">
        <v>9</v>
      </c>
      <c r="S140" s="135">
        <v>1363441</v>
      </c>
      <c r="T140" s="84"/>
    </row>
    <row r="141" spans="1:20" hidden="1">
      <c r="A141" s="132" t="s">
        <v>527</v>
      </c>
      <c r="B141" s="132" t="s">
        <v>214</v>
      </c>
      <c r="C141" s="132" t="s">
        <v>215</v>
      </c>
      <c r="D141" s="132" t="s">
        <v>216</v>
      </c>
      <c r="E141" s="132"/>
      <c r="F141" s="87"/>
      <c r="G141" s="84"/>
      <c r="H141" s="144" t="s">
        <v>595</v>
      </c>
      <c r="I141" s="83"/>
      <c r="J141" s="84"/>
      <c r="K141" s="134">
        <v>1257159</v>
      </c>
      <c r="L141" s="135">
        <v>31072</v>
      </c>
      <c r="M141" s="135">
        <v>19</v>
      </c>
      <c r="N141" s="135">
        <v>1171961</v>
      </c>
      <c r="O141" s="136">
        <v>1252329</v>
      </c>
      <c r="P141" s="135">
        <v>30910</v>
      </c>
      <c r="Q141" s="135">
        <v>24</v>
      </c>
      <c r="R141" s="135">
        <v>11</v>
      </c>
      <c r="S141" s="135">
        <v>1167046</v>
      </c>
      <c r="T141" s="84"/>
    </row>
    <row r="142" spans="1:20" hidden="1">
      <c r="A142" s="132" t="s">
        <v>527</v>
      </c>
      <c r="B142" s="132" t="s">
        <v>214</v>
      </c>
      <c r="C142" s="132" t="s">
        <v>215</v>
      </c>
      <c r="D142" s="132" t="s">
        <v>216</v>
      </c>
      <c r="E142" s="132"/>
      <c r="F142" s="87"/>
      <c r="G142" s="84"/>
      <c r="H142" s="144" t="s">
        <v>596</v>
      </c>
      <c r="I142" s="83"/>
      <c r="J142" s="84"/>
      <c r="K142" s="134">
        <v>1264517</v>
      </c>
      <c r="L142" s="135">
        <v>35360</v>
      </c>
      <c r="M142" s="135">
        <v>17</v>
      </c>
      <c r="N142" s="135">
        <v>1226106</v>
      </c>
      <c r="O142" s="136">
        <v>1260226</v>
      </c>
      <c r="P142" s="135">
        <v>35199</v>
      </c>
      <c r="Q142" s="135">
        <v>32</v>
      </c>
      <c r="R142" s="135">
        <v>9</v>
      </c>
      <c r="S142" s="135">
        <v>1221454</v>
      </c>
      <c r="T142" s="84"/>
    </row>
    <row r="143" spans="1:20" hidden="1">
      <c r="A143" s="132" t="s">
        <v>527</v>
      </c>
      <c r="B143" s="132" t="s">
        <v>214</v>
      </c>
      <c r="C143" s="132" t="s">
        <v>215</v>
      </c>
      <c r="D143" s="132" t="s">
        <v>216</v>
      </c>
      <c r="E143" s="132"/>
      <c r="F143" s="87"/>
      <c r="G143" s="84"/>
      <c r="H143" s="144" t="s">
        <v>597</v>
      </c>
      <c r="I143" s="83"/>
      <c r="J143" s="84"/>
      <c r="K143" s="134">
        <v>1236622</v>
      </c>
      <c r="L143" s="135">
        <v>38630</v>
      </c>
      <c r="M143" s="135">
        <v>-3</v>
      </c>
      <c r="N143" s="135">
        <v>1229174</v>
      </c>
      <c r="O143" s="136">
        <v>1232533</v>
      </c>
      <c r="P143" s="135">
        <v>38452</v>
      </c>
      <c r="Q143" s="135">
        <v>1</v>
      </c>
      <c r="R143" s="135">
        <v>9</v>
      </c>
      <c r="S143" s="135">
        <v>1225068</v>
      </c>
      <c r="T143" s="84"/>
    </row>
    <row r="144" spans="1:20" ht="30" hidden="1" customHeight="1">
      <c r="A144" s="132" t="s">
        <v>527</v>
      </c>
      <c r="B144" s="132" t="s">
        <v>214</v>
      </c>
      <c r="C144" s="132" t="s">
        <v>215</v>
      </c>
      <c r="D144" s="132" t="s">
        <v>216</v>
      </c>
      <c r="E144" s="132"/>
      <c r="F144" s="87"/>
      <c r="G144" s="84"/>
      <c r="H144" s="144" t="s">
        <v>598</v>
      </c>
      <c r="I144" s="165"/>
      <c r="J144" s="84"/>
      <c r="K144" s="134">
        <v>1148179</v>
      </c>
      <c r="L144" s="135">
        <v>40410</v>
      </c>
      <c r="M144" s="135">
        <v>54</v>
      </c>
      <c r="N144" s="135">
        <v>1197989</v>
      </c>
      <c r="O144" s="136">
        <v>1144427</v>
      </c>
      <c r="P144" s="135">
        <v>40226</v>
      </c>
      <c r="Q144" s="135">
        <v>54</v>
      </c>
      <c r="R144" s="135">
        <v>6</v>
      </c>
      <c r="S144" s="135">
        <v>1194091</v>
      </c>
      <c r="T144" s="84"/>
    </row>
    <row r="145" spans="1:20" s="174" customFormat="1" ht="13.5" hidden="1" customHeight="1">
      <c r="A145" s="166" t="s">
        <v>527</v>
      </c>
      <c r="B145" s="166" t="s">
        <v>214</v>
      </c>
      <c r="C145" s="166" t="s">
        <v>215</v>
      </c>
      <c r="D145" s="166" t="s">
        <v>216</v>
      </c>
      <c r="E145" s="166"/>
      <c r="F145" s="167"/>
      <c r="G145" s="168"/>
      <c r="H145" s="144" t="s">
        <v>599</v>
      </c>
      <c r="I145" s="169"/>
      <c r="J145" s="170"/>
      <c r="K145" s="171">
        <v>1052163</v>
      </c>
      <c r="L145" s="172">
        <v>42026</v>
      </c>
      <c r="M145" s="172">
        <v>-27</v>
      </c>
      <c r="N145" s="172">
        <v>1107823</v>
      </c>
      <c r="O145" s="173">
        <v>1048987</v>
      </c>
      <c r="P145" s="172">
        <v>41875</v>
      </c>
      <c r="Q145" s="172">
        <v>-13</v>
      </c>
      <c r="R145" s="172">
        <v>6</v>
      </c>
      <c r="S145" s="172">
        <v>1104261</v>
      </c>
      <c r="T145" s="168"/>
    </row>
    <row r="146" spans="1:20" s="174" customFormat="1" ht="13.5" hidden="1" customHeight="1">
      <c r="A146" s="166" t="s">
        <v>527</v>
      </c>
      <c r="B146" s="166" t="s">
        <v>214</v>
      </c>
      <c r="C146" s="166" t="s">
        <v>215</v>
      </c>
      <c r="D146" s="166" t="s">
        <v>216</v>
      </c>
      <c r="E146" s="166"/>
      <c r="F146" s="167"/>
      <c r="G146" s="168"/>
      <c r="H146" s="144" t="s">
        <v>600</v>
      </c>
      <c r="I146" s="175"/>
      <c r="J146" s="175"/>
      <c r="K146" s="171">
        <v>1014711</v>
      </c>
      <c r="L146" s="172">
        <v>46360</v>
      </c>
      <c r="M146" s="172">
        <v>13</v>
      </c>
      <c r="N146" s="172">
        <v>1010110</v>
      </c>
      <c r="O146" s="173">
        <v>1011955</v>
      </c>
      <c r="P146" s="172">
        <v>46186</v>
      </c>
      <c r="Q146" s="172">
        <v>28</v>
      </c>
      <c r="R146" s="172">
        <v>5</v>
      </c>
      <c r="S146" s="172">
        <v>1007105</v>
      </c>
      <c r="T146" s="168"/>
    </row>
    <row r="147" spans="1:20" s="174" customFormat="1" ht="13.5" hidden="1" customHeight="1">
      <c r="A147" s="166" t="s">
        <v>527</v>
      </c>
      <c r="B147" s="166" t="s">
        <v>214</v>
      </c>
      <c r="C147" s="166" t="s">
        <v>215</v>
      </c>
      <c r="D147" s="166" t="s">
        <v>216</v>
      </c>
      <c r="E147" s="166"/>
      <c r="F147" s="167"/>
      <c r="G147" s="168"/>
      <c r="H147" s="144" t="s">
        <v>601</v>
      </c>
      <c r="I147" s="168"/>
      <c r="J147" s="175"/>
      <c r="K147" s="171">
        <v>945112</v>
      </c>
      <c r="L147" s="172">
        <v>48673</v>
      </c>
      <c r="M147" s="172">
        <v>-20</v>
      </c>
      <c r="N147" s="172">
        <v>968364</v>
      </c>
      <c r="O147" s="173">
        <v>942647</v>
      </c>
      <c r="P147" s="172">
        <v>48500</v>
      </c>
      <c r="Q147" s="172">
        <v>-9</v>
      </c>
      <c r="R147" s="172">
        <v>3</v>
      </c>
      <c r="S147" s="172">
        <v>965802</v>
      </c>
      <c r="T147" s="168"/>
    </row>
    <row r="148" spans="1:20" s="174" customFormat="1" ht="13.5" hidden="1" customHeight="1">
      <c r="A148" s="166" t="s">
        <v>527</v>
      </c>
      <c r="B148" s="166" t="s">
        <v>214</v>
      </c>
      <c r="C148" s="166" t="s">
        <v>215</v>
      </c>
      <c r="D148" s="166" t="s">
        <v>216</v>
      </c>
      <c r="E148" s="166"/>
      <c r="F148" s="167"/>
      <c r="G148" s="168"/>
      <c r="H148" s="144" t="s">
        <v>602</v>
      </c>
      <c r="I148" s="170"/>
      <c r="J148" s="168"/>
      <c r="K148" s="171">
        <v>866068</v>
      </c>
      <c r="L148" s="172">
        <v>50467</v>
      </c>
      <c r="M148" s="172">
        <v>0</v>
      </c>
      <c r="N148" s="172">
        <v>896419</v>
      </c>
      <c r="O148" s="173">
        <v>864019</v>
      </c>
      <c r="P148" s="172">
        <v>50325</v>
      </c>
      <c r="Q148" s="172">
        <v>4</v>
      </c>
      <c r="R148" s="172">
        <v>3</v>
      </c>
      <c r="S148" s="172">
        <v>894141</v>
      </c>
      <c r="T148" s="168"/>
    </row>
    <row r="149" spans="1:20" ht="30" hidden="1" customHeight="1">
      <c r="A149" s="132" t="s">
        <v>527</v>
      </c>
      <c r="B149" s="132" t="s">
        <v>214</v>
      </c>
      <c r="C149" s="132" t="s">
        <v>215</v>
      </c>
      <c r="D149" s="132" t="s">
        <v>216</v>
      </c>
      <c r="E149" s="132"/>
      <c r="F149" s="87"/>
      <c r="G149" s="84"/>
      <c r="H149" s="144" t="s">
        <v>603</v>
      </c>
      <c r="I149" s="165"/>
      <c r="J149" s="84"/>
      <c r="K149" s="134">
        <v>770952</v>
      </c>
      <c r="L149" s="135">
        <v>50824</v>
      </c>
      <c r="M149" s="135">
        <v>-28</v>
      </c>
      <c r="N149" s="135">
        <v>815601</v>
      </c>
      <c r="O149" s="136">
        <v>769086</v>
      </c>
      <c r="P149" s="135">
        <v>50656</v>
      </c>
      <c r="Q149" s="135">
        <v>-10</v>
      </c>
      <c r="R149" s="135">
        <v>-1</v>
      </c>
      <c r="S149" s="135">
        <v>813701</v>
      </c>
      <c r="T149" s="84"/>
    </row>
    <row r="150" spans="1:20" s="174" customFormat="1" ht="13.5" hidden="1" customHeight="1">
      <c r="A150" s="166" t="s">
        <v>527</v>
      </c>
      <c r="B150" s="166" t="s">
        <v>214</v>
      </c>
      <c r="C150" s="166" t="s">
        <v>215</v>
      </c>
      <c r="D150" s="166" t="s">
        <v>216</v>
      </c>
      <c r="E150" s="166"/>
      <c r="F150" s="167"/>
      <c r="G150" s="168"/>
      <c r="H150" s="144" t="s">
        <v>604</v>
      </c>
      <c r="I150" s="169"/>
      <c r="J150" s="170"/>
      <c r="K150" s="171">
        <v>704364</v>
      </c>
      <c r="L150" s="172">
        <v>51949</v>
      </c>
      <c r="M150" s="172">
        <v>1</v>
      </c>
      <c r="N150" s="172">
        <v>720100</v>
      </c>
      <c r="O150" s="173">
        <v>702733</v>
      </c>
      <c r="P150" s="172">
        <v>51789</v>
      </c>
      <c r="Q150" s="172">
        <v>1</v>
      </c>
      <c r="R150" s="172">
        <v>1</v>
      </c>
      <c r="S150" s="172">
        <v>718419</v>
      </c>
      <c r="T150" s="168"/>
    </row>
    <row r="151" spans="1:20" s="174" customFormat="1" ht="13.5" hidden="1" customHeight="1">
      <c r="A151" s="166" t="s">
        <v>527</v>
      </c>
      <c r="B151" s="166" t="s">
        <v>214</v>
      </c>
      <c r="C151" s="166" t="s">
        <v>215</v>
      </c>
      <c r="D151" s="166" t="s">
        <v>216</v>
      </c>
      <c r="E151" s="166"/>
      <c r="F151" s="167"/>
      <c r="G151" s="168"/>
      <c r="H151" s="144" t="s">
        <v>605</v>
      </c>
      <c r="I151" s="175"/>
      <c r="J151" s="175"/>
      <c r="K151" s="171">
        <v>632234</v>
      </c>
      <c r="L151" s="172">
        <v>52247</v>
      </c>
      <c r="M151" s="172">
        <v>0</v>
      </c>
      <c r="N151" s="172">
        <v>652416</v>
      </c>
      <c r="O151" s="173">
        <v>630691</v>
      </c>
      <c r="P151" s="172">
        <v>52074</v>
      </c>
      <c r="Q151" s="172">
        <v>2</v>
      </c>
      <c r="R151" s="172">
        <v>0</v>
      </c>
      <c r="S151" s="172">
        <v>650946</v>
      </c>
      <c r="T151" s="168"/>
    </row>
    <row r="152" spans="1:20" s="174" customFormat="1" ht="13.5" hidden="1" customHeight="1">
      <c r="A152" s="166" t="s">
        <v>527</v>
      </c>
      <c r="B152" s="166" t="s">
        <v>214</v>
      </c>
      <c r="C152" s="166" t="s">
        <v>215</v>
      </c>
      <c r="D152" s="166" t="s">
        <v>216</v>
      </c>
      <c r="E152" s="166"/>
      <c r="F152" s="167"/>
      <c r="G152" s="168"/>
      <c r="H152" s="144" t="s">
        <v>606</v>
      </c>
      <c r="I152" s="168"/>
      <c r="J152" s="175"/>
      <c r="K152" s="171">
        <v>558349</v>
      </c>
      <c r="L152" s="172">
        <v>51792</v>
      </c>
      <c r="M152" s="172">
        <v>-6</v>
      </c>
      <c r="N152" s="172">
        <v>579987</v>
      </c>
      <c r="O152" s="173">
        <v>557048</v>
      </c>
      <c r="P152" s="172">
        <v>51637</v>
      </c>
      <c r="Q152" s="172">
        <v>-1</v>
      </c>
      <c r="R152" s="172">
        <v>1</v>
      </c>
      <c r="S152" s="172">
        <v>578619</v>
      </c>
      <c r="T152" s="168"/>
    </row>
    <row r="153" spans="1:20" s="174" customFormat="1" ht="13.5" hidden="1" customHeight="1">
      <c r="A153" s="166" t="s">
        <v>527</v>
      </c>
      <c r="B153" s="166" t="s">
        <v>214</v>
      </c>
      <c r="C153" s="166" t="s">
        <v>215</v>
      </c>
      <c r="D153" s="166" t="s">
        <v>216</v>
      </c>
      <c r="E153" s="166"/>
      <c r="F153" s="167"/>
      <c r="G153" s="168"/>
      <c r="H153" s="144" t="s">
        <v>607</v>
      </c>
      <c r="I153" s="170"/>
      <c r="J153" s="168"/>
      <c r="K153" s="171"/>
      <c r="L153" s="172"/>
      <c r="M153" s="172"/>
      <c r="N153" s="172">
        <v>506551</v>
      </c>
      <c r="O153" s="173"/>
      <c r="P153" s="172"/>
      <c r="Q153" s="172"/>
      <c r="R153" s="172"/>
      <c r="S153" s="172">
        <v>505411</v>
      </c>
      <c r="T153" s="168"/>
    </row>
    <row r="154" spans="1:20" ht="15" hidden="1">
      <c r="A154" s="132" t="s">
        <v>527</v>
      </c>
      <c r="B154" s="132" t="s">
        <v>214</v>
      </c>
      <c r="C154" s="132" t="s">
        <v>215</v>
      </c>
      <c r="D154" s="132" t="s">
        <v>216</v>
      </c>
      <c r="E154" s="132"/>
      <c r="F154" s="87"/>
      <c r="G154" s="84"/>
      <c r="H154" s="83"/>
      <c r="I154" s="133"/>
      <c r="J154" s="84"/>
      <c r="K154" s="134">
        <v>2276602</v>
      </c>
      <c r="L154" s="135">
        <v>349262</v>
      </c>
      <c r="M154" s="135">
        <v>-4</v>
      </c>
      <c r="N154" s="135"/>
      <c r="O154" s="136">
        <v>2271406</v>
      </c>
      <c r="P154" s="135">
        <v>348170</v>
      </c>
      <c r="Q154" s="135">
        <v>10</v>
      </c>
      <c r="R154" s="135">
        <v>4</v>
      </c>
      <c r="S154" s="135"/>
      <c r="T154" s="84"/>
    </row>
    <row r="155" spans="1:20" ht="15" hidden="1" customHeight="1">
      <c r="A155" s="132" t="s">
        <v>527</v>
      </c>
      <c r="B155" s="132" t="s">
        <v>214</v>
      </c>
      <c r="C155" s="132" t="s">
        <v>215</v>
      </c>
      <c r="D155" s="132" t="s">
        <v>216</v>
      </c>
      <c r="E155" s="132"/>
      <c r="F155" s="87"/>
      <c r="G155" s="84"/>
      <c r="H155" s="84" t="s">
        <v>608</v>
      </c>
      <c r="I155" s="84"/>
      <c r="J155" s="133" t="s">
        <v>212</v>
      </c>
      <c r="K155" s="134"/>
      <c r="L155" s="135"/>
      <c r="M155" s="135"/>
      <c r="N155" s="135">
        <v>1927336</v>
      </c>
      <c r="O155" s="136"/>
      <c r="P155" s="135"/>
      <c r="Q155" s="135"/>
      <c r="R155" s="135"/>
      <c r="S155" s="135">
        <v>1923250</v>
      </c>
      <c r="T155" s="84"/>
    </row>
    <row r="156" spans="1:20" ht="5.25" hidden="1" customHeight="1">
      <c r="G156" s="84"/>
      <c r="H156" s="102"/>
      <c r="I156" s="102"/>
      <c r="J156" s="102"/>
      <c r="K156" s="101"/>
      <c r="L156" s="102"/>
      <c r="M156" s="102"/>
      <c r="N156" s="102"/>
      <c r="O156" s="102"/>
      <c r="P156" s="102"/>
      <c r="Q156" s="102"/>
      <c r="R156" s="102"/>
      <c r="S156" s="102"/>
      <c r="T156" s="84"/>
    </row>
    <row r="157" spans="1:20" ht="4.5" hidden="1" customHeight="1">
      <c r="G157" s="84"/>
      <c r="H157" s="84"/>
      <c r="I157" s="84"/>
      <c r="J157" s="84"/>
      <c r="K157" s="84"/>
      <c r="L157" s="84"/>
      <c r="M157" s="84"/>
      <c r="N157" s="84"/>
      <c r="O157" s="84"/>
      <c r="P157" s="84"/>
      <c r="Q157" s="84"/>
      <c r="R157" s="84"/>
      <c r="S157" s="84"/>
      <c r="T157" s="84"/>
    </row>
    <row r="158" spans="1:20" ht="15" hidden="1">
      <c r="F158" s="145"/>
      <c r="G158" s="84"/>
      <c r="H158" s="176" t="s">
        <v>609</v>
      </c>
      <c r="I158" s="133"/>
      <c r="J158" s="133" t="s">
        <v>610</v>
      </c>
      <c r="K158" s="84"/>
      <c r="L158" s="84"/>
      <c r="M158" s="84"/>
      <c r="N158" s="84"/>
      <c r="O158" s="84"/>
      <c r="P158" s="84"/>
      <c r="Q158" s="84"/>
      <c r="R158" s="84"/>
      <c r="S158" s="84"/>
      <c r="T158" s="84"/>
    </row>
    <row r="159" spans="1:20" ht="15" hidden="1">
      <c r="F159" s="145"/>
      <c r="G159" s="84"/>
      <c r="H159" s="176"/>
      <c r="I159" s="133"/>
      <c r="J159" s="133" t="s">
        <v>611</v>
      </c>
      <c r="K159" s="84"/>
      <c r="L159" s="84"/>
      <c r="M159" s="84"/>
      <c r="N159" s="84"/>
      <c r="O159" s="84"/>
      <c r="P159" s="84"/>
      <c r="Q159" s="84"/>
      <c r="R159" s="84"/>
      <c r="S159" s="84"/>
      <c r="T159" s="84"/>
    </row>
    <row r="160" spans="1:20" ht="15" hidden="1">
      <c r="F160" s="145"/>
      <c r="G160" s="84"/>
      <c r="H160" s="176"/>
      <c r="I160" s="133"/>
      <c r="J160" s="133" t="s">
        <v>612</v>
      </c>
      <c r="K160" s="84"/>
      <c r="L160" s="84"/>
      <c r="M160" s="84"/>
      <c r="N160" s="84"/>
      <c r="O160" s="84"/>
      <c r="P160" s="84"/>
      <c r="Q160" s="84"/>
      <c r="R160" s="84"/>
      <c r="S160" s="84"/>
      <c r="T160" s="84"/>
    </row>
    <row r="161" spans="6:20" ht="15" hidden="1">
      <c r="F161" s="145"/>
      <c r="G161" s="84"/>
      <c r="H161" s="176"/>
      <c r="I161" s="133"/>
      <c r="J161" s="133" t="s">
        <v>613</v>
      </c>
      <c r="K161" s="84"/>
      <c r="L161" s="84"/>
      <c r="M161" s="84"/>
      <c r="N161" s="84"/>
      <c r="O161" s="84"/>
      <c r="P161" s="84"/>
      <c r="Q161" s="84"/>
      <c r="R161" s="84"/>
      <c r="S161" s="84"/>
      <c r="T161" s="84"/>
    </row>
    <row r="162" spans="6:20" ht="15" hidden="1">
      <c r="F162" s="145"/>
      <c r="G162" s="84"/>
      <c r="H162" s="84"/>
      <c r="I162" s="133"/>
      <c r="J162" s="84"/>
      <c r="K162" s="84"/>
      <c r="L162" s="84"/>
      <c r="M162" s="84"/>
      <c r="N162" s="84"/>
      <c r="O162" s="84"/>
      <c r="P162" s="84"/>
      <c r="Q162" s="84"/>
      <c r="R162" s="84"/>
      <c r="S162" s="84"/>
      <c r="T162" s="84"/>
    </row>
    <row r="163" spans="6:20" ht="15" hidden="1">
      <c r="F163" s="145"/>
      <c r="G163" s="84"/>
      <c r="H163" s="176"/>
      <c r="I163" s="133"/>
      <c r="J163" s="84"/>
      <c r="K163" s="84"/>
      <c r="L163" s="84"/>
      <c r="M163" s="84"/>
      <c r="N163" s="84"/>
      <c r="O163" s="84"/>
      <c r="P163" s="84"/>
      <c r="Q163" s="84"/>
      <c r="R163" s="84"/>
      <c r="S163" s="84"/>
      <c r="T163" s="84"/>
    </row>
    <row r="164" spans="6:20" ht="15" hidden="1">
      <c r="F164" s="88"/>
      <c r="G164" s="84"/>
      <c r="H164" s="176"/>
      <c r="I164" s="133"/>
      <c r="J164" s="133"/>
      <c r="K164" s="84"/>
      <c r="L164" s="84"/>
      <c r="M164" s="84"/>
      <c r="N164" s="84"/>
      <c r="O164" s="84"/>
      <c r="P164" s="84"/>
      <c r="Q164" s="84"/>
      <c r="R164" s="84"/>
      <c r="S164" s="84"/>
      <c r="T164" s="84"/>
    </row>
    <row r="165" spans="6:20" hidden="1">
      <c r="G165" s="84"/>
      <c r="H165" s="84"/>
      <c r="I165" s="84"/>
      <c r="J165" s="84"/>
      <c r="K165" s="84"/>
      <c r="L165" s="84"/>
      <c r="M165" s="84"/>
      <c r="N165" s="84"/>
      <c r="O165" s="84"/>
      <c r="P165" s="84"/>
      <c r="Q165" s="84"/>
      <c r="R165" s="84"/>
      <c r="S165" s="84"/>
      <c r="T165" s="84"/>
    </row>
    <row r="166" spans="6:20" ht="18.75" hidden="1">
      <c r="F166" s="89"/>
      <c r="G166" s="84"/>
      <c r="H166" s="84"/>
      <c r="I166" s="84"/>
      <c r="J166" s="84"/>
      <c r="K166" s="84"/>
      <c r="L166" s="84"/>
      <c r="M166" s="84"/>
      <c r="N166" s="84"/>
      <c r="O166" s="84"/>
      <c r="P166" s="84"/>
      <c r="Q166" s="84"/>
      <c r="R166" s="84"/>
      <c r="S166" s="90" t="s">
        <v>614</v>
      </c>
      <c r="T166" s="84"/>
    </row>
    <row r="167" spans="6:20" ht="18.75" hidden="1">
      <c r="F167" s="89"/>
      <c r="G167" s="84"/>
      <c r="H167" s="84"/>
      <c r="I167" s="84"/>
      <c r="J167" s="84"/>
      <c r="K167" s="84"/>
      <c r="L167" s="84"/>
      <c r="M167" s="84"/>
      <c r="N167" s="84"/>
      <c r="O167" s="84"/>
      <c r="P167" s="84"/>
      <c r="Q167" s="84"/>
      <c r="R167" s="84"/>
      <c r="S167" s="91" t="s">
        <v>615</v>
      </c>
      <c r="T167" s="84"/>
    </row>
    <row r="168" spans="6:20" hidden="1">
      <c r="F168" s="89"/>
      <c r="G168" s="84"/>
      <c r="H168" s="84"/>
      <c r="I168" s="84"/>
      <c r="J168" s="84"/>
      <c r="K168" s="84"/>
      <c r="L168" s="84"/>
      <c r="M168" s="84"/>
      <c r="N168" s="84"/>
      <c r="O168" s="84"/>
      <c r="P168" s="84"/>
      <c r="Q168" s="84"/>
      <c r="R168" s="84"/>
      <c r="S168" s="84"/>
      <c r="T168" s="84"/>
    </row>
    <row r="169" spans="6:20" ht="13.5" hidden="1" customHeight="1">
      <c r="F169" s="89"/>
      <c r="G169" s="84"/>
      <c r="H169" s="84"/>
      <c r="I169" s="84"/>
      <c r="J169" s="84"/>
      <c r="K169" s="84"/>
      <c r="L169" s="84"/>
      <c r="M169" s="84"/>
      <c r="N169" s="92"/>
      <c r="O169" s="92"/>
      <c r="P169" s="84"/>
      <c r="Q169" s="84"/>
      <c r="R169" s="84"/>
      <c r="S169" s="84"/>
      <c r="T169" s="84"/>
    </row>
    <row r="170" spans="6:20" ht="15.75" hidden="1" customHeight="1">
      <c r="F170" s="89"/>
      <c r="G170" s="84"/>
      <c r="H170" s="84"/>
      <c r="I170" s="84"/>
      <c r="J170" s="84"/>
      <c r="K170" s="84"/>
      <c r="L170" s="84"/>
      <c r="M170" s="84"/>
      <c r="N170" s="84"/>
      <c r="O170" s="84"/>
      <c r="P170" s="84"/>
      <c r="Q170" s="84"/>
      <c r="R170" s="84"/>
      <c r="S170" s="84"/>
      <c r="T170" s="84"/>
    </row>
    <row r="171" spans="6:20" ht="5.25" hidden="1" customHeight="1">
      <c r="F171" s="89"/>
      <c r="G171" s="84"/>
      <c r="H171" s="84"/>
      <c r="I171" s="84"/>
      <c r="J171" s="84"/>
      <c r="K171" s="84"/>
      <c r="L171" s="84"/>
      <c r="M171" s="84"/>
      <c r="N171" s="84"/>
      <c r="O171" s="84"/>
      <c r="P171" s="84"/>
      <c r="Q171" s="84"/>
      <c r="R171" s="84"/>
      <c r="S171" s="84"/>
      <c r="T171" s="84"/>
    </row>
    <row r="172" spans="6:20" ht="3" hidden="1" customHeight="1">
      <c r="F172" s="89"/>
      <c r="G172" s="84"/>
      <c r="H172" s="93"/>
      <c r="I172" s="93"/>
      <c r="J172" s="93"/>
      <c r="K172" s="94"/>
      <c r="L172" s="93"/>
      <c r="M172" s="93"/>
      <c r="N172" s="93"/>
      <c r="O172" s="93"/>
      <c r="P172" s="93"/>
      <c r="Q172" s="93"/>
      <c r="R172" s="93"/>
      <c r="S172" s="93"/>
      <c r="T172" s="84"/>
    </row>
    <row r="173" spans="6:20" ht="15" hidden="1">
      <c r="F173" s="89"/>
      <c r="G173" s="84"/>
      <c r="H173" s="95"/>
      <c r="I173" s="95"/>
      <c r="J173" s="96"/>
      <c r="K173" s="97"/>
      <c r="L173" s="98"/>
      <c r="M173" s="99"/>
      <c r="N173" s="100" t="s">
        <v>616</v>
      </c>
      <c r="O173" s="100"/>
      <c r="P173" s="98"/>
      <c r="Q173" s="98"/>
      <c r="R173" s="99"/>
      <c r="S173" s="98"/>
      <c r="T173" s="84"/>
    </row>
    <row r="174" spans="6:20" ht="3" hidden="1" customHeight="1">
      <c r="F174" s="89"/>
      <c r="G174" s="84"/>
      <c r="H174" s="95"/>
      <c r="I174" s="95"/>
      <c r="J174" s="96"/>
      <c r="K174" s="101"/>
      <c r="L174" s="102"/>
      <c r="M174" s="102"/>
      <c r="N174" s="102"/>
      <c r="O174" s="102"/>
      <c r="P174" s="102"/>
      <c r="Q174" s="102"/>
      <c r="R174" s="102"/>
      <c r="S174" s="102"/>
      <c r="T174" s="84"/>
    </row>
    <row r="175" spans="6:20" ht="3" hidden="1" customHeight="1">
      <c r="F175" s="89"/>
      <c r="G175" s="84"/>
      <c r="H175" s="95"/>
      <c r="I175" s="95"/>
      <c r="J175" s="95"/>
      <c r="K175" s="94"/>
      <c r="L175" s="93"/>
      <c r="M175" s="93"/>
      <c r="N175" s="93"/>
      <c r="O175" s="94"/>
      <c r="P175" s="93"/>
      <c r="Q175" s="93"/>
      <c r="R175" s="93"/>
      <c r="S175" s="93"/>
      <c r="T175" s="84"/>
    </row>
    <row r="176" spans="6:20" ht="15" hidden="1">
      <c r="F176" s="89"/>
      <c r="G176" s="84"/>
      <c r="H176" s="103"/>
      <c r="I176" s="103"/>
      <c r="J176" s="104"/>
      <c r="K176" s="105" t="s">
        <v>501</v>
      </c>
      <c r="L176" s="106"/>
      <c r="M176" s="107" t="s">
        <v>502</v>
      </c>
      <c r="N176" s="95"/>
      <c r="O176" s="105" t="s">
        <v>503</v>
      </c>
      <c r="P176" s="106"/>
      <c r="Q176" s="106"/>
      <c r="R176" s="107" t="s">
        <v>504</v>
      </c>
      <c r="S176" s="95"/>
      <c r="T176" s="84"/>
    </row>
    <row r="177" spans="1:20" ht="3" hidden="1" customHeight="1">
      <c r="F177" s="89"/>
      <c r="G177" s="84"/>
      <c r="H177" s="664"/>
      <c r="I177" s="664"/>
      <c r="J177" s="665"/>
      <c r="K177" s="101"/>
      <c r="L177" s="102"/>
      <c r="M177" s="102"/>
      <c r="N177" s="102"/>
      <c r="O177" s="101"/>
      <c r="P177" s="102"/>
      <c r="Q177" s="102"/>
      <c r="R177" s="102"/>
      <c r="S177" s="102"/>
      <c r="T177" s="84"/>
    </row>
    <row r="178" spans="1:20" ht="19.5" hidden="1" customHeight="1">
      <c r="F178" s="89"/>
      <c r="G178" s="84"/>
      <c r="H178" s="95"/>
      <c r="I178" s="95"/>
      <c r="J178" s="95"/>
      <c r="K178" s="108" t="s">
        <v>551</v>
      </c>
      <c r="L178" s="109" t="s">
        <v>552</v>
      </c>
      <c r="M178" s="110"/>
      <c r="N178" s="108" t="s">
        <v>553</v>
      </c>
      <c r="O178" s="108" t="s">
        <v>551</v>
      </c>
      <c r="P178" s="109" t="s">
        <v>552</v>
      </c>
      <c r="Q178" s="111"/>
      <c r="R178" s="110"/>
      <c r="S178" s="112" t="s">
        <v>553</v>
      </c>
      <c r="T178" s="84"/>
    </row>
    <row r="179" spans="1:20" hidden="1">
      <c r="F179" s="89"/>
      <c r="G179" s="84"/>
      <c r="H179" s="95"/>
      <c r="I179" s="95"/>
      <c r="J179" s="95"/>
      <c r="K179" s="113" t="s">
        <v>554</v>
      </c>
      <c r="L179" s="114"/>
      <c r="M179" s="95"/>
      <c r="N179" s="113" t="s">
        <v>554</v>
      </c>
      <c r="O179" s="113" t="s">
        <v>554</v>
      </c>
      <c r="P179" s="114"/>
      <c r="Q179" s="95"/>
      <c r="R179" s="95"/>
      <c r="S179" s="113" t="s">
        <v>554</v>
      </c>
      <c r="T179" s="84"/>
    </row>
    <row r="180" spans="1:20" ht="15" hidden="1">
      <c r="F180" s="89"/>
      <c r="G180" s="84"/>
      <c r="H180" s="664" t="s">
        <v>509</v>
      </c>
      <c r="I180" s="664"/>
      <c r="J180" s="665"/>
      <c r="K180" s="115" t="s">
        <v>510</v>
      </c>
      <c r="L180" s="116" t="s">
        <v>555</v>
      </c>
      <c r="M180" s="117"/>
      <c r="N180" s="115" t="s">
        <v>510</v>
      </c>
      <c r="O180" s="115" t="s">
        <v>510</v>
      </c>
      <c r="P180" s="116" t="s">
        <v>555</v>
      </c>
      <c r="Q180" s="118"/>
      <c r="R180" s="117"/>
      <c r="S180" s="115" t="s">
        <v>510</v>
      </c>
      <c r="T180" s="84"/>
    </row>
    <row r="181" spans="1:20" ht="3" hidden="1" customHeight="1">
      <c r="F181" s="89"/>
      <c r="G181" s="84"/>
      <c r="H181" s="98"/>
      <c r="I181" s="99"/>
      <c r="J181" s="99"/>
      <c r="K181" s="119"/>
      <c r="L181" s="120"/>
      <c r="M181" s="102"/>
      <c r="N181" s="119"/>
      <c r="O181" s="119"/>
      <c r="P181" s="120"/>
      <c r="Q181" s="121"/>
      <c r="R181" s="102"/>
      <c r="S181" s="114"/>
      <c r="T181" s="84"/>
    </row>
    <row r="182" spans="1:20" ht="5.25" hidden="1" customHeight="1">
      <c r="F182" s="89"/>
      <c r="G182" s="84"/>
      <c r="H182" s="98"/>
      <c r="I182" s="99"/>
      <c r="J182" s="99"/>
      <c r="K182" s="119"/>
      <c r="L182" s="122"/>
      <c r="M182" s="94"/>
      <c r="N182" s="119"/>
      <c r="O182" s="119"/>
      <c r="P182" s="122"/>
      <c r="Q182" s="123"/>
      <c r="R182" s="95"/>
      <c r="S182" s="114"/>
      <c r="T182" s="84"/>
    </row>
    <row r="183" spans="1:20" ht="15" hidden="1">
      <c r="F183" s="89"/>
      <c r="G183" s="84"/>
      <c r="H183" s="662" t="s">
        <v>512</v>
      </c>
      <c r="I183" s="662"/>
      <c r="J183" s="663"/>
      <c r="K183" s="119"/>
      <c r="L183" s="115" t="s">
        <v>513</v>
      </c>
      <c r="M183" s="115" t="s">
        <v>514</v>
      </c>
      <c r="N183" s="119"/>
      <c r="O183" s="119"/>
      <c r="P183" s="124" t="s">
        <v>556</v>
      </c>
      <c r="Q183" s="124" t="s">
        <v>516</v>
      </c>
      <c r="R183" s="125" t="s">
        <v>517</v>
      </c>
      <c r="S183" s="114"/>
      <c r="T183" s="84"/>
    </row>
    <row r="184" spans="1:20" hidden="1">
      <c r="F184" s="89"/>
      <c r="G184" s="84"/>
      <c r="H184" s="95"/>
      <c r="I184" s="95"/>
      <c r="J184" s="95"/>
      <c r="K184" s="119"/>
      <c r="L184" s="114"/>
      <c r="M184" s="114"/>
      <c r="N184" s="119"/>
      <c r="O184" s="119"/>
      <c r="P184" s="114"/>
      <c r="Q184" s="114"/>
      <c r="R184" s="115" t="s">
        <v>518</v>
      </c>
      <c r="S184" s="114"/>
      <c r="T184" s="84"/>
    </row>
    <row r="185" spans="1:20" ht="15" hidden="1">
      <c r="F185" s="89"/>
      <c r="G185" s="84"/>
      <c r="H185" s="126"/>
      <c r="I185" s="126"/>
      <c r="J185" s="127"/>
      <c r="K185" s="128" t="s">
        <v>519</v>
      </c>
      <c r="L185" s="114"/>
      <c r="M185" s="129"/>
      <c r="N185" s="128" t="s">
        <v>519</v>
      </c>
      <c r="O185" s="128" t="s">
        <v>519</v>
      </c>
      <c r="P185" s="114"/>
      <c r="Q185" s="129"/>
      <c r="R185" s="114"/>
      <c r="S185" s="129" t="s">
        <v>557</v>
      </c>
      <c r="T185" s="84"/>
    </row>
    <row r="186" spans="1:20" ht="15" hidden="1">
      <c r="F186" s="89"/>
      <c r="G186" s="84"/>
      <c r="H186" s="95"/>
      <c r="I186" s="95"/>
      <c r="J186" s="95"/>
      <c r="K186" s="128" t="s">
        <v>558</v>
      </c>
      <c r="L186" s="129" t="s">
        <v>522</v>
      </c>
      <c r="M186" s="129" t="s">
        <v>559</v>
      </c>
      <c r="N186" s="128" t="s">
        <v>560</v>
      </c>
      <c r="O186" s="128" t="s">
        <v>558</v>
      </c>
      <c r="P186" s="129" t="s">
        <v>522</v>
      </c>
      <c r="Q186" s="129" t="s">
        <v>559</v>
      </c>
      <c r="R186" s="119"/>
      <c r="S186" s="129" t="s">
        <v>560</v>
      </c>
      <c r="T186" s="84"/>
    </row>
    <row r="187" spans="1:20" ht="15" hidden="1" customHeight="1">
      <c r="F187" s="89"/>
      <c r="G187" s="84"/>
      <c r="H187" s="95"/>
      <c r="I187" s="95"/>
      <c r="J187" s="95"/>
      <c r="K187" s="115" t="s">
        <v>561</v>
      </c>
      <c r="L187" s="122"/>
      <c r="M187" s="122"/>
      <c r="N187" s="130"/>
      <c r="O187" s="115" t="s">
        <v>561</v>
      </c>
      <c r="P187" s="122"/>
      <c r="Q187" s="122"/>
      <c r="R187" s="129" t="s">
        <v>562</v>
      </c>
      <c r="S187" s="122"/>
      <c r="T187" s="84"/>
    </row>
    <row r="188" spans="1:20" ht="5.25" hidden="1" customHeight="1">
      <c r="F188" s="89"/>
      <c r="G188" s="84"/>
      <c r="H188" s="102"/>
      <c r="I188" s="102"/>
      <c r="J188" s="102"/>
      <c r="K188" s="101"/>
      <c r="L188" s="101"/>
      <c r="M188" s="101"/>
      <c r="N188" s="131"/>
      <c r="O188" s="101"/>
      <c r="P188" s="101"/>
      <c r="Q188" s="101"/>
      <c r="R188" s="101"/>
      <c r="S188" s="101"/>
      <c r="T188" s="84"/>
    </row>
    <row r="189" spans="1:20" ht="30" hidden="1" customHeight="1">
      <c r="A189" s="132" t="s">
        <v>527</v>
      </c>
      <c r="B189" s="132" t="s">
        <v>214</v>
      </c>
      <c r="C189" s="132" t="s">
        <v>359</v>
      </c>
      <c r="D189" s="132" t="s">
        <v>216</v>
      </c>
      <c r="E189" s="132"/>
      <c r="F189" s="87"/>
      <c r="G189" s="84"/>
      <c r="H189" s="84" t="s">
        <v>192</v>
      </c>
      <c r="I189" s="84"/>
      <c r="J189" s="133" t="s">
        <v>210</v>
      </c>
      <c r="K189" s="134">
        <v>61841738</v>
      </c>
      <c r="L189" s="135">
        <v>671370</v>
      </c>
      <c r="M189" s="135">
        <v>79432</v>
      </c>
      <c r="N189" s="135">
        <v>61765503</v>
      </c>
      <c r="O189" s="136">
        <v>61022756</v>
      </c>
      <c r="P189" s="135">
        <v>667818</v>
      </c>
      <c r="Q189" s="135">
        <v>500</v>
      </c>
      <c r="R189" s="135">
        <v>4007</v>
      </c>
      <c r="S189" s="135">
        <v>60866773</v>
      </c>
      <c r="T189" s="84"/>
    </row>
    <row r="190" spans="1:20" ht="30" hidden="1" customHeight="1">
      <c r="A190" s="132" t="s">
        <v>527</v>
      </c>
      <c r="B190" s="132" t="s">
        <v>214</v>
      </c>
      <c r="C190" s="132" t="s">
        <v>359</v>
      </c>
      <c r="D190" s="132" t="s">
        <v>216</v>
      </c>
      <c r="E190" s="132"/>
      <c r="F190" s="87"/>
      <c r="G190" s="84"/>
      <c r="H190" s="137" t="s">
        <v>617</v>
      </c>
      <c r="I190" s="84"/>
      <c r="J190" s="138"/>
      <c r="K190" s="134">
        <v>515703</v>
      </c>
      <c r="L190" s="135">
        <v>802</v>
      </c>
      <c r="M190" s="135">
        <v>-433</v>
      </c>
      <c r="N190" s="139" t="s">
        <v>529</v>
      </c>
      <c r="O190" s="136">
        <v>507328</v>
      </c>
      <c r="P190" s="135">
        <v>786</v>
      </c>
      <c r="Q190" s="135">
        <v>196</v>
      </c>
      <c r="R190" s="135">
        <v>5</v>
      </c>
      <c r="S190" s="139" t="s">
        <v>529</v>
      </c>
      <c r="T190" s="84"/>
    </row>
    <row r="191" spans="1:20" ht="13.5" hidden="1" customHeight="1">
      <c r="A191" s="132" t="s">
        <v>527</v>
      </c>
      <c r="B191" s="132" t="s">
        <v>214</v>
      </c>
      <c r="C191" s="132" t="s">
        <v>359</v>
      </c>
      <c r="D191" s="132" t="s">
        <v>216</v>
      </c>
      <c r="E191" s="132"/>
      <c r="F191" s="87"/>
      <c r="G191" s="84"/>
      <c r="H191" s="140" t="s">
        <v>530</v>
      </c>
      <c r="I191" s="137"/>
      <c r="J191" s="133" t="s">
        <v>211</v>
      </c>
      <c r="K191" s="141">
        <v>490551</v>
      </c>
      <c r="L191" s="142">
        <v>339</v>
      </c>
      <c r="M191" s="142">
        <v>-174</v>
      </c>
      <c r="N191" s="142">
        <v>514468</v>
      </c>
      <c r="O191" s="143">
        <v>484110</v>
      </c>
      <c r="P191" s="142">
        <v>336</v>
      </c>
      <c r="Q191" s="142">
        <v>-436</v>
      </c>
      <c r="R191" s="142">
        <v>42</v>
      </c>
      <c r="S191" s="142">
        <v>506743</v>
      </c>
      <c r="T191" s="84"/>
    </row>
    <row r="192" spans="1:20" hidden="1">
      <c r="A192" s="132" t="s">
        <v>527</v>
      </c>
      <c r="B192" s="132" t="s">
        <v>214</v>
      </c>
      <c r="C192" s="132" t="s">
        <v>359</v>
      </c>
      <c r="D192" s="132" t="s">
        <v>216</v>
      </c>
      <c r="E192" s="132"/>
      <c r="F192" s="87"/>
      <c r="G192" s="84"/>
      <c r="H192" s="144" t="s">
        <v>531</v>
      </c>
      <c r="I192" s="144"/>
      <c r="J192" s="84"/>
      <c r="K192" s="134">
        <v>498723</v>
      </c>
      <c r="L192" s="135">
        <v>153</v>
      </c>
      <c r="M192" s="135">
        <v>214</v>
      </c>
      <c r="N192" s="135">
        <v>490038</v>
      </c>
      <c r="O192" s="136">
        <v>491838</v>
      </c>
      <c r="P192" s="135">
        <v>150</v>
      </c>
      <c r="Q192" s="135">
        <v>-258</v>
      </c>
      <c r="R192" s="135">
        <v>47</v>
      </c>
      <c r="S192" s="135">
        <v>483380</v>
      </c>
      <c r="T192" s="84"/>
    </row>
    <row r="193" spans="1:20" hidden="1">
      <c r="A193" s="132" t="s">
        <v>527</v>
      </c>
      <c r="B193" s="132" t="s">
        <v>214</v>
      </c>
      <c r="C193" s="132" t="s">
        <v>359</v>
      </c>
      <c r="D193" s="132" t="s">
        <v>216</v>
      </c>
      <c r="E193" s="132"/>
      <c r="F193" s="87"/>
      <c r="G193" s="84"/>
      <c r="H193" s="144" t="s">
        <v>532</v>
      </c>
      <c r="I193" s="144"/>
      <c r="J193" s="84"/>
      <c r="K193" s="134">
        <v>516320</v>
      </c>
      <c r="L193" s="135">
        <v>83</v>
      </c>
      <c r="M193" s="135">
        <v>387</v>
      </c>
      <c r="N193" s="135">
        <v>498784</v>
      </c>
      <c r="O193" s="136">
        <v>509603</v>
      </c>
      <c r="P193" s="135">
        <v>80</v>
      </c>
      <c r="Q193" s="135">
        <v>13</v>
      </c>
      <c r="R193" s="135">
        <v>50</v>
      </c>
      <c r="S193" s="135">
        <v>491477</v>
      </c>
      <c r="T193" s="84"/>
    </row>
    <row r="194" spans="1:20" hidden="1">
      <c r="A194" s="132" t="s">
        <v>527</v>
      </c>
      <c r="B194" s="132" t="s">
        <v>214</v>
      </c>
      <c r="C194" s="132" t="s">
        <v>359</v>
      </c>
      <c r="D194" s="132" t="s">
        <v>216</v>
      </c>
      <c r="E194" s="132"/>
      <c r="F194" s="87"/>
      <c r="G194" s="84"/>
      <c r="H194" s="144" t="s">
        <v>533</v>
      </c>
      <c r="I194" s="144"/>
      <c r="J194" s="84"/>
      <c r="K194" s="134">
        <v>519867</v>
      </c>
      <c r="L194" s="135">
        <v>64</v>
      </c>
      <c r="M194" s="135">
        <v>368</v>
      </c>
      <c r="N194" s="135">
        <v>516624</v>
      </c>
      <c r="O194" s="136">
        <v>513261</v>
      </c>
      <c r="P194" s="135">
        <v>63</v>
      </c>
      <c r="Q194" s="135">
        <v>-37</v>
      </c>
      <c r="R194" s="135">
        <v>42</v>
      </c>
      <c r="S194" s="135">
        <v>509586</v>
      </c>
      <c r="T194" s="84"/>
    </row>
    <row r="195" spans="1:20" hidden="1">
      <c r="A195" s="132" t="s">
        <v>527</v>
      </c>
      <c r="B195" s="132" t="s">
        <v>214</v>
      </c>
      <c r="C195" s="132" t="s">
        <v>359</v>
      </c>
      <c r="D195" s="132" t="s">
        <v>216</v>
      </c>
      <c r="E195" s="132"/>
      <c r="F195" s="87"/>
      <c r="G195" s="84"/>
      <c r="H195" s="144" t="s">
        <v>534</v>
      </c>
      <c r="I195" s="144"/>
      <c r="J195" s="84"/>
      <c r="K195" s="134">
        <v>535281</v>
      </c>
      <c r="L195" s="135">
        <v>48</v>
      </c>
      <c r="M195" s="135">
        <v>211</v>
      </c>
      <c r="N195" s="135">
        <v>520171</v>
      </c>
      <c r="O195" s="136">
        <v>529268</v>
      </c>
      <c r="P195" s="135">
        <v>46</v>
      </c>
      <c r="Q195" s="135">
        <v>-35</v>
      </c>
      <c r="R195" s="135">
        <v>28</v>
      </c>
      <c r="S195" s="135">
        <v>513203</v>
      </c>
      <c r="T195" s="84"/>
    </row>
    <row r="196" spans="1:20" ht="30" hidden="1" customHeight="1">
      <c r="A196" s="132" t="s">
        <v>527</v>
      </c>
      <c r="B196" s="132" t="s">
        <v>214</v>
      </c>
      <c r="C196" s="132" t="s">
        <v>359</v>
      </c>
      <c r="D196" s="132" t="s">
        <v>216</v>
      </c>
      <c r="E196" s="132"/>
      <c r="F196" s="87"/>
      <c r="G196" s="84"/>
      <c r="H196" s="144" t="s">
        <v>535</v>
      </c>
      <c r="I196" s="144"/>
      <c r="J196" s="84"/>
      <c r="K196" s="134">
        <v>537301</v>
      </c>
      <c r="L196" s="135">
        <v>68</v>
      </c>
      <c r="M196" s="135">
        <v>193</v>
      </c>
      <c r="N196" s="135">
        <v>535444</v>
      </c>
      <c r="O196" s="136">
        <v>531664</v>
      </c>
      <c r="P196" s="135">
        <v>67</v>
      </c>
      <c r="Q196" s="135">
        <v>-29</v>
      </c>
      <c r="R196" s="135">
        <v>43</v>
      </c>
      <c r="S196" s="135">
        <v>529215</v>
      </c>
      <c r="T196" s="84"/>
    </row>
    <row r="197" spans="1:20" hidden="1">
      <c r="A197" s="132" t="s">
        <v>527</v>
      </c>
      <c r="B197" s="132" t="s">
        <v>214</v>
      </c>
      <c r="C197" s="132" t="s">
        <v>359</v>
      </c>
      <c r="D197" s="132" t="s">
        <v>216</v>
      </c>
      <c r="E197" s="132"/>
      <c r="F197" s="87"/>
      <c r="G197" s="84"/>
      <c r="H197" s="144" t="s">
        <v>536</v>
      </c>
      <c r="I197" s="144"/>
      <c r="J197" s="84"/>
      <c r="K197" s="134">
        <v>542371</v>
      </c>
      <c r="L197" s="135">
        <v>45</v>
      </c>
      <c r="M197" s="135">
        <v>494</v>
      </c>
      <c r="N197" s="135">
        <v>537426</v>
      </c>
      <c r="O197" s="136">
        <v>537016</v>
      </c>
      <c r="P197" s="135">
        <v>44</v>
      </c>
      <c r="Q197" s="135">
        <v>269</v>
      </c>
      <c r="R197" s="135">
        <v>45</v>
      </c>
      <c r="S197" s="135">
        <v>531611</v>
      </c>
      <c r="T197" s="84"/>
    </row>
    <row r="198" spans="1:20" hidden="1">
      <c r="A198" s="132" t="s">
        <v>527</v>
      </c>
      <c r="B198" s="132" t="s">
        <v>214</v>
      </c>
      <c r="C198" s="132" t="s">
        <v>359</v>
      </c>
      <c r="D198" s="132" t="s">
        <v>216</v>
      </c>
      <c r="E198" s="132"/>
      <c r="F198" s="87"/>
      <c r="G198" s="84"/>
      <c r="H198" s="144" t="s">
        <v>537</v>
      </c>
      <c r="I198" s="144"/>
      <c r="J198" s="84"/>
      <c r="K198" s="134">
        <v>552580</v>
      </c>
      <c r="L198" s="135">
        <v>49</v>
      </c>
      <c r="M198" s="135">
        <v>269</v>
      </c>
      <c r="N198" s="135">
        <v>542820</v>
      </c>
      <c r="O198" s="136">
        <v>547340</v>
      </c>
      <c r="P198" s="135">
        <v>48</v>
      </c>
      <c r="Q198" s="135">
        <v>67</v>
      </c>
      <c r="R198" s="135">
        <v>54</v>
      </c>
      <c r="S198" s="135">
        <v>537286</v>
      </c>
      <c r="T198" s="84"/>
    </row>
    <row r="199" spans="1:20" hidden="1">
      <c r="A199" s="132" t="s">
        <v>527</v>
      </c>
      <c r="B199" s="132" t="s">
        <v>214</v>
      </c>
      <c r="C199" s="132" t="s">
        <v>359</v>
      </c>
      <c r="D199" s="132" t="s">
        <v>216</v>
      </c>
      <c r="E199" s="132"/>
      <c r="F199" s="87"/>
      <c r="G199" s="84"/>
      <c r="H199" s="144" t="s">
        <v>538</v>
      </c>
      <c r="I199" s="144"/>
      <c r="J199" s="84"/>
      <c r="K199" s="134">
        <v>548663</v>
      </c>
      <c r="L199" s="135">
        <v>38</v>
      </c>
      <c r="M199" s="135">
        <v>351</v>
      </c>
      <c r="N199" s="135">
        <v>552800</v>
      </c>
      <c r="O199" s="136">
        <v>543529</v>
      </c>
      <c r="P199" s="135">
        <v>37</v>
      </c>
      <c r="Q199" s="135">
        <v>97</v>
      </c>
      <c r="R199" s="135">
        <v>47</v>
      </c>
      <c r="S199" s="135">
        <v>547413</v>
      </c>
      <c r="T199" s="84"/>
    </row>
    <row r="200" spans="1:20" hidden="1">
      <c r="A200" s="132" t="s">
        <v>527</v>
      </c>
      <c r="B200" s="132" t="s">
        <v>214</v>
      </c>
      <c r="C200" s="132" t="s">
        <v>359</v>
      </c>
      <c r="D200" s="132" t="s">
        <v>216</v>
      </c>
      <c r="E200" s="132"/>
      <c r="F200" s="87"/>
      <c r="G200" s="84"/>
      <c r="H200" s="144" t="s">
        <v>539</v>
      </c>
      <c r="I200" s="144"/>
      <c r="J200" s="84"/>
      <c r="K200" s="134">
        <v>543900</v>
      </c>
      <c r="L200" s="135">
        <v>40</v>
      </c>
      <c r="M200" s="135">
        <v>451</v>
      </c>
      <c r="N200" s="135">
        <v>548976</v>
      </c>
      <c r="O200" s="136">
        <v>538974</v>
      </c>
      <c r="P200" s="135">
        <v>39</v>
      </c>
      <c r="Q200" s="135">
        <v>213</v>
      </c>
      <c r="R200" s="135">
        <v>45</v>
      </c>
      <c r="S200" s="135">
        <v>543636</v>
      </c>
      <c r="T200" s="84"/>
    </row>
    <row r="201" spans="1:20" ht="30" hidden="1" customHeight="1">
      <c r="A201" s="132" t="s">
        <v>527</v>
      </c>
      <c r="B201" s="132" t="s">
        <v>214</v>
      </c>
      <c r="C201" s="132" t="s">
        <v>359</v>
      </c>
      <c r="D201" s="132" t="s">
        <v>216</v>
      </c>
      <c r="E201" s="132"/>
      <c r="F201" s="87"/>
      <c r="G201" s="84"/>
      <c r="H201" s="144" t="s">
        <v>540</v>
      </c>
      <c r="I201" s="144"/>
      <c r="J201" s="84"/>
      <c r="K201" s="134">
        <v>545166</v>
      </c>
      <c r="L201" s="135">
        <v>38</v>
      </c>
      <c r="M201" s="135">
        <v>423</v>
      </c>
      <c r="N201" s="135">
        <v>544311</v>
      </c>
      <c r="O201" s="136">
        <v>540537</v>
      </c>
      <c r="P201" s="135">
        <v>38</v>
      </c>
      <c r="Q201" s="135">
        <v>229</v>
      </c>
      <c r="R201" s="135">
        <v>45</v>
      </c>
      <c r="S201" s="135">
        <v>539193</v>
      </c>
      <c r="T201" s="84"/>
    </row>
    <row r="202" spans="1:20" hidden="1">
      <c r="A202" s="132" t="s">
        <v>527</v>
      </c>
      <c r="B202" s="132" t="s">
        <v>214</v>
      </c>
      <c r="C202" s="132" t="s">
        <v>359</v>
      </c>
      <c r="D202" s="132" t="s">
        <v>216</v>
      </c>
      <c r="E202" s="132"/>
      <c r="F202" s="87"/>
      <c r="G202" s="84"/>
      <c r="H202" s="144" t="s">
        <v>541</v>
      </c>
      <c r="I202" s="144"/>
      <c r="J202" s="84"/>
      <c r="K202" s="134">
        <v>564010</v>
      </c>
      <c r="L202" s="135">
        <v>48</v>
      </c>
      <c r="M202" s="135">
        <v>530</v>
      </c>
      <c r="N202" s="135">
        <v>545551</v>
      </c>
      <c r="O202" s="136">
        <v>559361</v>
      </c>
      <c r="P202" s="135">
        <v>45</v>
      </c>
      <c r="Q202" s="135">
        <v>329</v>
      </c>
      <c r="R202" s="135">
        <v>48</v>
      </c>
      <c r="S202" s="135">
        <v>540773</v>
      </c>
      <c r="T202" s="84"/>
    </row>
    <row r="203" spans="1:20" hidden="1">
      <c r="A203" s="132" t="s">
        <v>527</v>
      </c>
      <c r="B203" s="132" t="s">
        <v>214</v>
      </c>
      <c r="C203" s="132" t="s">
        <v>359</v>
      </c>
      <c r="D203" s="132" t="s">
        <v>216</v>
      </c>
      <c r="E203" s="132"/>
      <c r="F203" s="87"/>
      <c r="G203" s="84"/>
      <c r="H203" s="144" t="s">
        <v>542</v>
      </c>
      <c r="I203" s="144"/>
      <c r="J203" s="84"/>
      <c r="K203" s="134">
        <v>575394</v>
      </c>
      <c r="L203" s="135">
        <v>48</v>
      </c>
      <c r="M203" s="135">
        <v>286</v>
      </c>
      <c r="N203" s="135">
        <v>564492</v>
      </c>
      <c r="O203" s="136">
        <v>570904</v>
      </c>
      <c r="P203" s="135">
        <v>47</v>
      </c>
      <c r="Q203" s="135">
        <v>125</v>
      </c>
      <c r="R203" s="135">
        <v>59</v>
      </c>
      <c r="S203" s="135">
        <v>559693</v>
      </c>
      <c r="T203" s="84"/>
    </row>
    <row r="204" spans="1:20" hidden="1">
      <c r="A204" s="132" t="s">
        <v>527</v>
      </c>
      <c r="B204" s="132" t="s">
        <v>214</v>
      </c>
      <c r="C204" s="132" t="s">
        <v>359</v>
      </c>
      <c r="D204" s="132" t="s">
        <v>216</v>
      </c>
      <c r="E204" s="132"/>
      <c r="F204" s="87"/>
      <c r="G204" s="84"/>
      <c r="H204" s="144" t="s">
        <v>543</v>
      </c>
      <c r="I204" s="144"/>
      <c r="J204" s="84"/>
      <c r="K204" s="134">
        <v>592766</v>
      </c>
      <c r="L204" s="135">
        <v>67</v>
      </c>
      <c r="M204" s="135">
        <v>401</v>
      </c>
      <c r="N204" s="135">
        <v>575632</v>
      </c>
      <c r="O204" s="136">
        <v>587979</v>
      </c>
      <c r="P204" s="135">
        <v>67</v>
      </c>
      <c r="Q204" s="135">
        <v>207</v>
      </c>
      <c r="R204" s="135">
        <v>77</v>
      </c>
      <c r="S204" s="135">
        <v>571041</v>
      </c>
      <c r="T204" s="84"/>
    </row>
    <row r="205" spans="1:20" hidden="1">
      <c r="A205" s="132" t="s">
        <v>527</v>
      </c>
      <c r="B205" s="132" t="s">
        <v>214</v>
      </c>
      <c r="C205" s="132" t="s">
        <v>359</v>
      </c>
      <c r="D205" s="132" t="s">
        <v>216</v>
      </c>
      <c r="E205" s="132"/>
      <c r="F205" s="87"/>
      <c r="G205" s="84"/>
      <c r="H205" s="144" t="s">
        <v>544</v>
      </c>
      <c r="I205" s="144"/>
      <c r="J205" s="84"/>
      <c r="K205" s="134">
        <v>601553</v>
      </c>
      <c r="L205" s="135">
        <v>78</v>
      </c>
      <c r="M205" s="135">
        <v>534</v>
      </c>
      <c r="N205" s="135">
        <v>593100</v>
      </c>
      <c r="O205" s="136">
        <v>596547</v>
      </c>
      <c r="P205" s="135">
        <v>77</v>
      </c>
      <c r="Q205" s="135">
        <v>191</v>
      </c>
      <c r="R205" s="135">
        <v>80</v>
      </c>
      <c r="S205" s="135">
        <v>588196</v>
      </c>
      <c r="T205" s="84"/>
    </row>
    <row r="206" spans="1:20" ht="30" hidden="1" customHeight="1">
      <c r="A206" s="132" t="s">
        <v>527</v>
      </c>
      <c r="B206" s="132" t="s">
        <v>214</v>
      </c>
      <c r="C206" s="132" t="s">
        <v>359</v>
      </c>
      <c r="D206" s="132" t="s">
        <v>216</v>
      </c>
      <c r="E206" s="132"/>
      <c r="F206" s="87"/>
      <c r="G206" s="84"/>
      <c r="H206" s="144" t="s">
        <v>153</v>
      </c>
      <c r="I206" s="144"/>
      <c r="J206" s="84"/>
      <c r="K206" s="134">
        <v>618079</v>
      </c>
      <c r="L206" s="135">
        <v>116</v>
      </c>
      <c r="M206" s="135">
        <v>561</v>
      </c>
      <c r="N206" s="135">
        <v>602009</v>
      </c>
      <c r="O206" s="136">
        <v>612760</v>
      </c>
      <c r="P206" s="135">
        <v>114</v>
      </c>
      <c r="Q206" s="135">
        <v>-11</v>
      </c>
      <c r="R206" s="135">
        <v>56</v>
      </c>
      <c r="S206" s="135">
        <v>596741</v>
      </c>
      <c r="T206" s="84"/>
    </row>
    <row r="207" spans="1:20" hidden="1">
      <c r="A207" s="132" t="s">
        <v>527</v>
      </c>
      <c r="B207" s="132" t="s">
        <v>214</v>
      </c>
      <c r="C207" s="132" t="s">
        <v>359</v>
      </c>
      <c r="D207" s="132" t="s">
        <v>216</v>
      </c>
      <c r="E207" s="132"/>
      <c r="F207" s="87"/>
      <c r="G207" s="84"/>
      <c r="H207" s="144" t="s">
        <v>154</v>
      </c>
      <c r="I207" s="144"/>
      <c r="J207" s="84"/>
      <c r="K207" s="134">
        <v>617953</v>
      </c>
      <c r="L207" s="135">
        <v>121</v>
      </c>
      <c r="M207" s="135">
        <v>606</v>
      </c>
      <c r="N207" s="135">
        <v>618524</v>
      </c>
      <c r="O207" s="136">
        <v>612339</v>
      </c>
      <c r="P207" s="135">
        <v>119</v>
      </c>
      <c r="Q207" s="135">
        <v>-111</v>
      </c>
      <c r="R207" s="135">
        <v>59</v>
      </c>
      <c r="S207" s="135">
        <v>612691</v>
      </c>
      <c r="T207" s="84"/>
    </row>
    <row r="208" spans="1:20" hidden="1">
      <c r="A208" s="132" t="s">
        <v>527</v>
      </c>
      <c r="B208" s="132" t="s">
        <v>214</v>
      </c>
      <c r="C208" s="132" t="s">
        <v>359</v>
      </c>
      <c r="D208" s="132" t="s">
        <v>216</v>
      </c>
      <c r="E208" s="132"/>
      <c r="F208" s="87"/>
      <c r="G208" s="84"/>
      <c r="H208" s="144" t="s">
        <v>155</v>
      </c>
      <c r="I208" s="144"/>
      <c r="J208" s="84"/>
      <c r="K208" s="134">
        <v>627509</v>
      </c>
      <c r="L208" s="135">
        <v>193</v>
      </c>
      <c r="M208" s="135">
        <v>4128</v>
      </c>
      <c r="N208" s="135">
        <v>618438</v>
      </c>
      <c r="O208" s="136">
        <v>621435</v>
      </c>
      <c r="P208" s="135">
        <v>190</v>
      </c>
      <c r="Q208" s="135">
        <v>124</v>
      </c>
      <c r="R208" s="135">
        <v>73</v>
      </c>
      <c r="S208" s="135">
        <v>612168</v>
      </c>
      <c r="T208" s="84"/>
    </row>
    <row r="209" spans="1:20" hidden="1">
      <c r="A209" s="132" t="s">
        <v>527</v>
      </c>
      <c r="B209" s="132" t="s">
        <v>214</v>
      </c>
      <c r="C209" s="132" t="s">
        <v>359</v>
      </c>
      <c r="D209" s="132" t="s">
        <v>216</v>
      </c>
      <c r="E209" s="132"/>
      <c r="F209" s="87"/>
      <c r="G209" s="84"/>
      <c r="H209" s="144" t="s">
        <v>156</v>
      </c>
      <c r="I209" s="144"/>
      <c r="J209" s="84"/>
      <c r="K209" s="134">
        <v>624914</v>
      </c>
      <c r="L209" s="135">
        <v>204</v>
      </c>
      <c r="M209" s="135">
        <v>8037</v>
      </c>
      <c r="N209" s="135">
        <v>631444</v>
      </c>
      <c r="O209" s="136">
        <v>616433</v>
      </c>
      <c r="P209" s="135">
        <v>203</v>
      </c>
      <c r="Q209" s="135">
        <v>-946</v>
      </c>
      <c r="R209" s="135">
        <v>64</v>
      </c>
      <c r="S209" s="135">
        <v>621442</v>
      </c>
      <c r="T209" s="84"/>
    </row>
    <row r="210" spans="1:20" hidden="1">
      <c r="A210" s="132" t="s">
        <v>527</v>
      </c>
      <c r="B210" s="132" t="s">
        <v>214</v>
      </c>
      <c r="C210" s="132" t="s">
        <v>359</v>
      </c>
      <c r="D210" s="132" t="s">
        <v>216</v>
      </c>
      <c r="E210" s="132"/>
      <c r="F210" s="87"/>
      <c r="G210" s="84"/>
      <c r="H210" s="144" t="s">
        <v>157</v>
      </c>
      <c r="I210" s="144"/>
      <c r="J210" s="84"/>
      <c r="K210" s="134">
        <v>623934</v>
      </c>
      <c r="L210" s="135">
        <v>249</v>
      </c>
      <c r="M210" s="135">
        <v>7320</v>
      </c>
      <c r="N210" s="135">
        <v>632747</v>
      </c>
      <c r="O210" s="136">
        <v>610630</v>
      </c>
      <c r="P210" s="135">
        <v>244</v>
      </c>
      <c r="Q210" s="135">
        <v>-1482</v>
      </c>
      <c r="R210" s="135">
        <v>52</v>
      </c>
      <c r="S210" s="135">
        <v>615348</v>
      </c>
      <c r="T210" s="84"/>
    </row>
    <row r="211" spans="1:20" ht="30" hidden="1" customHeight="1">
      <c r="A211" s="132" t="s">
        <v>527</v>
      </c>
      <c r="B211" s="132" t="s">
        <v>214</v>
      </c>
      <c r="C211" s="132" t="s">
        <v>359</v>
      </c>
      <c r="D211" s="132" t="s">
        <v>216</v>
      </c>
      <c r="E211" s="132"/>
      <c r="F211" s="87"/>
      <c r="G211" s="84"/>
      <c r="H211" s="144" t="s">
        <v>158</v>
      </c>
      <c r="I211" s="144"/>
      <c r="J211" s="84"/>
      <c r="K211" s="134">
        <v>631957</v>
      </c>
      <c r="L211" s="135">
        <v>273</v>
      </c>
      <c r="M211" s="135">
        <v>6897</v>
      </c>
      <c r="N211" s="135">
        <v>631005</v>
      </c>
      <c r="O211" s="136">
        <v>614945</v>
      </c>
      <c r="P211" s="135">
        <v>269</v>
      </c>
      <c r="Q211" s="135">
        <v>-1158</v>
      </c>
      <c r="R211" s="135">
        <v>77</v>
      </c>
      <c r="S211" s="135">
        <v>608956</v>
      </c>
      <c r="T211" s="84"/>
    </row>
    <row r="212" spans="1:20" hidden="1">
      <c r="A212" s="132" t="s">
        <v>527</v>
      </c>
      <c r="B212" s="132" t="s">
        <v>214</v>
      </c>
      <c r="C212" s="132" t="s">
        <v>359</v>
      </c>
      <c r="D212" s="132" t="s">
        <v>216</v>
      </c>
      <c r="E212" s="132"/>
      <c r="F212" s="87"/>
      <c r="G212" s="84"/>
      <c r="H212" s="144" t="s">
        <v>159</v>
      </c>
      <c r="I212" s="144"/>
      <c r="J212" s="84"/>
      <c r="K212" s="134">
        <v>628229</v>
      </c>
      <c r="L212" s="135">
        <v>356</v>
      </c>
      <c r="M212" s="135">
        <v>8278</v>
      </c>
      <c r="N212" s="135">
        <v>638581</v>
      </c>
      <c r="O212" s="136">
        <v>608885</v>
      </c>
      <c r="P212" s="135">
        <v>347</v>
      </c>
      <c r="Q212" s="135">
        <v>221</v>
      </c>
      <c r="R212" s="135">
        <v>82</v>
      </c>
      <c r="S212" s="135">
        <v>613595</v>
      </c>
      <c r="T212" s="84"/>
    </row>
    <row r="213" spans="1:20" hidden="1">
      <c r="A213" s="132" t="s">
        <v>527</v>
      </c>
      <c r="B213" s="132" t="s">
        <v>214</v>
      </c>
      <c r="C213" s="132" t="s">
        <v>359</v>
      </c>
      <c r="D213" s="132" t="s">
        <v>216</v>
      </c>
      <c r="E213" s="132"/>
      <c r="F213" s="87"/>
      <c r="G213" s="84"/>
      <c r="H213" s="144" t="s">
        <v>160</v>
      </c>
      <c r="I213" s="144"/>
      <c r="J213" s="84"/>
      <c r="K213" s="134">
        <v>615484</v>
      </c>
      <c r="L213" s="135">
        <v>286</v>
      </c>
      <c r="M213" s="135">
        <v>8963</v>
      </c>
      <c r="N213" s="135">
        <v>636151</v>
      </c>
      <c r="O213" s="136">
        <v>593701</v>
      </c>
      <c r="P213" s="135">
        <v>277</v>
      </c>
      <c r="Q213" s="135">
        <v>556</v>
      </c>
      <c r="R213" s="135">
        <v>54</v>
      </c>
      <c r="S213" s="135">
        <v>608841</v>
      </c>
      <c r="T213" s="84"/>
    </row>
    <row r="214" spans="1:20" hidden="1">
      <c r="A214" s="132" t="s">
        <v>527</v>
      </c>
      <c r="B214" s="132" t="s">
        <v>214</v>
      </c>
      <c r="C214" s="132" t="s">
        <v>359</v>
      </c>
      <c r="D214" s="132" t="s">
        <v>216</v>
      </c>
      <c r="E214" s="132"/>
      <c r="F214" s="87"/>
      <c r="G214" s="84"/>
      <c r="H214" s="144" t="s">
        <v>161</v>
      </c>
      <c r="I214" s="144"/>
      <c r="J214" s="84"/>
      <c r="K214" s="134">
        <v>624464</v>
      </c>
      <c r="L214" s="135">
        <v>295</v>
      </c>
      <c r="M214" s="135">
        <v>6779</v>
      </c>
      <c r="N214" s="135">
        <v>624161</v>
      </c>
      <c r="O214" s="136">
        <v>600662</v>
      </c>
      <c r="P214" s="135">
        <v>289</v>
      </c>
      <c r="Q214" s="135">
        <v>414</v>
      </c>
      <c r="R214" s="135">
        <v>51</v>
      </c>
      <c r="S214" s="135">
        <v>594034</v>
      </c>
      <c r="T214" s="84"/>
    </row>
    <row r="215" spans="1:20" hidden="1">
      <c r="A215" s="132" t="s">
        <v>527</v>
      </c>
      <c r="B215" s="132" t="s">
        <v>214</v>
      </c>
      <c r="C215" s="132" t="s">
        <v>359</v>
      </c>
      <c r="D215" s="132" t="s">
        <v>216</v>
      </c>
      <c r="E215" s="132"/>
      <c r="F215" s="87"/>
      <c r="G215" s="84"/>
      <c r="H215" s="144" t="s">
        <v>162</v>
      </c>
      <c r="I215" s="144"/>
      <c r="J215" s="84"/>
      <c r="K215" s="134">
        <v>622011</v>
      </c>
      <c r="L215" s="135">
        <v>340</v>
      </c>
      <c r="M215" s="135">
        <v>4227</v>
      </c>
      <c r="N215" s="135">
        <v>630948</v>
      </c>
      <c r="O215" s="136">
        <v>596540</v>
      </c>
      <c r="P215" s="135">
        <v>334</v>
      </c>
      <c r="Q215" s="135">
        <v>-10</v>
      </c>
      <c r="R215" s="135">
        <v>37</v>
      </c>
      <c r="S215" s="135">
        <v>600838</v>
      </c>
      <c r="T215" s="84"/>
    </row>
    <row r="216" spans="1:20" ht="30" hidden="1" customHeight="1">
      <c r="A216" s="132" t="s">
        <v>527</v>
      </c>
      <c r="B216" s="132" t="s">
        <v>214</v>
      </c>
      <c r="C216" s="132" t="s">
        <v>359</v>
      </c>
      <c r="D216" s="132" t="s">
        <v>216</v>
      </c>
      <c r="E216" s="132"/>
      <c r="F216" s="87"/>
      <c r="G216" s="84"/>
      <c r="H216" s="144" t="s">
        <v>163</v>
      </c>
      <c r="I216" s="144"/>
      <c r="J216" s="84"/>
      <c r="K216" s="134">
        <v>632466</v>
      </c>
      <c r="L216" s="135">
        <v>345</v>
      </c>
      <c r="M216" s="135">
        <v>3196</v>
      </c>
      <c r="N216" s="135">
        <v>625898</v>
      </c>
      <c r="O216" s="136">
        <v>604990</v>
      </c>
      <c r="P216" s="135">
        <v>340</v>
      </c>
      <c r="Q216" s="135">
        <v>-170</v>
      </c>
      <c r="R216" s="135">
        <v>69</v>
      </c>
      <c r="S216" s="135">
        <v>596233</v>
      </c>
      <c r="T216" s="84"/>
    </row>
    <row r="217" spans="1:20" hidden="1">
      <c r="A217" s="132" t="s">
        <v>527</v>
      </c>
      <c r="B217" s="132" t="s">
        <v>214</v>
      </c>
      <c r="C217" s="132" t="s">
        <v>359</v>
      </c>
      <c r="D217" s="132" t="s">
        <v>216</v>
      </c>
      <c r="E217" s="132"/>
      <c r="F217" s="87"/>
      <c r="G217" s="84"/>
      <c r="H217" s="144" t="s">
        <v>164</v>
      </c>
      <c r="I217" s="144"/>
      <c r="J217" s="84"/>
      <c r="K217" s="134">
        <v>647356</v>
      </c>
      <c r="L217" s="135">
        <v>340</v>
      </c>
      <c r="M217" s="135">
        <v>2001</v>
      </c>
      <c r="N217" s="135">
        <v>635317</v>
      </c>
      <c r="O217" s="136">
        <v>620552</v>
      </c>
      <c r="P217" s="135">
        <v>332</v>
      </c>
      <c r="Q217" s="135">
        <v>-424</v>
      </c>
      <c r="R217" s="135">
        <v>79</v>
      </c>
      <c r="S217" s="135">
        <v>604549</v>
      </c>
      <c r="T217" s="84"/>
    </row>
    <row r="218" spans="1:20" hidden="1">
      <c r="A218" s="132" t="s">
        <v>527</v>
      </c>
      <c r="B218" s="132" t="s">
        <v>214</v>
      </c>
      <c r="C218" s="132" t="s">
        <v>359</v>
      </c>
      <c r="D218" s="132" t="s">
        <v>216</v>
      </c>
      <c r="E218" s="132"/>
      <c r="F218" s="87"/>
      <c r="G218" s="84"/>
      <c r="H218" s="144" t="s">
        <v>165</v>
      </c>
      <c r="I218" s="144"/>
      <c r="J218" s="84"/>
      <c r="K218" s="134">
        <v>668944</v>
      </c>
      <c r="L218" s="135">
        <v>349</v>
      </c>
      <c r="M218" s="135">
        <v>2006</v>
      </c>
      <c r="N218" s="135">
        <v>649017</v>
      </c>
      <c r="O218" s="136">
        <v>644684</v>
      </c>
      <c r="P218" s="135">
        <v>338</v>
      </c>
      <c r="Q218" s="135">
        <v>-327</v>
      </c>
      <c r="R218" s="135">
        <v>96</v>
      </c>
      <c r="S218" s="135">
        <v>619875</v>
      </c>
      <c r="T218" s="84"/>
    </row>
    <row r="219" spans="1:20" hidden="1">
      <c r="A219" s="132" t="s">
        <v>527</v>
      </c>
      <c r="B219" s="132" t="s">
        <v>214</v>
      </c>
      <c r="C219" s="132" t="s">
        <v>359</v>
      </c>
      <c r="D219" s="132" t="s">
        <v>216</v>
      </c>
      <c r="E219" s="132"/>
      <c r="F219" s="87"/>
      <c r="G219" s="84"/>
      <c r="H219" s="144" t="s">
        <v>166</v>
      </c>
      <c r="I219" s="144"/>
      <c r="J219" s="84"/>
      <c r="K219" s="134">
        <v>685941</v>
      </c>
      <c r="L219" s="135">
        <v>358</v>
      </c>
      <c r="M219" s="135">
        <v>1560</v>
      </c>
      <c r="N219" s="135">
        <v>670601</v>
      </c>
      <c r="O219" s="136">
        <v>662840</v>
      </c>
      <c r="P219" s="135">
        <v>348</v>
      </c>
      <c r="Q219" s="135">
        <v>-389</v>
      </c>
      <c r="R219" s="135">
        <v>106</v>
      </c>
      <c r="S219" s="135">
        <v>644115</v>
      </c>
      <c r="T219" s="84"/>
    </row>
    <row r="220" spans="1:20" hidden="1">
      <c r="A220" s="132" t="s">
        <v>527</v>
      </c>
      <c r="B220" s="132" t="s">
        <v>214</v>
      </c>
      <c r="C220" s="132" t="s">
        <v>359</v>
      </c>
      <c r="D220" s="132" t="s">
        <v>216</v>
      </c>
      <c r="E220" s="132"/>
      <c r="F220" s="87"/>
      <c r="G220" s="84"/>
      <c r="H220" s="144" t="s">
        <v>167</v>
      </c>
      <c r="I220" s="144"/>
      <c r="J220" s="84"/>
      <c r="K220" s="134">
        <v>698586</v>
      </c>
      <c r="L220" s="135">
        <v>437</v>
      </c>
      <c r="M220" s="135">
        <v>1576</v>
      </c>
      <c r="N220" s="135">
        <v>687143</v>
      </c>
      <c r="O220" s="136">
        <v>677114</v>
      </c>
      <c r="P220" s="135">
        <v>425</v>
      </c>
      <c r="Q220" s="135">
        <v>-173</v>
      </c>
      <c r="R220" s="135">
        <v>106</v>
      </c>
      <c r="S220" s="135">
        <v>662209</v>
      </c>
      <c r="T220" s="84"/>
    </row>
    <row r="221" spans="1:20" ht="30" hidden="1" customHeight="1">
      <c r="A221" s="132" t="s">
        <v>527</v>
      </c>
      <c r="B221" s="132" t="s">
        <v>214</v>
      </c>
      <c r="C221" s="132" t="s">
        <v>359</v>
      </c>
      <c r="D221" s="132" t="s">
        <v>216</v>
      </c>
      <c r="E221" s="132"/>
      <c r="F221" s="87"/>
      <c r="G221" s="84"/>
      <c r="H221" s="144" t="s">
        <v>168</v>
      </c>
      <c r="I221" s="144"/>
      <c r="J221" s="84"/>
      <c r="K221" s="134">
        <v>723253</v>
      </c>
      <c r="L221" s="135">
        <v>406</v>
      </c>
      <c r="M221" s="135">
        <v>858</v>
      </c>
      <c r="N221" s="135">
        <v>699725</v>
      </c>
      <c r="O221" s="136">
        <v>702925</v>
      </c>
      <c r="P221" s="135">
        <v>401</v>
      </c>
      <c r="Q221" s="135">
        <v>-193</v>
      </c>
      <c r="R221" s="135">
        <v>127</v>
      </c>
      <c r="S221" s="135">
        <v>676622</v>
      </c>
      <c r="T221" s="84"/>
    </row>
    <row r="222" spans="1:20" hidden="1">
      <c r="A222" s="132" t="s">
        <v>527</v>
      </c>
      <c r="B222" s="132" t="s">
        <v>214</v>
      </c>
      <c r="C222" s="132" t="s">
        <v>359</v>
      </c>
      <c r="D222" s="132" t="s">
        <v>216</v>
      </c>
      <c r="E222" s="132"/>
      <c r="F222" s="87"/>
      <c r="G222" s="84"/>
      <c r="H222" s="144" t="s">
        <v>169</v>
      </c>
      <c r="I222" s="144"/>
      <c r="J222" s="84"/>
      <c r="K222" s="134">
        <v>745810</v>
      </c>
      <c r="L222" s="135">
        <v>430</v>
      </c>
      <c r="M222" s="135">
        <v>849</v>
      </c>
      <c r="N222" s="135">
        <v>723705</v>
      </c>
      <c r="O222" s="136">
        <v>725850</v>
      </c>
      <c r="P222" s="135">
        <v>423</v>
      </c>
      <c r="Q222" s="135">
        <v>6</v>
      </c>
      <c r="R222" s="135">
        <v>149</v>
      </c>
      <c r="S222" s="135">
        <v>702458</v>
      </c>
      <c r="T222" s="84"/>
    </row>
    <row r="223" spans="1:20" hidden="1">
      <c r="A223" s="132" t="s">
        <v>527</v>
      </c>
      <c r="B223" s="132" t="s">
        <v>214</v>
      </c>
      <c r="C223" s="132" t="s">
        <v>359</v>
      </c>
      <c r="D223" s="132" t="s">
        <v>216</v>
      </c>
      <c r="E223" s="132"/>
      <c r="F223" s="87"/>
      <c r="G223" s="84"/>
      <c r="H223" s="144" t="s">
        <v>170</v>
      </c>
      <c r="I223" s="144"/>
      <c r="J223" s="84"/>
      <c r="K223" s="134">
        <v>757460</v>
      </c>
      <c r="L223" s="135">
        <v>490</v>
      </c>
      <c r="M223" s="135">
        <v>714</v>
      </c>
      <c r="N223" s="135">
        <v>746229</v>
      </c>
      <c r="O223" s="136">
        <v>737512</v>
      </c>
      <c r="P223" s="135">
        <v>485</v>
      </c>
      <c r="Q223" s="135">
        <v>-104</v>
      </c>
      <c r="R223" s="135">
        <v>123</v>
      </c>
      <c r="S223" s="135">
        <v>725582</v>
      </c>
      <c r="T223" s="84"/>
    </row>
    <row r="224" spans="1:20" hidden="1">
      <c r="A224" s="132" t="s">
        <v>527</v>
      </c>
      <c r="B224" s="132" t="s">
        <v>214</v>
      </c>
      <c r="C224" s="132" t="s">
        <v>359</v>
      </c>
      <c r="D224" s="132" t="s">
        <v>216</v>
      </c>
      <c r="E224" s="132"/>
      <c r="F224" s="87"/>
      <c r="G224" s="84"/>
      <c r="H224" s="144" t="s">
        <v>171</v>
      </c>
      <c r="I224" s="144"/>
      <c r="J224" s="84"/>
      <c r="K224" s="134">
        <v>757476</v>
      </c>
      <c r="L224" s="135">
        <v>494</v>
      </c>
      <c r="M224" s="135">
        <v>578</v>
      </c>
      <c r="N224" s="135">
        <v>757684</v>
      </c>
      <c r="O224" s="136">
        <v>737266</v>
      </c>
      <c r="P224" s="135">
        <v>488</v>
      </c>
      <c r="Q224" s="135">
        <v>-54</v>
      </c>
      <c r="R224" s="135">
        <v>125</v>
      </c>
      <c r="S224" s="135">
        <v>737046</v>
      </c>
      <c r="T224" s="84"/>
    </row>
    <row r="225" spans="1:20" hidden="1">
      <c r="A225" s="132" t="s">
        <v>527</v>
      </c>
      <c r="B225" s="132" t="s">
        <v>214</v>
      </c>
      <c r="C225" s="132" t="s">
        <v>359</v>
      </c>
      <c r="D225" s="132" t="s">
        <v>216</v>
      </c>
      <c r="E225" s="132"/>
      <c r="F225" s="87"/>
      <c r="G225" s="84"/>
      <c r="H225" s="144" t="s">
        <v>172</v>
      </c>
      <c r="I225" s="144"/>
      <c r="J225" s="84"/>
      <c r="K225" s="134">
        <v>767134</v>
      </c>
      <c r="L225" s="135">
        <v>502</v>
      </c>
      <c r="M225" s="135">
        <v>381</v>
      </c>
      <c r="N225" s="135">
        <v>757560</v>
      </c>
      <c r="O225" s="136">
        <v>749153</v>
      </c>
      <c r="P225" s="135">
        <v>498</v>
      </c>
      <c r="Q225" s="135">
        <v>-110</v>
      </c>
      <c r="R225" s="135">
        <v>98</v>
      </c>
      <c r="S225" s="135">
        <v>736849</v>
      </c>
      <c r="T225" s="84"/>
    </row>
    <row r="226" spans="1:20" ht="30" hidden="1" customHeight="1">
      <c r="A226" s="132" t="s">
        <v>527</v>
      </c>
      <c r="B226" s="132" t="s">
        <v>214</v>
      </c>
      <c r="C226" s="132" t="s">
        <v>359</v>
      </c>
      <c r="D226" s="132" t="s">
        <v>216</v>
      </c>
      <c r="E226" s="132"/>
      <c r="F226" s="87"/>
      <c r="G226" s="84"/>
      <c r="H226" s="144" t="s">
        <v>173</v>
      </c>
      <c r="I226" s="144"/>
      <c r="J226" s="84"/>
      <c r="K226" s="134">
        <v>799800</v>
      </c>
      <c r="L226" s="135">
        <v>564</v>
      </c>
      <c r="M226" s="135">
        <v>347</v>
      </c>
      <c r="N226" s="135">
        <v>767013</v>
      </c>
      <c r="O226" s="136">
        <v>782586</v>
      </c>
      <c r="P226" s="135">
        <v>553</v>
      </c>
      <c r="Q226" s="135">
        <v>-27</v>
      </c>
      <c r="R226" s="135">
        <v>99</v>
      </c>
      <c r="S226" s="135">
        <v>748643</v>
      </c>
      <c r="T226" s="84"/>
    </row>
    <row r="227" spans="1:20" hidden="1">
      <c r="A227" s="132" t="s">
        <v>527</v>
      </c>
      <c r="B227" s="132" t="s">
        <v>214</v>
      </c>
      <c r="C227" s="132" t="s">
        <v>359</v>
      </c>
      <c r="D227" s="132" t="s">
        <v>216</v>
      </c>
      <c r="E227" s="132"/>
      <c r="F227" s="87"/>
      <c r="G227" s="84"/>
      <c r="H227" s="144" t="s">
        <v>174</v>
      </c>
      <c r="I227" s="144"/>
      <c r="J227" s="84"/>
      <c r="K227" s="134">
        <v>821430</v>
      </c>
      <c r="L227" s="135">
        <v>654</v>
      </c>
      <c r="M227" s="135">
        <v>259</v>
      </c>
      <c r="N227" s="135">
        <v>799583</v>
      </c>
      <c r="O227" s="136">
        <v>804939</v>
      </c>
      <c r="P227" s="135">
        <v>644</v>
      </c>
      <c r="Q227" s="135">
        <v>4</v>
      </c>
      <c r="R227" s="135">
        <v>86</v>
      </c>
      <c r="S227" s="135">
        <v>782105</v>
      </c>
      <c r="T227" s="84"/>
    </row>
    <row r="228" spans="1:20" hidden="1">
      <c r="A228" s="132" t="s">
        <v>527</v>
      </c>
      <c r="B228" s="132" t="s">
        <v>214</v>
      </c>
      <c r="C228" s="132" t="s">
        <v>359</v>
      </c>
      <c r="D228" s="132" t="s">
        <v>216</v>
      </c>
      <c r="E228" s="132"/>
      <c r="F228" s="87"/>
      <c r="G228" s="84"/>
      <c r="H228" s="144" t="s">
        <v>175</v>
      </c>
      <c r="I228" s="144"/>
      <c r="J228" s="84"/>
      <c r="K228" s="134">
        <v>852959</v>
      </c>
      <c r="L228" s="135">
        <v>695</v>
      </c>
      <c r="M228" s="135">
        <v>277</v>
      </c>
      <c r="N228" s="135">
        <v>821035</v>
      </c>
      <c r="O228" s="136">
        <v>837748</v>
      </c>
      <c r="P228" s="135">
        <v>688</v>
      </c>
      <c r="Q228" s="135">
        <v>-87</v>
      </c>
      <c r="R228" s="135">
        <v>98</v>
      </c>
      <c r="S228" s="135">
        <v>804385</v>
      </c>
      <c r="T228" s="84"/>
    </row>
    <row r="229" spans="1:20" hidden="1">
      <c r="A229" s="132" t="s">
        <v>527</v>
      </c>
      <c r="B229" s="132" t="s">
        <v>214</v>
      </c>
      <c r="C229" s="132" t="s">
        <v>359</v>
      </c>
      <c r="D229" s="132" t="s">
        <v>216</v>
      </c>
      <c r="E229" s="132"/>
      <c r="F229" s="87"/>
      <c r="G229" s="84"/>
      <c r="H229" s="144" t="s">
        <v>176</v>
      </c>
      <c r="I229" s="144"/>
      <c r="J229" s="84"/>
      <c r="K229" s="134">
        <v>876099</v>
      </c>
      <c r="L229" s="135">
        <v>760</v>
      </c>
      <c r="M229" s="135">
        <v>629</v>
      </c>
      <c r="N229" s="135">
        <v>852541</v>
      </c>
      <c r="O229" s="136">
        <v>861561</v>
      </c>
      <c r="P229" s="135">
        <v>747</v>
      </c>
      <c r="Q229" s="135">
        <v>307</v>
      </c>
      <c r="R229" s="135">
        <v>68</v>
      </c>
      <c r="S229" s="135">
        <v>837071</v>
      </c>
      <c r="T229" s="84"/>
    </row>
    <row r="230" spans="1:20" hidden="1">
      <c r="A230" s="132" t="s">
        <v>527</v>
      </c>
      <c r="B230" s="132" t="s">
        <v>214</v>
      </c>
      <c r="C230" s="132" t="s">
        <v>359</v>
      </c>
      <c r="D230" s="132" t="s">
        <v>216</v>
      </c>
      <c r="E230" s="132"/>
      <c r="F230" s="87"/>
      <c r="G230" s="84"/>
      <c r="H230" s="144" t="s">
        <v>177</v>
      </c>
      <c r="I230" s="144"/>
      <c r="J230" s="84"/>
      <c r="K230" s="134">
        <v>918136</v>
      </c>
      <c r="L230" s="135">
        <v>892</v>
      </c>
      <c r="M230" s="135">
        <v>389</v>
      </c>
      <c r="N230" s="135">
        <v>875968</v>
      </c>
      <c r="O230" s="136">
        <v>904431</v>
      </c>
      <c r="P230" s="135">
        <v>884</v>
      </c>
      <c r="Q230" s="135">
        <v>147</v>
      </c>
      <c r="R230" s="135">
        <v>71</v>
      </c>
      <c r="S230" s="135">
        <v>861189</v>
      </c>
      <c r="T230" s="84"/>
    </row>
    <row r="231" spans="1:20" ht="30" hidden="1" customHeight="1">
      <c r="A231" s="132" t="s">
        <v>527</v>
      </c>
      <c r="B231" s="132" t="s">
        <v>214</v>
      </c>
      <c r="C231" s="132" t="s">
        <v>359</v>
      </c>
      <c r="D231" s="132" t="s">
        <v>216</v>
      </c>
      <c r="E231" s="132"/>
      <c r="F231" s="87"/>
      <c r="G231" s="84"/>
      <c r="H231" s="144" t="s">
        <v>178</v>
      </c>
      <c r="I231" s="144"/>
      <c r="J231" s="84"/>
      <c r="K231" s="134">
        <v>958130</v>
      </c>
      <c r="L231" s="135">
        <v>994</v>
      </c>
      <c r="M231" s="135">
        <v>387</v>
      </c>
      <c r="N231" s="135">
        <v>917633</v>
      </c>
      <c r="O231" s="136">
        <v>944762</v>
      </c>
      <c r="P231" s="135">
        <v>980</v>
      </c>
      <c r="Q231" s="135">
        <v>190</v>
      </c>
      <c r="R231" s="135">
        <v>83</v>
      </c>
      <c r="S231" s="135">
        <v>903765</v>
      </c>
      <c r="T231" s="84"/>
    </row>
    <row r="232" spans="1:20" hidden="1">
      <c r="A232" s="132" t="s">
        <v>527</v>
      </c>
      <c r="B232" s="132" t="s">
        <v>214</v>
      </c>
      <c r="C232" s="132" t="s">
        <v>359</v>
      </c>
      <c r="D232" s="132" t="s">
        <v>216</v>
      </c>
      <c r="E232" s="132"/>
      <c r="F232" s="87"/>
      <c r="G232" s="84"/>
      <c r="H232" s="144" t="s">
        <v>179</v>
      </c>
      <c r="I232" s="144"/>
      <c r="J232" s="84"/>
      <c r="K232" s="134">
        <v>1012511</v>
      </c>
      <c r="L232" s="135">
        <v>1116</v>
      </c>
      <c r="M232" s="135">
        <v>332</v>
      </c>
      <c r="N232" s="135">
        <v>957523</v>
      </c>
      <c r="O232" s="136">
        <v>999359</v>
      </c>
      <c r="P232" s="135">
        <v>1100</v>
      </c>
      <c r="Q232" s="135">
        <v>122</v>
      </c>
      <c r="R232" s="135">
        <v>82</v>
      </c>
      <c r="S232" s="135">
        <v>944055</v>
      </c>
      <c r="T232" s="84"/>
    </row>
    <row r="233" spans="1:20" hidden="1">
      <c r="A233" s="132" t="s">
        <v>527</v>
      </c>
      <c r="B233" s="132" t="s">
        <v>214</v>
      </c>
      <c r="C233" s="132" t="s">
        <v>359</v>
      </c>
      <c r="D233" s="132" t="s">
        <v>216</v>
      </c>
      <c r="E233" s="132"/>
      <c r="F233" s="87"/>
      <c r="G233" s="84"/>
      <c r="H233" s="144" t="s">
        <v>180</v>
      </c>
      <c r="I233" s="144"/>
      <c r="J233" s="84"/>
      <c r="K233" s="134">
        <v>1026356</v>
      </c>
      <c r="L233" s="135">
        <v>1291</v>
      </c>
      <c r="M233" s="135">
        <v>135</v>
      </c>
      <c r="N233" s="135">
        <v>1011727</v>
      </c>
      <c r="O233" s="136">
        <v>1013350</v>
      </c>
      <c r="P233" s="135">
        <v>1275</v>
      </c>
      <c r="Q233" s="135">
        <v>8</v>
      </c>
      <c r="R233" s="135">
        <v>76</v>
      </c>
      <c r="S233" s="135">
        <v>998463</v>
      </c>
      <c r="T233" s="84"/>
    </row>
    <row r="234" spans="1:20" hidden="1">
      <c r="A234" s="132" t="s">
        <v>527</v>
      </c>
      <c r="B234" s="132" t="s">
        <v>214</v>
      </c>
      <c r="C234" s="132" t="s">
        <v>359</v>
      </c>
      <c r="D234" s="132" t="s">
        <v>216</v>
      </c>
      <c r="E234" s="132"/>
      <c r="F234" s="87"/>
      <c r="G234" s="84"/>
      <c r="H234" s="144" t="s">
        <v>181</v>
      </c>
      <c r="I234" s="144"/>
      <c r="J234" s="84"/>
      <c r="K234" s="134">
        <v>1009733</v>
      </c>
      <c r="L234" s="135">
        <v>1368</v>
      </c>
      <c r="M234" s="135">
        <v>353</v>
      </c>
      <c r="N234" s="135">
        <v>1025200</v>
      </c>
      <c r="O234" s="136">
        <v>996831</v>
      </c>
      <c r="P234" s="135">
        <v>1354</v>
      </c>
      <c r="Q234" s="135">
        <v>293</v>
      </c>
      <c r="R234" s="135">
        <v>58</v>
      </c>
      <c r="S234" s="135">
        <v>1012159</v>
      </c>
      <c r="T234" s="84"/>
    </row>
    <row r="235" spans="1:20" hidden="1">
      <c r="A235" s="132" t="s">
        <v>527</v>
      </c>
      <c r="B235" s="132" t="s">
        <v>214</v>
      </c>
      <c r="C235" s="132" t="s">
        <v>359</v>
      </c>
      <c r="D235" s="132" t="s">
        <v>216</v>
      </c>
      <c r="E235" s="132"/>
      <c r="F235" s="87"/>
      <c r="G235" s="84"/>
      <c r="H235" s="144" t="s">
        <v>182</v>
      </c>
      <c r="I235" s="144"/>
      <c r="J235" s="84"/>
      <c r="K235" s="134">
        <v>980942</v>
      </c>
      <c r="L235" s="135">
        <v>1486</v>
      </c>
      <c r="M235" s="135">
        <v>204</v>
      </c>
      <c r="N235" s="135">
        <v>1008718</v>
      </c>
      <c r="O235" s="136">
        <v>968121</v>
      </c>
      <c r="P235" s="135">
        <v>1474</v>
      </c>
      <c r="Q235" s="135">
        <v>71</v>
      </c>
      <c r="R235" s="135">
        <v>44</v>
      </c>
      <c r="S235" s="135">
        <v>995828</v>
      </c>
      <c r="T235" s="84"/>
    </row>
    <row r="236" spans="1:20" ht="15" hidden="1" customHeight="1">
      <c r="G236" s="84"/>
      <c r="H236" s="84"/>
      <c r="I236" s="84"/>
      <c r="J236" s="84"/>
      <c r="K236" s="134"/>
      <c r="L236" s="135"/>
      <c r="M236" s="135"/>
      <c r="N236" s="135"/>
      <c r="O236" s="136"/>
      <c r="P236" s="135"/>
      <c r="Q236" s="135"/>
      <c r="R236" s="135"/>
      <c r="S236" s="135"/>
      <c r="T236" s="84"/>
    </row>
    <row r="237" spans="1:20" ht="15" hidden="1" customHeight="1">
      <c r="G237" s="84"/>
      <c r="H237" s="84"/>
      <c r="I237" s="84"/>
      <c r="J237" s="84"/>
      <c r="K237" s="134"/>
      <c r="L237" s="135"/>
      <c r="M237" s="135"/>
      <c r="N237" s="135"/>
      <c r="O237" s="136"/>
      <c r="P237" s="135"/>
      <c r="Q237" s="135"/>
      <c r="R237" s="135"/>
      <c r="S237" s="135"/>
      <c r="T237" s="84"/>
    </row>
    <row r="238" spans="1:20" ht="5.25" hidden="1" customHeight="1">
      <c r="G238" s="84"/>
      <c r="H238" s="102"/>
      <c r="I238" s="102"/>
      <c r="J238" s="102"/>
      <c r="K238" s="101"/>
      <c r="L238" s="102"/>
      <c r="M238" s="102"/>
      <c r="N238" s="102"/>
      <c r="O238" s="102"/>
      <c r="P238" s="102"/>
      <c r="Q238" s="102"/>
      <c r="R238" s="102"/>
      <c r="S238" s="102"/>
      <c r="T238" s="84"/>
    </row>
    <row r="239" spans="1:20" ht="4.5" hidden="1" customHeight="1">
      <c r="G239" s="84"/>
      <c r="H239" s="84"/>
      <c r="I239" s="84"/>
      <c r="J239" s="95"/>
      <c r="K239" s="84"/>
      <c r="L239" s="84"/>
      <c r="M239" s="84"/>
      <c r="N239" s="84"/>
      <c r="O239" s="84"/>
      <c r="P239" s="84"/>
      <c r="Q239" s="84"/>
      <c r="R239" s="84"/>
      <c r="S239" s="84"/>
      <c r="T239" s="84"/>
    </row>
    <row r="240" spans="1:20" hidden="1">
      <c r="F240" s="145"/>
      <c r="G240" s="84"/>
      <c r="H240" s="146" t="s">
        <v>545</v>
      </c>
      <c r="I240" s="84"/>
      <c r="J240" s="84" t="s">
        <v>546</v>
      </c>
      <c r="K240" s="84"/>
      <c r="L240" s="84"/>
      <c r="M240" s="84"/>
      <c r="N240" s="84"/>
      <c r="O240" s="84"/>
      <c r="P240" s="84"/>
      <c r="Q240" s="84"/>
      <c r="R240" s="84"/>
      <c r="S240" s="84"/>
      <c r="T240" s="84"/>
    </row>
    <row r="241" spans="6:20" hidden="1">
      <c r="F241" s="147"/>
      <c r="G241" s="84"/>
      <c r="H241" s="148"/>
      <c r="I241" s="84"/>
      <c r="J241" s="84" t="s">
        <v>547</v>
      </c>
      <c r="K241" s="84"/>
      <c r="L241" s="84"/>
      <c r="M241" s="84"/>
      <c r="N241" s="84"/>
      <c r="O241" s="84"/>
      <c r="P241" s="84"/>
      <c r="Q241" s="84"/>
      <c r="R241" s="84"/>
      <c r="S241" s="84"/>
      <c r="T241" s="84"/>
    </row>
    <row r="242" spans="6:20" hidden="1">
      <c r="F242" s="147"/>
      <c r="G242" s="84"/>
      <c r="H242" s="148"/>
      <c r="I242" s="84"/>
      <c r="J242" s="84"/>
      <c r="K242" s="84"/>
      <c r="L242" s="84"/>
      <c r="M242" s="84"/>
      <c r="N242" s="84"/>
      <c r="O242" s="84"/>
      <c r="P242" s="84"/>
      <c r="Q242" s="84"/>
      <c r="R242" s="84"/>
      <c r="S242" s="84"/>
      <c r="T242" s="84"/>
    </row>
    <row r="243" spans="6:20" hidden="1">
      <c r="F243" s="147"/>
      <c r="G243" s="84"/>
      <c r="H243" s="148"/>
      <c r="I243" s="84"/>
      <c r="J243" s="84"/>
      <c r="K243" s="84"/>
      <c r="L243" s="84"/>
      <c r="M243" s="84"/>
      <c r="N243" s="84"/>
      <c r="O243" s="84"/>
      <c r="P243" s="84"/>
      <c r="Q243" s="84"/>
      <c r="R243" s="84"/>
      <c r="S243" s="84"/>
      <c r="T243" s="84"/>
    </row>
    <row r="244" spans="6:20" hidden="1">
      <c r="F244" s="84"/>
      <c r="G244" s="84"/>
      <c r="H244" s="148"/>
      <c r="I244" s="84"/>
      <c r="J244" s="84"/>
      <c r="K244" s="84"/>
      <c r="L244" s="84"/>
      <c r="M244" s="84"/>
      <c r="N244" s="84"/>
      <c r="O244" s="84"/>
      <c r="P244" s="84"/>
      <c r="Q244" s="84"/>
      <c r="R244" s="84"/>
      <c r="S244" s="84"/>
      <c r="T244" s="84"/>
    </row>
    <row r="245" spans="6:20" ht="12.75" hidden="1" customHeight="1">
      <c r="G245" s="84"/>
      <c r="H245" s="84"/>
      <c r="I245" s="84"/>
      <c r="J245" s="84"/>
      <c r="K245" s="84"/>
      <c r="L245" s="84"/>
      <c r="M245" s="84"/>
      <c r="N245" s="84"/>
      <c r="O245" s="84"/>
      <c r="P245" s="84"/>
      <c r="Q245" s="84"/>
      <c r="R245" s="84"/>
      <c r="S245" s="84"/>
      <c r="T245" s="84"/>
    </row>
    <row r="246" spans="6:20" ht="18.75" hidden="1">
      <c r="F246" s="89"/>
      <c r="G246" s="84"/>
      <c r="H246" s="149" t="s">
        <v>618</v>
      </c>
      <c r="I246" s="84"/>
      <c r="J246" s="84"/>
      <c r="K246" s="84"/>
      <c r="L246" s="84"/>
      <c r="M246" s="84"/>
      <c r="N246" s="84"/>
      <c r="O246" s="84"/>
      <c r="P246" s="84"/>
      <c r="Q246" s="84"/>
      <c r="R246" s="84"/>
      <c r="S246" s="84"/>
      <c r="T246" s="84"/>
    </row>
    <row r="247" spans="6:20" ht="18.75" hidden="1">
      <c r="F247" s="89"/>
      <c r="G247" s="84"/>
      <c r="H247" s="150" t="s">
        <v>619</v>
      </c>
      <c r="I247" s="151"/>
      <c r="J247" s="84"/>
      <c r="K247" s="84"/>
      <c r="L247" s="84"/>
      <c r="M247" s="84"/>
      <c r="N247" s="84"/>
      <c r="O247" s="84"/>
      <c r="P247" s="84"/>
      <c r="Q247" s="84"/>
      <c r="R247" s="84"/>
      <c r="S247" s="84"/>
      <c r="T247" s="84"/>
    </row>
    <row r="248" spans="6:20" hidden="1">
      <c r="F248" s="89"/>
      <c r="G248" s="84"/>
      <c r="H248" s="84"/>
      <c r="I248" s="84"/>
      <c r="J248" s="84"/>
      <c r="K248" s="84"/>
      <c r="L248" s="84"/>
      <c r="M248" s="84"/>
      <c r="N248" s="84"/>
      <c r="O248" s="84"/>
      <c r="P248" s="84"/>
      <c r="Q248" s="84"/>
      <c r="R248" s="84"/>
      <c r="S248" s="84"/>
      <c r="T248" s="84"/>
    </row>
    <row r="249" spans="6:20" ht="13.5" hidden="1" customHeight="1">
      <c r="F249" s="89"/>
      <c r="G249" s="84"/>
      <c r="H249" s="84"/>
      <c r="I249" s="84"/>
      <c r="J249" s="84"/>
      <c r="K249" s="84"/>
      <c r="L249" s="84"/>
      <c r="M249" s="84"/>
      <c r="N249" s="152"/>
      <c r="O249" s="153"/>
      <c r="P249" s="84"/>
      <c r="Q249" s="84"/>
      <c r="R249" s="84"/>
      <c r="S249" s="84"/>
      <c r="T249" s="84"/>
    </row>
    <row r="250" spans="6:20" ht="15.75" hidden="1" customHeight="1">
      <c r="F250" s="89"/>
      <c r="G250" s="84"/>
      <c r="H250" s="84"/>
      <c r="I250" s="84"/>
      <c r="J250" s="84"/>
      <c r="K250" s="84"/>
      <c r="L250" s="84"/>
      <c r="M250" s="84"/>
      <c r="N250" s="133"/>
      <c r="O250" s="84"/>
      <c r="P250" s="84"/>
      <c r="Q250" s="84"/>
      <c r="R250" s="84"/>
      <c r="S250" s="84"/>
      <c r="T250" s="84"/>
    </row>
    <row r="251" spans="6:20" ht="5.25" hidden="1" customHeight="1">
      <c r="F251" s="89"/>
      <c r="G251" s="84"/>
      <c r="H251" s="84"/>
      <c r="I251" s="84"/>
      <c r="J251" s="84"/>
      <c r="K251" s="84"/>
      <c r="L251" s="84"/>
      <c r="M251" s="84"/>
      <c r="N251" s="84"/>
      <c r="O251" s="84"/>
      <c r="P251" s="84"/>
      <c r="Q251" s="84"/>
      <c r="R251" s="84"/>
      <c r="S251" s="84"/>
      <c r="T251" s="84"/>
    </row>
    <row r="252" spans="6:20" ht="3" hidden="1" customHeight="1">
      <c r="F252" s="89"/>
      <c r="G252" s="84"/>
      <c r="H252" s="93"/>
      <c r="I252" s="93"/>
      <c r="J252" s="93"/>
      <c r="K252" s="94"/>
      <c r="L252" s="93"/>
      <c r="M252" s="93"/>
      <c r="N252" s="93"/>
      <c r="O252" s="93"/>
      <c r="P252" s="93"/>
      <c r="Q252" s="93"/>
      <c r="R252" s="93"/>
      <c r="S252" s="93"/>
      <c r="T252" s="84"/>
    </row>
    <row r="253" spans="6:20" ht="15" hidden="1">
      <c r="F253" s="89"/>
      <c r="G253" s="84"/>
      <c r="H253" s="95"/>
      <c r="I253" s="95"/>
      <c r="J253" s="96"/>
      <c r="K253" s="97"/>
      <c r="L253" s="98"/>
      <c r="M253" s="99"/>
      <c r="N253" s="154" t="s">
        <v>620</v>
      </c>
      <c r="O253" s="154"/>
      <c r="P253" s="98"/>
      <c r="Q253" s="98"/>
      <c r="R253" s="99"/>
      <c r="S253" s="98"/>
      <c r="T253" s="84"/>
    </row>
    <row r="254" spans="6:20" ht="3" hidden="1" customHeight="1">
      <c r="F254" s="89"/>
      <c r="G254" s="84"/>
      <c r="H254" s="95"/>
      <c r="I254" s="95"/>
      <c r="J254" s="96"/>
      <c r="K254" s="101"/>
      <c r="L254" s="102"/>
      <c r="M254" s="102"/>
      <c r="N254" s="102"/>
      <c r="O254" s="102"/>
      <c r="P254" s="102"/>
      <c r="Q254" s="102"/>
      <c r="R254" s="102"/>
      <c r="S254" s="102"/>
      <c r="T254" s="84"/>
    </row>
    <row r="255" spans="6:20" ht="3" hidden="1" customHeight="1">
      <c r="F255" s="89"/>
      <c r="G255" s="84"/>
      <c r="H255" s="95"/>
      <c r="I255" s="95"/>
      <c r="J255" s="95"/>
      <c r="K255" s="94"/>
      <c r="L255" s="93"/>
      <c r="M255" s="93"/>
      <c r="N255" s="93"/>
      <c r="O255" s="94"/>
      <c r="P255" s="93"/>
      <c r="Q255" s="93"/>
      <c r="R255" s="93"/>
      <c r="S255" s="93"/>
      <c r="T255" s="84"/>
    </row>
    <row r="256" spans="6:20" ht="15" hidden="1">
      <c r="F256" s="89"/>
      <c r="G256" s="84"/>
      <c r="H256" s="95"/>
      <c r="I256" s="95"/>
      <c r="J256" s="95"/>
      <c r="K256" s="105" t="s">
        <v>501</v>
      </c>
      <c r="L256" s="106"/>
      <c r="M256" s="99" t="s">
        <v>502</v>
      </c>
      <c r="N256" s="98"/>
      <c r="O256" s="105" t="s">
        <v>503</v>
      </c>
      <c r="P256" s="106"/>
      <c r="Q256" s="106"/>
      <c r="R256" s="99" t="s">
        <v>504</v>
      </c>
      <c r="S256" s="95"/>
      <c r="T256" s="84"/>
    </row>
    <row r="257" spans="1:20" ht="3" hidden="1" customHeight="1">
      <c r="F257" s="89"/>
      <c r="G257" s="84"/>
      <c r="H257" s="103"/>
      <c r="I257" s="103"/>
      <c r="J257" s="104"/>
      <c r="K257" s="155"/>
      <c r="L257" s="156"/>
      <c r="M257" s="156"/>
      <c r="N257" s="156"/>
      <c r="O257" s="155"/>
      <c r="P257" s="156"/>
      <c r="Q257" s="156"/>
      <c r="R257" s="156"/>
      <c r="S257" s="102"/>
      <c r="T257" s="84"/>
    </row>
    <row r="258" spans="1:20" ht="19.5" hidden="1" customHeight="1">
      <c r="F258" s="89"/>
      <c r="G258" s="84"/>
      <c r="H258" s="95"/>
      <c r="I258" s="95"/>
      <c r="J258" s="95"/>
      <c r="K258" s="108" t="s">
        <v>551</v>
      </c>
      <c r="L258" s="109" t="s">
        <v>552</v>
      </c>
      <c r="M258" s="110"/>
      <c r="N258" s="108" t="s">
        <v>553</v>
      </c>
      <c r="O258" s="108" t="s">
        <v>551</v>
      </c>
      <c r="P258" s="109" t="s">
        <v>552</v>
      </c>
      <c r="Q258" s="111"/>
      <c r="R258" s="110"/>
      <c r="S258" s="112" t="s">
        <v>553</v>
      </c>
      <c r="T258" s="95"/>
    </row>
    <row r="259" spans="1:20" hidden="1">
      <c r="F259" s="89"/>
      <c r="G259" s="84"/>
      <c r="H259" s="95"/>
      <c r="I259" s="95"/>
      <c r="J259" s="95"/>
      <c r="K259" s="113" t="s">
        <v>554</v>
      </c>
      <c r="L259" s="114"/>
      <c r="M259" s="95"/>
      <c r="N259" s="113" t="s">
        <v>554</v>
      </c>
      <c r="O259" s="113" t="s">
        <v>554</v>
      </c>
      <c r="P259" s="114"/>
      <c r="Q259" s="95"/>
      <c r="R259" s="95"/>
      <c r="S259" s="113" t="s">
        <v>554</v>
      </c>
      <c r="T259" s="95"/>
    </row>
    <row r="260" spans="1:20" ht="15" hidden="1">
      <c r="F260" s="89"/>
      <c r="G260" s="84"/>
      <c r="H260" s="664" t="s">
        <v>509</v>
      </c>
      <c r="I260" s="664"/>
      <c r="J260" s="665"/>
      <c r="K260" s="115" t="s">
        <v>510</v>
      </c>
      <c r="L260" s="116" t="s">
        <v>555</v>
      </c>
      <c r="M260" s="117"/>
      <c r="N260" s="115" t="s">
        <v>510</v>
      </c>
      <c r="O260" s="115" t="s">
        <v>510</v>
      </c>
      <c r="P260" s="116" t="s">
        <v>555</v>
      </c>
      <c r="Q260" s="118"/>
      <c r="R260" s="117"/>
      <c r="S260" s="115" t="s">
        <v>510</v>
      </c>
      <c r="T260" s="95"/>
    </row>
    <row r="261" spans="1:20" ht="3" hidden="1" customHeight="1">
      <c r="F261" s="89"/>
      <c r="G261" s="84"/>
      <c r="H261" s="98"/>
      <c r="I261" s="99"/>
      <c r="J261" s="99"/>
      <c r="K261" s="119"/>
      <c r="L261" s="120"/>
      <c r="M261" s="102"/>
      <c r="N261" s="119"/>
      <c r="O261" s="119"/>
      <c r="P261" s="120"/>
      <c r="Q261" s="121"/>
      <c r="R261" s="102"/>
      <c r="S261" s="114"/>
      <c r="T261" s="95"/>
    </row>
    <row r="262" spans="1:20" ht="5.25" hidden="1" customHeight="1">
      <c r="F262" s="89"/>
      <c r="G262" s="84"/>
      <c r="H262" s="98"/>
      <c r="I262" s="99"/>
      <c r="J262" s="99"/>
      <c r="K262" s="119"/>
      <c r="L262" s="122"/>
      <c r="M262" s="94"/>
      <c r="N262" s="119"/>
      <c r="O262" s="119"/>
      <c r="P262" s="122"/>
      <c r="Q262" s="123"/>
      <c r="R262" s="95"/>
      <c r="S262" s="114"/>
      <c r="T262" s="95"/>
    </row>
    <row r="263" spans="1:20" ht="15" hidden="1">
      <c r="F263" s="89"/>
      <c r="G263" s="84"/>
      <c r="H263" s="662" t="s">
        <v>512</v>
      </c>
      <c r="I263" s="662"/>
      <c r="J263" s="663"/>
      <c r="K263" s="119"/>
      <c r="L263" s="115" t="s">
        <v>513</v>
      </c>
      <c r="M263" s="115" t="s">
        <v>514</v>
      </c>
      <c r="N263" s="119"/>
      <c r="O263" s="119"/>
      <c r="P263" s="124" t="s">
        <v>556</v>
      </c>
      <c r="Q263" s="124" t="s">
        <v>516</v>
      </c>
      <c r="R263" s="125" t="s">
        <v>517</v>
      </c>
      <c r="S263" s="114"/>
      <c r="T263" s="95"/>
    </row>
    <row r="264" spans="1:20" hidden="1">
      <c r="F264" s="89"/>
      <c r="G264" s="84"/>
      <c r="H264" s="95"/>
      <c r="I264" s="95"/>
      <c r="J264" s="95"/>
      <c r="K264" s="119"/>
      <c r="L264" s="114"/>
      <c r="M264" s="114"/>
      <c r="N264" s="119"/>
      <c r="O264" s="119"/>
      <c r="P264" s="114"/>
      <c r="Q264" s="114"/>
      <c r="R264" s="115" t="s">
        <v>518</v>
      </c>
      <c r="S264" s="114"/>
      <c r="T264" s="95"/>
    </row>
    <row r="265" spans="1:20" ht="15" hidden="1">
      <c r="F265" s="89"/>
      <c r="G265" s="84"/>
      <c r="H265" s="126"/>
      <c r="I265" s="126"/>
      <c r="J265" s="127"/>
      <c r="K265" s="128" t="s">
        <v>519</v>
      </c>
      <c r="L265" s="114"/>
      <c r="M265" s="129"/>
      <c r="N265" s="128" t="s">
        <v>519</v>
      </c>
      <c r="O265" s="128" t="s">
        <v>519</v>
      </c>
      <c r="P265" s="114"/>
      <c r="Q265" s="129"/>
      <c r="R265" s="114"/>
      <c r="S265" s="129" t="s">
        <v>557</v>
      </c>
      <c r="T265" s="95"/>
    </row>
    <row r="266" spans="1:20" ht="15" hidden="1">
      <c r="F266" s="89"/>
      <c r="G266" s="84"/>
      <c r="H266" s="95"/>
      <c r="I266" s="95"/>
      <c r="J266" s="95"/>
      <c r="K266" s="128" t="s">
        <v>558</v>
      </c>
      <c r="L266" s="129" t="s">
        <v>522</v>
      </c>
      <c r="M266" s="129" t="s">
        <v>559</v>
      </c>
      <c r="N266" s="128" t="s">
        <v>560</v>
      </c>
      <c r="O266" s="128" t="s">
        <v>558</v>
      </c>
      <c r="P266" s="129" t="s">
        <v>522</v>
      </c>
      <c r="Q266" s="129" t="s">
        <v>559</v>
      </c>
      <c r="R266" s="119"/>
      <c r="S266" s="129" t="s">
        <v>560</v>
      </c>
      <c r="T266" s="95"/>
    </row>
    <row r="267" spans="1:20" ht="15" hidden="1" customHeight="1">
      <c r="F267" s="89"/>
      <c r="G267" s="84"/>
      <c r="H267" s="95"/>
      <c r="I267" s="95"/>
      <c r="J267" s="95"/>
      <c r="K267" s="115" t="s">
        <v>561</v>
      </c>
      <c r="L267" s="122"/>
      <c r="M267" s="122"/>
      <c r="N267" s="130"/>
      <c r="O267" s="115" t="s">
        <v>561</v>
      </c>
      <c r="P267" s="122"/>
      <c r="Q267" s="122"/>
      <c r="R267" s="129" t="s">
        <v>562</v>
      </c>
      <c r="S267" s="122"/>
      <c r="T267" s="84"/>
    </row>
    <row r="268" spans="1:20" ht="5.25" hidden="1" customHeight="1">
      <c r="F268" s="89"/>
      <c r="G268" s="84"/>
      <c r="H268" s="84"/>
      <c r="I268" s="144"/>
      <c r="J268" s="84"/>
      <c r="K268" s="101"/>
      <c r="L268" s="101"/>
      <c r="M268" s="101"/>
      <c r="N268" s="131"/>
      <c r="O268" s="101"/>
      <c r="P268" s="101"/>
      <c r="Q268" s="101"/>
      <c r="R268" s="101"/>
      <c r="S268" s="101"/>
      <c r="T268" s="84"/>
    </row>
    <row r="269" spans="1:20" ht="30" hidden="1" customHeight="1">
      <c r="F269" s="84"/>
      <c r="G269" s="84"/>
      <c r="H269" s="93"/>
      <c r="I269" s="157"/>
      <c r="J269" s="158"/>
      <c r="K269" s="159"/>
      <c r="L269" s="160"/>
      <c r="M269" s="160"/>
      <c r="N269" s="160"/>
      <c r="O269" s="161"/>
      <c r="P269" s="160"/>
      <c r="Q269" s="160"/>
      <c r="R269" s="160"/>
      <c r="S269" s="160"/>
      <c r="T269" s="84"/>
    </row>
    <row r="270" spans="1:20" ht="30" hidden="1" customHeight="1">
      <c r="F270" s="84"/>
      <c r="G270" s="84"/>
      <c r="H270" s="84"/>
      <c r="I270" s="83"/>
      <c r="J270" s="84"/>
      <c r="K270" s="162"/>
      <c r="L270" s="163"/>
      <c r="M270" s="163"/>
      <c r="N270" s="163"/>
      <c r="O270" s="164"/>
      <c r="P270" s="163"/>
      <c r="Q270" s="163"/>
      <c r="R270" s="163"/>
      <c r="S270" s="163"/>
      <c r="T270" s="84"/>
    </row>
    <row r="271" spans="1:20" ht="13.5" hidden="1" customHeight="1">
      <c r="A271" s="132" t="s">
        <v>527</v>
      </c>
      <c r="B271" s="132" t="s">
        <v>214</v>
      </c>
      <c r="C271" s="132" t="s">
        <v>359</v>
      </c>
      <c r="D271" s="132" t="s">
        <v>216</v>
      </c>
      <c r="E271" s="132"/>
      <c r="F271" s="87"/>
      <c r="G271" s="84"/>
      <c r="H271" s="140" t="s">
        <v>563</v>
      </c>
      <c r="I271" s="144"/>
      <c r="J271" s="133" t="s">
        <v>211</v>
      </c>
      <c r="K271" s="141">
        <v>951285</v>
      </c>
      <c r="L271" s="142">
        <v>1621</v>
      </c>
      <c r="M271" s="142">
        <v>327</v>
      </c>
      <c r="N271" s="142">
        <v>979660</v>
      </c>
      <c r="O271" s="143">
        <v>938689</v>
      </c>
      <c r="P271" s="142">
        <v>1601</v>
      </c>
      <c r="Q271" s="142">
        <v>245</v>
      </c>
      <c r="R271" s="142">
        <v>82</v>
      </c>
      <c r="S271" s="142">
        <v>966762</v>
      </c>
      <c r="T271" s="84"/>
    </row>
    <row r="272" spans="1:20" hidden="1">
      <c r="A272" s="132" t="s">
        <v>527</v>
      </c>
      <c r="B272" s="132" t="s">
        <v>214</v>
      </c>
      <c r="C272" s="132" t="s">
        <v>359</v>
      </c>
      <c r="D272" s="132" t="s">
        <v>216</v>
      </c>
      <c r="E272" s="132"/>
      <c r="F272" s="87"/>
      <c r="G272" s="84"/>
      <c r="H272" s="144" t="s">
        <v>564</v>
      </c>
      <c r="I272" s="144"/>
      <c r="J272" s="84"/>
      <c r="K272" s="134">
        <v>935133</v>
      </c>
      <c r="L272" s="135">
        <v>1742</v>
      </c>
      <c r="M272" s="135">
        <v>171</v>
      </c>
      <c r="N272" s="135">
        <v>949991</v>
      </c>
      <c r="O272" s="136">
        <v>923157</v>
      </c>
      <c r="P272" s="135">
        <v>1721</v>
      </c>
      <c r="Q272" s="135">
        <v>197</v>
      </c>
      <c r="R272" s="135">
        <v>79</v>
      </c>
      <c r="S272" s="135">
        <v>937415</v>
      </c>
      <c r="T272" s="84"/>
    </row>
    <row r="273" spans="1:20" hidden="1">
      <c r="A273" s="132" t="s">
        <v>527</v>
      </c>
      <c r="B273" s="132" t="s">
        <v>214</v>
      </c>
      <c r="C273" s="132" t="s">
        <v>359</v>
      </c>
      <c r="D273" s="132" t="s">
        <v>216</v>
      </c>
      <c r="E273" s="132"/>
      <c r="F273" s="87"/>
      <c r="G273" s="84"/>
      <c r="H273" s="144" t="s">
        <v>565</v>
      </c>
      <c r="I273" s="144"/>
      <c r="J273" s="84"/>
      <c r="K273" s="134">
        <v>913750</v>
      </c>
      <c r="L273" s="135">
        <v>1882</v>
      </c>
      <c r="M273" s="135">
        <v>185</v>
      </c>
      <c r="N273" s="135">
        <v>933562</v>
      </c>
      <c r="O273" s="136">
        <v>902041</v>
      </c>
      <c r="P273" s="135">
        <v>1860</v>
      </c>
      <c r="Q273" s="135">
        <v>139</v>
      </c>
      <c r="R273" s="135">
        <v>56</v>
      </c>
      <c r="S273" s="135">
        <v>921712</v>
      </c>
      <c r="T273" s="84"/>
    </row>
    <row r="274" spans="1:20" hidden="1">
      <c r="A274" s="132" t="s">
        <v>527</v>
      </c>
      <c r="B274" s="132" t="s">
        <v>214</v>
      </c>
      <c r="C274" s="132" t="s">
        <v>359</v>
      </c>
      <c r="D274" s="132" t="s">
        <v>216</v>
      </c>
      <c r="E274" s="132"/>
      <c r="F274" s="87"/>
      <c r="G274" s="84"/>
      <c r="H274" s="144" t="s">
        <v>566</v>
      </c>
      <c r="I274" s="144"/>
      <c r="J274" s="84"/>
      <c r="K274" s="134">
        <v>912178</v>
      </c>
      <c r="L274" s="135">
        <v>2049</v>
      </c>
      <c r="M274" s="135">
        <v>-135</v>
      </c>
      <c r="N274" s="135">
        <v>912053</v>
      </c>
      <c r="O274" s="136">
        <v>901525</v>
      </c>
      <c r="P274" s="135">
        <v>2028</v>
      </c>
      <c r="Q274" s="135">
        <v>-135</v>
      </c>
      <c r="R274" s="135">
        <v>51</v>
      </c>
      <c r="S274" s="135">
        <v>900376</v>
      </c>
      <c r="T274" s="84"/>
    </row>
    <row r="275" spans="1:20" hidden="1">
      <c r="A275" s="132" t="s">
        <v>527</v>
      </c>
      <c r="B275" s="132" t="s">
        <v>214</v>
      </c>
      <c r="C275" s="132" t="s">
        <v>359</v>
      </c>
      <c r="D275" s="132" t="s">
        <v>216</v>
      </c>
      <c r="E275" s="132"/>
      <c r="F275" s="87"/>
      <c r="G275" s="84"/>
      <c r="H275" s="144" t="s">
        <v>567</v>
      </c>
      <c r="I275" s="144"/>
      <c r="J275" s="84"/>
      <c r="K275" s="134">
        <v>710017</v>
      </c>
      <c r="L275" s="135">
        <v>1864</v>
      </c>
      <c r="M275" s="135">
        <v>240</v>
      </c>
      <c r="N275" s="135">
        <v>909994</v>
      </c>
      <c r="O275" s="136">
        <v>699922</v>
      </c>
      <c r="P275" s="135">
        <v>1840</v>
      </c>
      <c r="Q275" s="135">
        <v>235</v>
      </c>
      <c r="R275" s="135">
        <v>37</v>
      </c>
      <c r="S275" s="135">
        <v>899413</v>
      </c>
      <c r="T275" s="84"/>
    </row>
    <row r="276" spans="1:20" ht="30" hidden="1" customHeight="1">
      <c r="A276" s="132" t="s">
        <v>527</v>
      </c>
      <c r="B276" s="132" t="s">
        <v>214</v>
      </c>
      <c r="C276" s="132" t="s">
        <v>359</v>
      </c>
      <c r="D276" s="132" t="s">
        <v>216</v>
      </c>
      <c r="E276" s="132"/>
      <c r="F276" s="87"/>
      <c r="G276" s="84"/>
      <c r="H276" s="144" t="s">
        <v>568</v>
      </c>
      <c r="I276" s="83"/>
      <c r="J276" s="84"/>
      <c r="K276" s="134">
        <v>877083</v>
      </c>
      <c r="L276" s="135">
        <v>2342</v>
      </c>
      <c r="M276" s="135">
        <v>207</v>
      </c>
      <c r="N276" s="135">
        <v>708393</v>
      </c>
      <c r="O276" s="136">
        <v>866718</v>
      </c>
      <c r="P276" s="135">
        <v>2308</v>
      </c>
      <c r="Q276" s="135">
        <v>207</v>
      </c>
      <c r="R276" s="135">
        <v>43</v>
      </c>
      <c r="S276" s="135">
        <v>698354</v>
      </c>
      <c r="T276" s="84"/>
    </row>
    <row r="277" spans="1:20" hidden="1">
      <c r="A277" s="132" t="s">
        <v>527</v>
      </c>
      <c r="B277" s="132" t="s">
        <v>214</v>
      </c>
      <c r="C277" s="132" t="s">
        <v>359</v>
      </c>
      <c r="D277" s="132" t="s">
        <v>216</v>
      </c>
      <c r="E277" s="132"/>
      <c r="F277" s="87"/>
      <c r="G277" s="84"/>
      <c r="H277" s="144" t="s">
        <v>569</v>
      </c>
      <c r="I277" s="83"/>
      <c r="J277" s="84"/>
      <c r="K277" s="134">
        <v>821484</v>
      </c>
      <c r="L277" s="135">
        <v>2524</v>
      </c>
      <c r="M277" s="135">
        <v>39</v>
      </c>
      <c r="N277" s="135">
        <v>874948</v>
      </c>
      <c r="O277" s="136">
        <v>811261</v>
      </c>
      <c r="P277" s="135">
        <v>2490</v>
      </c>
      <c r="Q277" s="135">
        <v>32</v>
      </c>
      <c r="R277" s="135">
        <v>46</v>
      </c>
      <c r="S277" s="135">
        <v>864660</v>
      </c>
      <c r="T277" s="84"/>
    </row>
    <row r="278" spans="1:20" hidden="1">
      <c r="A278" s="132" t="s">
        <v>527</v>
      </c>
      <c r="B278" s="132" t="s">
        <v>214</v>
      </c>
      <c r="C278" s="132" t="s">
        <v>359</v>
      </c>
      <c r="D278" s="132" t="s">
        <v>216</v>
      </c>
      <c r="E278" s="132"/>
      <c r="F278" s="87"/>
      <c r="G278" s="84"/>
      <c r="H278" s="144" t="s">
        <v>570</v>
      </c>
      <c r="I278" s="83"/>
      <c r="J278" s="84"/>
      <c r="K278" s="134">
        <v>799493</v>
      </c>
      <c r="L278" s="135">
        <v>2672</v>
      </c>
      <c r="M278" s="135">
        <v>52</v>
      </c>
      <c r="N278" s="135">
        <v>818999</v>
      </c>
      <c r="O278" s="136">
        <v>789535</v>
      </c>
      <c r="P278" s="135">
        <v>2640</v>
      </c>
      <c r="Q278" s="135">
        <v>43</v>
      </c>
      <c r="R278" s="135">
        <v>53</v>
      </c>
      <c r="S278" s="135">
        <v>808849</v>
      </c>
      <c r="T278" s="84"/>
    </row>
    <row r="279" spans="1:20" hidden="1">
      <c r="A279" s="132" t="s">
        <v>527</v>
      </c>
      <c r="B279" s="132" t="s">
        <v>214</v>
      </c>
      <c r="C279" s="132" t="s">
        <v>359</v>
      </c>
      <c r="D279" s="132" t="s">
        <v>216</v>
      </c>
      <c r="E279" s="132"/>
      <c r="F279" s="87"/>
      <c r="G279" s="84"/>
      <c r="H279" s="144" t="s">
        <v>571</v>
      </c>
      <c r="I279" s="83"/>
      <c r="J279" s="84"/>
      <c r="K279" s="134">
        <v>772026</v>
      </c>
      <c r="L279" s="135">
        <v>2860</v>
      </c>
      <c r="M279" s="135">
        <v>25</v>
      </c>
      <c r="N279" s="135">
        <v>796873</v>
      </c>
      <c r="O279" s="136">
        <v>763271</v>
      </c>
      <c r="P279" s="135">
        <v>2824</v>
      </c>
      <c r="Q279" s="135">
        <v>16</v>
      </c>
      <c r="R279" s="135">
        <v>40</v>
      </c>
      <c r="S279" s="135">
        <v>786991</v>
      </c>
      <c r="T279" s="84"/>
    </row>
    <row r="280" spans="1:20" hidden="1">
      <c r="A280" s="132" t="s">
        <v>527</v>
      </c>
      <c r="B280" s="132" t="s">
        <v>214</v>
      </c>
      <c r="C280" s="132" t="s">
        <v>359</v>
      </c>
      <c r="D280" s="132" t="s">
        <v>216</v>
      </c>
      <c r="E280" s="132"/>
      <c r="F280" s="87"/>
      <c r="G280" s="84"/>
      <c r="H280" s="144" t="s">
        <v>572</v>
      </c>
      <c r="I280" s="83"/>
      <c r="J280" s="84"/>
      <c r="K280" s="134">
        <v>759174</v>
      </c>
      <c r="L280" s="135">
        <v>2941</v>
      </c>
      <c r="M280" s="135">
        <v>16</v>
      </c>
      <c r="N280" s="135">
        <v>769191</v>
      </c>
      <c r="O280" s="136">
        <v>751215</v>
      </c>
      <c r="P280" s="135">
        <v>2914</v>
      </c>
      <c r="Q280" s="135">
        <v>75</v>
      </c>
      <c r="R280" s="135">
        <v>20</v>
      </c>
      <c r="S280" s="135">
        <v>760503</v>
      </c>
      <c r="T280" s="84"/>
    </row>
    <row r="281" spans="1:20" ht="30" hidden="1" customHeight="1">
      <c r="A281" s="132" t="s">
        <v>527</v>
      </c>
      <c r="B281" s="132" t="s">
        <v>214</v>
      </c>
      <c r="C281" s="132" t="s">
        <v>359</v>
      </c>
      <c r="D281" s="132" t="s">
        <v>216</v>
      </c>
      <c r="E281" s="132"/>
      <c r="F281" s="87"/>
      <c r="G281" s="84"/>
      <c r="H281" s="144" t="s">
        <v>573</v>
      </c>
      <c r="I281" s="83"/>
      <c r="J281" s="84"/>
      <c r="K281" s="134">
        <v>761798</v>
      </c>
      <c r="L281" s="135">
        <v>3305</v>
      </c>
      <c r="M281" s="135">
        <v>2</v>
      </c>
      <c r="N281" s="135">
        <v>756249</v>
      </c>
      <c r="O281" s="136">
        <v>754099</v>
      </c>
      <c r="P281" s="135">
        <v>3274</v>
      </c>
      <c r="Q281" s="135">
        <v>27</v>
      </c>
      <c r="R281" s="135">
        <v>24</v>
      </c>
      <c r="S281" s="135">
        <v>748396</v>
      </c>
      <c r="T281" s="84"/>
    </row>
    <row r="282" spans="1:20" hidden="1">
      <c r="A282" s="132" t="s">
        <v>527</v>
      </c>
      <c r="B282" s="132" t="s">
        <v>214</v>
      </c>
      <c r="C282" s="132" t="s">
        <v>359</v>
      </c>
      <c r="D282" s="132" t="s">
        <v>216</v>
      </c>
      <c r="E282" s="132"/>
      <c r="F282" s="87"/>
      <c r="G282" s="84"/>
      <c r="H282" s="144" t="s">
        <v>574</v>
      </c>
      <c r="I282" s="83"/>
      <c r="J282" s="84"/>
      <c r="K282" s="134">
        <v>775505</v>
      </c>
      <c r="L282" s="135">
        <v>3841</v>
      </c>
      <c r="M282" s="135">
        <v>110</v>
      </c>
      <c r="N282" s="135">
        <v>758495</v>
      </c>
      <c r="O282" s="136">
        <v>768488</v>
      </c>
      <c r="P282" s="135">
        <v>3804</v>
      </c>
      <c r="Q282" s="135">
        <v>122</v>
      </c>
      <c r="R282" s="135">
        <v>26</v>
      </c>
      <c r="S282" s="135">
        <v>750876</v>
      </c>
      <c r="T282" s="84"/>
    </row>
    <row r="283" spans="1:20" hidden="1">
      <c r="A283" s="132" t="s">
        <v>527</v>
      </c>
      <c r="B283" s="132" t="s">
        <v>214</v>
      </c>
      <c r="C283" s="132" t="s">
        <v>359</v>
      </c>
      <c r="D283" s="132" t="s">
        <v>216</v>
      </c>
      <c r="E283" s="132"/>
      <c r="F283" s="87"/>
      <c r="G283" s="84"/>
      <c r="H283" s="144" t="s">
        <v>575</v>
      </c>
      <c r="I283" s="83"/>
      <c r="J283" s="84"/>
      <c r="K283" s="134">
        <v>751701</v>
      </c>
      <c r="L283" s="135">
        <v>3989</v>
      </c>
      <c r="M283" s="135">
        <v>31</v>
      </c>
      <c r="N283" s="135">
        <v>771774</v>
      </c>
      <c r="O283" s="136">
        <v>745006</v>
      </c>
      <c r="P283" s="135">
        <v>3945</v>
      </c>
      <c r="Q283" s="135">
        <v>75</v>
      </c>
      <c r="R283" s="135">
        <v>21</v>
      </c>
      <c r="S283" s="135">
        <v>764832</v>
      </c>
      <c r="T283" s="84"/>
    </row>
    <row r="284" spans="1:20" hidden="1">
      <c r="A284" s="132" t="s">
        <v>527</v>
      </c>
      <c r="B284" s="132" t="s">
        <v>214</v>
      </c>
      <c r="C284" s="132" t="s">
        <v>359</v>
      </c>
      <c r="D284" s="132" t="s">
        <v>216</v>
      </c>
      <c r="E284" s="132"/>
      <c r="F284" s="87"/>
      <c r="G284" s="84"/>
      <c r="H284" s="144" t="s">
        <v>576</v>
      </c>
      <c r="I284" s="83"/>
      <c r="J284" s="84"/>
      <c r="K284" s="134">
        <v>729723</v>
      </c>
      <c r="L284" s="135">
        <v>4315</v>
      </c>
      <c r="M284" s="135">
        <v>90</v>
      </c>
      <c r="N284" s="135">
        <v>747743</v>
      </c>
      <c r="O284" s="136">
        <v>723194</v>
      </c>
      <c r="P284" s="135">
        <v>4274</v>
      </c>
      <c r="Q284" s="135">
        <v>102</v>
      </c>
      <c r="R284" s="135">
        <v>18</v>
      </c>
      <c r="S284" s="135">
        <v>741157</v>
      </c>
      <c r="T284" s="84"/>
    </row>
    <row r="285" spans="1:20" hidden="1">
      <c r="A285" s="132" t="s">
        <v>527</v>
      </c>
      <c r="B285" s="132" t="s">
        <v>214</v>
      </c>
      <c r="C285" s="132" t="s">
        <v>359</v>
      </c>
      <c r="D285" s="132" t="s">
        <v>216</v>
      </c>
      <c r="E285" s="132"/>
      <c r="F285" s="87"/>
      <c r="G285" s="84"/>
      <c r="H285" s="144" t="s">
        <v>577</v>
      </c>
      <c r="I285" s="83"/>
      <c r="J285" s="84"/>
      <c r="K285" s="134">
        <v>765327</v>
      </c>
      <c r="L285" s="135">
        <v>4911</v>
      </c>
      <c r="M285" s="135">
        <v>46</v>
      </c>
      <c r="N285" s="135">
        <v>725498</v>
      </c>
      <c r="O285" s="136">
        <v>759067</v>
      </c>
      <c r="P285" s="135">
        <v>4866</v>
      </c>
      <c r="Q285" s="135">
        <v>65</v>
      </c>
      <c r="R285" s="135">
        <v>15</v>
      </c>
      <c r="S285" s="135">
        <v>719040</v>
      </c>
      <c r="T285" s="84"/>
    </row>
    <row r="286" spans="1:20" ht="30" hidden="1" customHeight="1">
      <c r="A286" s="132" t="s">
        <v>527</v>
      </c>
      <c r="B286" s="132" t="s">
        <v>214</v>
      </c>
      <c r="C286" s="132" t="s">
        <v>359</v>
      </c>
      <c r="D286" s="132" t="s">
        <v>216</v>
      </c>
      <c r="E286" s="132"/>
      <c r="F286" s="87"/>
      <c r="G286" s="84"/>
      <c r="H286" s="144" t="s">
        <v>578</v>
      </c>
      <c r="I286" s="83"/>
      <c r="J286" s="84"/>
      <c r="K286" s="134">
        <v>790296</v>
      </c>
      <c r="L286" s="135">
        <v>5543</v>
      </c>
      <c r="M286" s="135">
        <v>-78</v>
      </c>
      <c r="N286" s="135">
        <v>760462</v>
      </c>
      <c r="O286" s="136">
        <v>784097</v>
      </c>
      <c r="P286" s="135">
        <v>5485</v>
      </c>
      <c r="Q286" s="135">
        <v>-34</v>
      </c>
      <c r="R286" s="135">
        <v>23</v>
      </c>
      <c r="S286" s="135">
        <v>754281</v>
      </c>
      <c r="T286" s="84"/>
    </row>
    <row r="287" spans="1:20" hidden="1">
      <c r="A287" s="132" t="s">
        <v>527</v>
      </c>
      <c r="B287" s="132" t="s">
        <v>214</v>
      </c>
      <c r="C287" s="132" t="s">
        <v>359</v>
      </c>
      <c r="D287" s="132" t="s">
        <v>216</v>
      </c>
      <c r="E287" s="132"/>
      <c r="F287" s="87"/>
      <c r="G287" s="84"/>
      <c r="H287" s="144" t="s">
        <v>579</v>
      </c>
      <c r="I287" s="83"/>
      <c r="J287" s="84"/>
      <c r="K287" s="134">
        <v>787013</v>
      </c>
      <c r="L287" s="135">
        <v>6113</v>
      </c>
      <c r="M287" s="135">
        <v>0</v>
      </c>
      <c r="N287" s="135">
        <v>784675</v>
      </c>
      <c r="O287" s="136">
        <v>781153</v>
      </c>
      <c r="P287" s="135">
        <v>6061</v>
      </c>
      <c r="Q287" s="135">
        <v>46</v>
      </c>
      <c r="R287" s="135">
        <v>19</v>
      </c>
      <c r="S287" s="135">
        <v>778601</v>
      </c>
      <c r="T287" s="84"/>
    </row>
    <row r="288" spans="1:20" hidden="1">
      <c r="A288" s="132" t="s">
        <v>527</v>
      </c>
      <c r="B288" s="132" t="s">
        <v>214</v>
      </c>
      <c r="C288" s="132" t="s">
        <v>359</v>
      </c>
      <c r="D288" s="132" t="s">
        <v>216</v>
      </c>
      <c r="E288" s="132"/>
      <c r="F288" s="87"/>
      <c r="G288" s="84"/>
      <c r="H288" s="144" t="s">
        <v>580</v>
      </c>
      <c r="I288" s="83"/>
      <c r="J288" s="84"/>
      <c r="K288" s="134">
        <v>831813</v>
      </c>
      <c r="L288" s="135">
        <v>7119</v>
      </c>
      <c r="M288" s="135">
        <v>22</v>
      </c>
      <c r="N288" s="135">
        <v>780900</v>
      </c>
      <c r="O288" s="136">
        <v>826260</v>
      </c>
      <c r="P288" s="135">
        <v>7067</v>
      </c>
      <c r="Q288" s="135">
        <v>81</v>
      </c>
      <c r="R288" s="135">
        <v>22</v>
      </c>
      <c r="S288" s="135">
        <v>775157</v>
      </c>
      <c r="T288" s="84"/>
    </row>
    <row r="289" spans="1:20" hidden="1">
      <c r="A289" s="132" t="s">
        <v>527</v>
      </c>
      <c r="B289" s="132" t="s">
        <v>214</v>
      </c>
      <c r="C289" s="132" t="s">
        <v>359</v>
      </c>
      <c r="D289" s="132" t="s">
        <v>216</v>
      </c>
      <c r="E289" s="132"/>
      <c r="F289" s="87"/>
      <c r="G289" s="84"/>
      <c r="H289" s="144" t="s">
        <v>581</v>
      </c>
      <c r="I289" s="83"/>
      <c r="J289" s="84"/>
      <c r="K289" s="134">
        <v>876539</v>
      </c>
      <c r="L289" s="135">
        <v>8285</v>
      </c>
      <c r="M289" s="135">
        <v>72</v>
      </c>
      <c r="N289" s="135">
        <v>824716</v>
      </c>
      <c r="O289" s="136">
        <v>870967</v>
      </c>
      <c r="P289" s="135">
        <v>8221</v>
      </c>
      <c r="Q289" s="135">
        <v>149</v>
      </c>
      <c r="R289" s="135">
        <v>12</v>
      </c>
      <c r="S289" s="135">
        <v>819296</v>
      </c>
      <c r="T289" s="84"/>
    </row>
    <row r="290" spans="1:20" hidden="1">
      <c r="A290" s="132" t="s">
        <v>527</v>
      </c>
      <c r="B290" s="132" t="s">
        <v>214</v>
      </c>
      <c r="C290" s="132" t="s">
        <v>359</v>
      </c>
      <c r="D290" s="132" t="s">
        <v>216</v>
      </c>
      <c r="E290" s="132"/>
      <c r="F290" s="87"/>
      <c r="G290" s="84"/>
      <c r="H290" s="144" t="s">
        <v>582</v>
      </c>
      <c r="I290" s="83"/>
      <c r="J290" s="84"/>
      <c r="K290" s="134">
        <v>924292</v>
      </c>
      <c r="L290" s="135">
        <v>9677</v>
      </c>
      <c r="M290" s="135">
        <v>71</v>
      </c>
      <c r="N290" s="135">
        <v>868326</v>
      </c>
      <c r="O290" s="136">
        <v>918920</v>
      </c>
      <c r="P290" s="135">
        <v>9599</v>
      </c>
      <c r="Q290" s="135">
        <v>147</v>
      </c>
      <c r="R290" s="135">
        <v>-6</v>
      </c>
      <c r="S290" s="135">
        <v>862907</v>
      </c>
      <c r="T290" s="84"/>
    </row>
    <row r="291" spans="1:20" ht="30" hidden="1" customHeight="1">
      <c r="A291" s="132" t="s">
        <v>527</v>
      </c>
      <c r="B291" s="132" t="s">
        <v>214</v>
      </c>
      <c r="C291" s="132" t="s">
        <v>359</v>
      </c>
      <c r="D291" s="132" t="s">
        <v>216</v>
      </c>
      <c r="E291" s="132"/>
      <c r="F291" s="87"/>
      <c r="G291" s="84"/>
      <c r="H291" s="144" t="s">
        <v>583</v>
      </c>
      <c r="I291" s="83"/>
      <c r="J291" s="84"/>
      <c r="K291" s="134">
        <v>985834</v>
      </c>
      <c r="L291" s="135">
        <v>11256</v>
      </c>
      <c r="M291" s="135">
        <v>-31</v>
      </c>
      <c r="N291" s="135">
        <v>914686</v>
      </c>
      <c r="O291" s="136">
        <v>980515</v>
      </c>
      <c r="P291" s="135">
        <v>11177</v>
      </c>
      <c r="Q291" s="135">
        <v>27</v>
      </c>
      <c r="R291" s="135">
        <v>3</v>
      </c>
      <c r="S291" s="135">
        <v>909462</v>
      </c>
      <c r="T291" s="84"/>
    </row>
    <row r="292" spans="1:20" hidden="1">
      <c r="A292" s="132" t="s">
        <v>527</v>
      </c>
      <c r="B292" s="132" t="s">
        <v>214</v>
      </c>
      <c r="C292" s="132" t="s">
        <v>359</v>
      </c>
      <c r="D292" s="132" t="s">
        <v>216</v>
      </c>
      <c r="E292" s="132"/>
      <c r="F292" s="87"/>
      <c r="G292" s="84"/>
      <c r="H292" s="144" t="s">
        <v>584</v>
      </c>
      <c r="I292" s="83"/>
      <c r="J292" s="84"/>
      <c r="K292" s="134">
        <v>1073374</v>
      </c>
      <c r="L292" s="135">
        <v>13359</v>
      </c>
      <c r="M292" s="135">
        <v>160</v>
      </c>
      <c r="N292" s="135">
        <v>974547</v>
      </c>
      <c r="O292" s="136">
        <v>1068184</v>
      </c>
      <c r="P292" s="135">
        <v>13258</v>
      </c>
      <c r="Q292" s="135">
        <v>175</v>
      </c>
      <c r="R292" s="135">
        <v>11</v>
      </c>
      <c r="S292" s="135">
        <v>969368</v>
      </c>
      <c r="T292" s="84"/>
    </row>
    <row r="293" spans="1:20" hidden="1">
      <c r="A293" s="132" t="s">
        <v>527</v>
      </c>
      <c r="B293" s="132" t="s">
        <v>214</v>
      </c>
      <c r="C293" s="132" t="s">
        <v>359</v>
      </c>
      <c r="D293" s="132" t="s">
        <v>216</v>
      </c>
      <c r="E293" s="132"/>
      <c r="F293" s="87"/>
      <c r="G293" s="84"/>
      <c r="H293" s="144" t="s">
        <v>585</v>
      </c>
      <c r="I293" s="83"/>
      <c r="J293" s="84"/>
      <c r="K293" s="134">
        <v>1055611</v>
      </c>
      <c r="L293" s="135">
        <v>14588</v>
      </c>
      <c r="M293" s="135">
        <v>100</v>
      </c>
      <c r="N293" s="135">
        <v>1060175</v>
      </c>
      <c r="O293" s="136">
        <v>1050665</v>
      </c>
      <c r="P293" s="135">
        <v>14507</v>
      </c>
      <c r="Q293" s="135">
        <v>91</v>
      </c>
      <c r="R293" s="135">
        <v>19</v>
      </c>
      <c r="S293" s="135">
        <v>1055112</v>
      </c>
      <c r="T293" s="84"/>
    </row>
    <row r="294" spans="1:20" hidden="1">
      <c r="A294" s="132" t="s">
        <v>527</v>
      </c>
      <c r="B294" s="132" t="s">
        <v>214</v>
      </c>
      <c r="C294" s="132" t="s">
        <v>359</v>
      </c>
      <c r="D294" s="132" t="s">
        <v>216</v>
      </c>
      <c r="E294" s="132"/>
      <c r="F294" s="87"/>
      <c r="G294" s="84"/>
      <c r="H294" s="144" t="s">
        <v>586</v>
      </c>
      <c r="I294" s="83"/>
      <c r="J294" s="84"/>
      <c r="K294" s="134">
        <v>995808</v>
      </c>
      <c r="L294" s="135">
        <v>14849</v>
      </c>
      <c r="M294" s="135">
        <v>9</v>
      </c>
      <c r="N294" s="135">
        <v>1041123</v>
      </c>
      <c r="O294" s="136">
        <v>991206</v>
      </c>
      <c r="P294" s="135">
        <v>14779</v>
      </c>
      <c r="Q294" s="135">
        <v>48</v>
      </c>
      <c r="R294" s="135">
        <v>16</v>
      </c>
      <c r="S294" s="135">
        <v>1036268</v>
      </c>
      <c r="T294" s="84"/>
    </row>
    <row r="295" spans="1:20" hidden="1">
      <c r="A295" s="132" t="s">
        <v>527</v>
      </c>
      <c r="B295" s="132" t="s">
        <v>214</v>
      </c>
      <c r="C295" s="132" t="s">
        <v>359</v>
      </c>
      <c r="D295" s="132" t="s">
        <v>216</v>
      </c>
      <c r="E295" s="132"/>
      <c r="F295" s="87"/>
      <c r="G295" s="84"/>
      <c r="H295" s="144" t="s">
        <v>587</v>
      </c>
      <c r="I295" s="83"/>
      <c r="J295" s="84"/>
      <c r="K295" s="134">
        <v>612337</v>
      </c>
      <c r="L295" s="135">
        <v>10278</v>
      </c>
      <c r="M295" s="135">
        <v>48</v>
      </c>
      <c r="N295" s="135">
        <v>980968</v>
      </c>
      <c r="O295" s="136">
        <v>608666</v>
      </c>
      <c r="P295" s="135">
        <v>10202</v>
      </c>
      <c r="Q295" s="135">
        <v>62</v>
      </c>
      <c r="R295" s="135">
        <v>11</v>
      </c>
      <c r="S295" s="135">
        <v>976491</v>
      </c>
      <c r="T295" s="84"/>
    </row>
    <row r="296" spans="1:20" ht="30" hidden="1" customHeight="1">
      <c r="A296" s="132" t="s">
        <v>527</v>
      </c>
      <c r="B296" s="132" t="s">
        <v>214</v>
      </c>
      <c r="C296" s="132" t="s">
        <v>359</v>
      </c>
      <c r="D296" s="132" t="s">
        <v>216</v>
      </c>
      <c r="E296" s="132"/>
      <c r="F296" s="87"/>
      <c r="G296" s="84"/>
      <c r="H296" s="144" t="s">
        <v>588</v>
      </c>
      <c r="I296" s="83"/>
      <c r="J296" s="84"/>
      <c r="K296" s="134">
        <v>645055</v>
      </c>
      <c r="L296" s="135">
        <v>11544</v>
      </c>
      <c r="M296" s="135">
        <v>51</v>
      </c>
      <c r="N296" s="135">
        <v>602107</v>
      </c>
      <c r="O296" s="136">
        <v>641520</v>
      </c>
      <c r="P296" s="135">
        <v>11468</v>
      </c>
      <c r="Q296" s="135">
        <v>91</v>
      </c>
      <c r="R296" s="135">
        <v>-9</v>
      </c>
      <c r="S296" s="135">
        <v>598537</v>
      </c>
      <c r="T296" s="84"/>
    </row>
    <row r="297" spans="1:20" hidden="1">
      <c r="A297" s="132" t="s">
        <v>527</v>
      </c>
      <c r="B297" s="132" t="s">
        <v>214</v>
      </c>
      <c r="C297" s="132" t="s">
        <v>359</v>
      </c>
      <c r="D297" s="132" t="s">
        <v>216</v>
      </c>
      <c r="E297" s="132"/>
      <c r="F297" s="87"/>
      <c r="G297" s="84"/>
      <c r="H297" s="144" t="s">
        <v>589</v>
      </c>
      <c r="I297" s="83"/>
      <c r="J297" s="84"/>
      <c r="K297" s="134">
        <v>774786</v>
      </c>
      <c r="L297" s="135">
        <v>15351</v>
      </c>
      <c r="M297" s="135">
        <v>39</v>
      </c>
      <c r="N297" s="135">
        <v>633562</v>
      </c>
      <c r="O297" s="136">
        <v>771382</v>
      </c>
      <c r="P297" s="135">
        <v>15248</v>
      </c>
      <c r="Q297" s="135">
        <v>57</v>
      </c>
      <c r="R297" s="135">
        <v>11</v>
      </c>
      <c r="S297" s="135">
        <v>630134</v>
      </c>
      <c r="T297" s="84"/>
    </row>
    <row r="298" spans="1:20" hidden="1">
      <c r="A298" s="132" t="s">
        <v>527</v>
      </c>
      <c r="B298" s="132" t="s">
        <v>214</v>
      </c>
      <c r="C298" s="132" t="s">
        <v>359</v>
      </c>
      <c r="D298" s="132" t="s">
        <v>216</v>
      </c>
      <c r="E298" s="132"/>
      <c r="F298" s="87"/>
      <c r="G298" s="84"/>
      <c r="H298" s="144" t="s">
        <v>590</v>
      </c>
      <c r="I298" s="83"/>
      <c r="J298" s="84"/>
      <c r="K298" s="134">
        <v>740753</v>
      </c>
      <c r="L298" s="135">
        <v>15451</v>
      </c>
      <c r="M298" s="135">
        <v>61</v>
      </c>
      <c r="N298" s="135">
        <v>759474</v>
      </c>
      <c r="O298" s="136">
        <v>737560</v>
      </c>
      <c r="P298" s="135">
        <v>15340</v>
      </c>
      <c r="Q298" s="135">
        <v>60</v>
      </c>
      <c r="R298" s="135">
        <v>7</v>
      </c>
      <c r="S298" s="135">
        <v>756202</v>
      </c>
      <c r="T298" s="84"/>
    </row>
    <row r="299" spans="1:20" hidden="1">
      <c r="A299" s="132" t="s">
        <v>527</v>
      </c>
      <c r="B299" s="132" t="s">
        <v>214</v>
      </c>
      <c r="C299" s="132" t="s">
        <v>359</v>
      </c>
      <c r="D299" s="132" t="s">
        <v>216</v>
      </c>
      <c r="E299" s="132"/>
      <c r="F299" s="87"/>
      <c r="G299" s="84"/>
      <c r="H299" s="144" t="s">
        <v>591</v>
      </c>
      <c r="I299" s="83"/>
      <c r="J299" s="84"/>
      <c r="K299" s="134">
        <v>748834</v>
      </c>
      <c r="L299" s="135">
        <v>17556</v>
      </c>
      <c r="M299" s="135">
        <v>43</v>
      </c>
      <c r="N299" s="135">
        <v>725363</v>
      </c>
      <c r="O299" s="136">
        <v>745844</v>
      </c>
      <c r="P299" s="135">
        <v>17458</v>
      </c>
      <c r="Q299" s="135">
        <v>53</v>
      </c>
      <c r="R299" s="135">
        <v>8</v>
      </c>
      <c r="S299" s="135">
        <v>722287</v>
      </c>
      <c r="T299" s="84"/>
    </row>
    <row r="300" spans="1:20" hidden="1">
      <c r="A300" s="132" t="s">
        <v>527</v>
      </c>
      <c r="B300" s="132" t="s">
        <v>214</v>
      </c>
      <c r="C300" s="132" t="s">
        <v>359</v>
      </c>
      <c r="D300" s="132" t="s">
        <v>216</v>
      </c>
      <c r="E300" s="132"/>
      <c r="F300" s="87"/>
      <c r="G300" s="84"/>
      <c r="H300" s="144" t="s">
        <v>592</v>
      </c>
      <c r="I300" s="83"/>
      <c r="J300" s="84"/>
      <c r="K300" s="134">
        <v>715271</v>
      </c>
      <c r="L300" s="135">
        <v>18177</v>
      </c>
      <c r="M300" s="135">
        <v>65</v>
      </c>
      <c r="N300" s="135">
        <v>731321</v>
      </c>
      <c r="O300" s="136">
        <v>712429</v>
      </c>
      <c r="P300" s="135">
        <v>18061</v>
      </c>
      <c r="Q300" s="135">
        <v>56</v>
      </c>
      <c r="R300" s="135">
        <v>12</v>
      </c>
      <c r="S300" s="135">
        <v>728447</v>
      </c>
      <c r="T300" s="84"/>
    </row>
    <row r="301" spans="1:20" ht="30" hidden="1" customHeight="1">
      <c r="A301" s="132" t="s">
        <v>527</v>
      </c>
      <c r="B301" s="132" t="s">
        <v>214</v>
      </c>
      <c r="C301" s="132" t="s">
        <v>359</v>
      </c>
      <c r="D301" s="132" t="s">
        <v>216</v>
      </c>
      <c r="E301" s="132"/>
      <c r="F301" s="87"/>
      <c r="G301" s="84"/>
      <c r="H301" s="144" t="s">
        <v>593</v>
      </c>
      <c r="I301" s="83"/>
      <c r="J301" s="84"/>
      <c r="K301" s="134">
        <v>635379</v>
      </c>
      <c r="L301" s="135">
        <v>18078</v>
      </c>
      <c r="M301" s="135">
        <v>0</v>
      </c>
      <c r="N301" s="135">
        <v>697159</v>
      </c>
      <c r="O301" s="136">
        <v>632896</v>
      </c>
      <c r="P301" s="135">
        <v>17981</v>
      </c>
      <c r="Q301" s="135">
        <v>-2</v>
      </c>
      <c r="R301" s="135">
        <v>-3</v>
      </c>
      <c r="S301" s="135">
        <v>694436</v>
      </c>
      <c r="T301" s="84"/>
    </row>
    <row r="302" spans="1:20" hidden="1">
      <c r="A302" s="132" t="s">
        <v>527</v>
      </c>
      <c r="B302" s="132" t="s">
        <v>214</v>
      </c>
      <c r="C302" s="132" t="s">
        <v>359</v>
      </c>
      <c r="D302" s="132" t="s">
        <v>216</v>
      </c>
      <c r="E302" s="132"/>
      <c r="F302" s="87"/>
      <c r="G302" s="84"/>
      <c r="H302" s="144" t="s">
        <v>594</v>
      </c>
      <c r="I302" s="83"/>
      <c r="J302" s="84"/>
      <c r="K302" s="134">
        <v>539597</v>
      </c>
      <c r="L302" s="135">
        <v>17012</v>
      </c>
      <c r="M302" s="135">
        <v>28</v>
      </c>
      <c r="N302" s="135">
        <v>617301</v>
      </c>
      <c r="O302" s="136">
        <v>537351</v>
      </c>
      <c r="P302" s="135">
        <v>16911</v>
      </c>
      <c r="Q302" s="135">
        <v>47</v>
      </c>
      <c r="R302" s="135">
        <v>3</v>
      </c>
      <c r="S302" s="135">
        <v>614910</v>
      </c>
      <c r="T302" s="84"/>
    </row>
    <row r="303" spans="1:20" hidden="1">
      <c r="A303" s="132" t="s">
        <v>527</v>
      </c>
      <c r="B303" s="132" t="s">
        <v>214</v>
      </c>
      <c r="C303" s="132" t="s">
        <v>359</v>
      </c>
      <c r="D303" s="132" t="s">
        <v>216</v>
      </c>
      <c r="E303" s="132"/>
      <c r="F303" s="87"/>
      <c r="G303" s="84"/>
      <c r="H303" s="144" t="s">
        <v>595</v>
      </c>
      <c r="I303" s="83"/>
      <c r="J303" s="84"/>
      <c r="K303" s="134">
        <v>556896</v>
      </c>
      <c r="L303" s="135">
        <v>19441</v>
      </c>
      <c r="M303" s="135">
        <v>14</v>
      </c>
      <c r="N303" s="135">
        <v>522613</v>
      </c>
      <c r="O303" s="136">
        <v>554808</v>
      </c>
      <c r="P303" s="135">
        <v>19342</v>
      </c>
      <c r="Q303" s="135">
        <v>14</v>
      </c>
      <c r="R303" s="135">
        <v>7</v>
      </c>
      <c r="S303" s="135">
        <v>520490</v>
      </c>
      <c r="T303" s="84"/>
    </row>
    <row r="304" spans="1:20" hidden="1">
      <c r="A304" s="132" t="s">
        <v>527</v>
      </c>
      <c r="B304" s="132" t="s">
        <v>214</v>
      </c>
      <c r="C304" s="132" t="s">
        <v>359</v>
      </c>
      <c r="D304" s="132" t="s">
        <v>216</v>
      </c>
      <c r="E304" s="132"/>
      <c r="F304" s="87"/>
      <c r="G304" s="84"/>
      <c r="H304" s="144" t="s">
        <v>596</v>
      </c>
      <c r="I304" s="83"/>
      <c r="J304" s="84"/>
      <c r="K304" s="134">
        <v>553011</v>
      </c>
      <c r="L304" s="135">
        <v>22040</v>
      </c>
      <c r="M304" s="135">
        <v>-11</v>
      </c>
      <c r="N304" s="135">
        <v>537469</v>
      </c>
      <c r="O304" s="136">
        <v>551196</v>
      </c>
      <c r="P304" s="135">
        <v>21953</v>
      </c>
      <c r="Q304" s="135">
        <v>-1</v>
      </c>
      <c r="R304" s="135">
        <v>3</v>
      </c>
      <c r="S304" s="135">
        <v>535487</v>
      </c>
      <c r="T304" s="84"/>
    </row>
    <row r="305" spans="1:20" hidden="1">
      <c r="A305" s="132" t="s">
        <v>527</v>
      </c>
      <c r="B305" s="132" t="s">
        <v>214</v>
      </c>
      <c r="C305" s="132" t="s">
        <v>359</v>
      </c>
      <c r="D305" s="132" t="s">
        <v>216</v>
      </c>
      <c r="E305" s="132"/>
      <c r="F305" s="87"/>
      <c r="G305" s="84"/>
      <c r="H305" s="144" t="s">
        <v>597</v>
      </c>
      <c r="I305" s="83"/>
      <c r="J305" s="84"/>
      <c r="K305" s="134">
        <v>532118</v>
      </c>
      <c r="L305" s="135">
        <v>23556</v>
      </c>
      <c r="M305" s="135">
        <v>17</v>
      </c>
      <c r="N305" s="135">
        <v>530960</v>
      </c>
      <c r="O305" s="136">
        <v>530414</v>
      </c>
      <c r="P305" s="135">
        <v>23448</v>
      </c>
      <c r="Q305" s="135">
        <v>23</v>
      </c>
      <c r="R305" s="135">
        <v>3</v>
      </c>
      <c r="S305" s="135">
        <v>529245</v>
      </c>
      <c r="T305" s="84"/>
    </row>
    <row r="306" spans="1:20" ht="30" hidden="1" customHeight="1">
      <c r="A306" s="132" t="s">
        <v>527</v>
      </c>
      <c r="B306" s="132" t="s">
        <v>214</v>
      </c>
      <c r="C306" s="132" t="s">
        <v>359</v>
      </c>
      <c r="D306" s="132" t="s">
        <v>216</v>
      </c>
      <c r="E306" s="132"/>
      <c r="F306" s="87"/>
      <c r="G306" s="84"/>
      <c r="H306" s="144" t="s">
        <v>598</v>
      </c>
      <c r="I306" s="165"/>
      <c r="J306" s="84"/>
      <c r="K306" s="134">
        <v>482787</v>
      </c>
      <c r="L306" s="135">
        <v>24018</v>
      </c>
      <c r="M306" s="135">
        <v>28</v>
      </c>
      <c r="N306" s="135">
        <v>508579</v>
      </c>
      <c r="O306" s="136">
        <v>481293</v>
      </c>
      <c r="P306" s="135">
        <v>23916</v>
      </c>
      <c r="Q306" s="135">
        <v>23</v>
      </c>
      <c r="R306" s="135">
        <v>5</v>
      </c>
      <c r="S306" s="135">
        <v>506992</v>
      </c>
      <c r="T306" s="84"/>
    </row>
    <row r="307" spans="1:20" s="174" customFormat="1" ht="13.5" hidden="1" customHeight="1">
      <c r="A307" s="166" t="s">
        <v>527</v>
      </c>
      <c r="B307" s="166" t="s">
        <v>214</v>
      </c>
      <c r="C307" s="166" t="s">
        <v>359</v>
      </c>
      <c r="D307" s="166" t="s">
        <v>216</v>
      </c>
      <c r="E307" s="166"/>
      <c r="F307" s="167"/>
      <c r="G307" s="168"/>
      <c r="H307" s="144" t="s">
        <v>599</v>
      </c>
      <c r="I307" s="169"/>
      <c r="J307" s="170"/>
      <c r="K307" s="171">
        <v>431914</v>
      </c>
      <c r="L307" s="172">
        <v>24437</v>
      </c>
      <c r="M307" s="172">
        <v>0</v>
      </c>
      <c r="N307" s="172">
        <v>458797</v>
      </c>
      <c r="O307" s="173">
        <v>430655</v>
      </c>
      <c r="P307" s="172">
        <v>24354</v>
      </c>
      <c r="Q307" s="172">
        <v>5</v>
      </c>
      <c r="R307" s="172">
        <v>3</v>
      </c>
      <c r="S307" s="172">
        <v>457405</v>
      </c>
      <c r="T307" s="168"/>
    </row>
    <row r="308" spans="1:20" s="174" customFormat="1" ht="13.5" hidden="1" customHeight="1">
      <c r="A308" s="166" t="s">
        <v>527</v>
      </c>
      <c r="B308" s="166" t="s">
        <v>214</v>
      </c>
      <c r="C308" s="166" t="s">
        <v>359</v>
      </c>
      <c r="D308" s="166" t="s">
        <v>216</v>
      </c>
      <c r="E308" s="166"/>
      <c r="F308" s="167"/>
      <c r="G308" s="168"/>
      <c r="H308" s="144" t="s">
        <v>600</v>
      </c>
      <c r="I308" s="175"/>
      <c r="J308" s="175"/>
      <c r="K308" s="171">
        <v>405105</v>
      </c>
      <c r="L308" s="172">
        <v>26358</v>
      </c>
      <c r="M308" s="172">
        <v>1</v>
      </c>
      <c r="N308" s="172">
        <v>407477</v>
      </c>
      <c r="O308" s="173">
        <v>404067</v>
      </c>
      <c r="P308" s="172">
        <v>26277</v>
      </c>
      <c r="Q308" s="172">
        <v>8</v>
      </c>
      <c r="R308" s="172">
        <v>2</v>
      </c>
      <c r="S308" s="172">
        <v>406309</v>
      </c>
      <c r="T308" s="168"/>
    </row>
    <row r="309" spans="1:20" s="174" customFormat="1" ht="13.5" hidden="1" customHeight="1">
      <c r="A309" s="166" t="s">
        <v>527</v>
      </c>
      <c r="B309" s="166" t="s">
        <v>214</v>
      </c>
      <c r="C309" s="166" t="s">
        <v>359</v>
      </c>
      <c r="D309" s="166" t="s">
        <v>216</v>
      </c>
      <c r="E309" s="166"/>
      <c r="F309" s="167"/>
      <c r="G309" s="168"/>
      <c r="H309" s="144" t="s">
        <v>601</v>
      </c>
      <c r="I309" s="168"/>
      <c r="J309" s="175"/>
      <c r="K309" s="171">
        <v>368809</v>
      </c>
      <c r="L309" s="172">
        <v>26765</v>
      </c>
      <c r="M309" s="172">
        <v>-3</v>
      </c>
      <c r="N309" s="172">
        <v>378748</v>
      </c>
      <c r="O309" s="173">
        <v>367941</v>
      </c>
      <c r="P309" s="172">
        <v>26681</v>
      </c>
      <c r="Q309" s="172">
        <v>-6</v>
      </c>
      <c r="R309" s="172">
        <v>3</v>
      </c>
      <c r="S309" s="172">
        <v>377800</v>
      </c>
      <c r="T309" s="168"/>
    </row>
    <row r="310" spans="1:20" s="174" customFormat="1" ht="13.5" hidden="1" customHeight="1">
      <c r="A310" s="166" t="s">
        <v>527</v>
      </c>
      <c r="B310" s="166" t="s">
        <v>214</v>
      </c>
      <c r="C310" s="166" t="s">
        <v>359</v>
      </c>
      <c r="D310" s="166" t="s">
        <v>216</v>
      </c>
      <c r="E310" s="166"/>
      <c r="F310" s="167"/>
      <c r="G310" s="168"/>
      <c r="H310" s="144" t="s">
        <v>602</v>
      </c>
      <c r="I310" s="170"/>
      <c r="J310" s="168"/>
      <c r="K310" s="171">
        <v>326586</v>
      </c>
      <c r="L310" s="172">
        <v>26803</v>
      </c>
      <c r="M310" s="172">
        <v>6</v>
      </c>
      <c r="N310" s="172">
        <v>342041</v>
      </c>
      <c r="O310" s="173">
        <v>325864</v>
      </c>
      <c r="P310" s="172">
        <v>26736</v>
      </c>
      <c r="Q310" s="172">
        <v>6</v>
      </c>
      <c r="R310" s="172">
        <v>2</v>
      </c>
      <c r="S310" s="172">
        <v>341257</v>
      </c>
      <c r="T310" s="168"/>
    </row>
    <row r="311" spans="1:20" ht="30" hidden="1" customHeight="1">
      <c r="A311" s="132" t="s">
        <v>527</v>
      </c>
      <c r="B311" s="132" t="s">
        <v>214</v>
      </c>
      <c r="C311" s="132" t="s">
        <v>359</v>
      </c>
      <c r="D311" s="132" t="s">
        <v>216</v>
      </c>
      <c r="E311" s="132"/>
      <c r="F311" s="87"/>
      <c r="G311" s="84"/>
      <c r="H311" s="144" t="s">
        <v>603</v>
      </c>
      <c r="I311" s="165"/>
      <c r="J311" s="84"/>
      <c r="K311" s="134">
        <v>280809</v>
      </c>
      <c r="L311" s="135">
        <v>26034</v>
      </c>
      <c r="M311" s="135">
        <v>-6</v>
      </c>
      <c r="N311" s="135">
        <v>299789</v>
      </c>
      <c r="O311" s="136">
        <v>280144</v>
      </c>
      <c r="P311" s="135">
        <v>25950</v>
      </c>
      <c r="Q311" s="135">
        <v>-2</v>
      </c>
      <c r="R311" s="135">
        <v>1</v>
      </c>
      <c r="S311" s="135">
        <v>299136</v>
      </c>
      <c r="T311" s="84"/>
    </row>
    <row r="312" spans="1:20" s="174" customFormat="1" ht="13.5" hidden="1" customHeight="1">
      <c r="A312" s="166" t="s">
        <v>527</v>
      </c>
      <c r="B312" s="166" t="s">
        <v>214</v>
      </c>
      <c r="C312" s="166" t="s">
        <v>359</v>
      </c>
      <c r="D312" s="166" t="s">
        <v>216</v>
      </c>
      <c r="E312" s="166"/>
      <c r="F312" s="167"/>
      <c r="G312" s="168"/>
      <c r="H312" s="144" t="s">
        <v>604</v>
      </c>
      <c r="I312" s="169"/>
      <c r="J312" s="170"/>
      <c r="K312" s="171">
        <v>245774</v>
      </c>
      <c r="L312" s="172">
        <v>25475</v>
      </c>
      <c r="M312" s="172">
        <v>2</v>
      </c>
      <c r="N312" s="172">
        <v>254769</v>
      </c>
      <c r="O312" s="173">
        <v>245206</v>
      </c>
      <c r="P312" s="172">
        <v>25401</v>
      </c>
      <c r="Q312" s="172">
        <v>-1</v>
      </c>
      <c r="R312" s="172">
        <v>1</v>
      </c>
      <c r="S312" s="172">
        <v>254193</v>
      </c>
      <c r="T312" s="168"/>
    </row>
    <row r="313" spans="1:20" s="174" customFormat="1" ht="13.5" hidden="1" customHeight="1">
      <c r="A313" s="166" t="s">
        <v>527</v>
      </c>
      <c r="B313" s="166" t="s">
        <v>214</v>
      </c>
      <c r="C313" s="166" t="s">
        <v>359</v>
      </c>
      <c r="D313" s="166" t="s">
        <v>216</v>
      </c>
      <c r="E313" s="166"/>
      <c r="F313" s="167"/>
      <c r="G313" s="168"/>
      <c r="H313" s="144" t="s">
        <v>605</v>
      </c>
      <c r="I313" s="175"/>
      <c r="J313" s="175"/>
      <c r="K313" s="171">
        <v>212571</v>
      </c>
      <c r="L313" s="172">
        <v>24362</v>
      </c>
      <c r="M313" s="172">
        <v>2</v>
      </c>
      <c r="N313" s="172">
        <v>220301</v>
      </c>
      <c r="O313" s="173">
        <v>212037</v>
      </c>
      <c r="P313" s="172">
        <v>24294</v>
      </c>
      <c r="Q313" s="172">
        <v>6</v>
      </c>
      <c r="R313" s="172">
        <v>0</v>
      </c>
      <c r="S313" s="172">
        <v>219805</v>
      </c>
      <c r="T313" s="168"/>
    </row>
    <row r="314" spans="1:20" s="174" customFormat="1" ht="13.5" hidden="1" customHeight="1">
      <c r="A314" s="166" t="s">
        <v>527</v>
      </c>
      <c r="B314" s="166" t="s">
        <v>214</v>
      </c>
      <c r="C314" s="166" t="s">
        <v>359</v>
      </c>
      <c r="D314" s="166" t="s">
        <v>216</v>
      </c>
      <c r="E314" s="166"/>
      <c r="F314" s="167"/>
      <c r="G314" s="168"/>
      <c r="H314" s="144" t="s">
        <v>606</v>
      </c>
      <c r="I314" s="168"/>
      <c r="J314" s="175"/>
      <c r="K314" s="171">
        <v>179701</v>
      </c>
      <c r="L314" s="172">
        <v>22821</v>
      </c>
      <c r="M314" s="172">
        <v>-5</v>
      </c>
      <c r="N314" s="172">
        <v>188211</v>
      </c>
      <c r="O314" s="173">
        <v>179236</v>
      </c>
      <c r="P314" s="172">
        <v>22766</v>
      </c>
      <c r="Q314" s="172">
        <v>-2</v>
      </c>
      <c r="R314" s="172">
        <v>0</v>
      </c>
      <c r="S314" s="172">
        <v>187749</v>
      </c>
      <c r="T314" s="168"/>
    </row>
    <row r="315" spans="1:20" s="174" customFormat="1" ht="13.5" hidden="1" customHeight="1">
      <c r="A315" s="166" t="s">
        <v>527</v>
      </c>
      <c r="B315" s="166" t="s">
        <v>214</v>
      </c>
      <c r="C315" s="166" t="s">
        <v>359</v>
      </c>
      <c r="D315" s="166" t="s">
        <v>216</v>
      </c>
      <c r="E315" s="166"/>
      <c r="F315" s="167"/>
      <c r="G315" s="168"/>
      <c r="H315" s="144" t="s">
        <v>607</v>
      </c>
      <c r="I315" s="170"/>
      <c r="J315" s="168"/>
      <c r="K315" s="171"/>
      <c r="L315" s="172"/>
      <c r="M315" s="172"/>
      <c r="N315" s="172">
        <v>156875</v>
      </c>
      <c r="O315" s="173"/>
      <c r="P315" s="172"/>
      <c r="Q315" s="172"/>
      <c r="R315" s="172"/>
      <c r="S315" s="172">
        <v>156468</v>
      </c>
      <c r="T315" s="168"/>
    </row>
    <row r="316" spans="1:20" ht="15" hidden="1">
      <c r="A316" s="132" t="s">
        <v>527</v>
      </c>
      <c r="B316" s="132" t="s">
        <v>214</v>
      </c>
      <c r="C316" s="132" t="s">
        <v>359</v>
      </c>
      <c r="D316" s="132" t="s">
        <v>216</v>
      </c>
      <c r="E316" s="132"/>
      <c r="F316" s="87"/>
      <c r="G316" s="84"/>
      <c r="H316" s="83"/>
      <c r="I316" s="133"/>
      <c r="J316" s="84"/>
      <c r="K316" s="134">
        <v>557886</v>
      </c>
      <c r="L316" s="135">
        <v>103754</v>
      </c>
      <c r="M316" s="135">
        <v>-11</v>
      </c>
      <c r="N316" s="135"/>
      <c r="O316" s="136">
        <v>556257</v>
      </c>
      <c r="P316" s="135">
        <v>103355</v>
      </c>
      <c r="Q316" s="135">
        <v>0</v>
      </c>
      <c r="R316" s="135">
        <v>2</v>
      </c>
      <c r="S316" s="135"/>
      <c r="T316" s="84"/>
    </row>
    <row r="317" spans="1:20" ht="15" hidden="1" customHeight="1">
      <c r="A317" s="132" t="s">
        <v>527</v>
      </c>
      <c r="B317" s="132" t="s">
        <v>214</v>
      </c>
      <c r="C317" s="132" t="s">
        <v>359</v>
      </c>
      <c r="D317" s="132" t="s">
        <v>216</v>
      </c>
      <c r="E317" s="132"/>
      <c r="F317" s="87"/>
      <c r="G317" s="84"/>
      <c r="H317" s="84" t="s">
        <v>608</v>
      </c>
      <c r="I317" s="84"/>
      <c r="J317" s="133" t="s">
        <v>212</v>
      </c>
      <c r="K317" s="134"/>
      <c r="L317" s="135"/>
      <c r="M317" s="135"/>
      <c r="N317" s="135">
        <v>454121</v>
      </c>
      <c r="O317" s="136"/>
      <c r="P317" s="135"/>
      <c r="Q317" s="135"/>
      <c r="R317" s="135"/>
      <c r="S317" s="135">
        <v>452904</v>
      </c>
      <c r="T317" s="84"/>
    </row>
    <row r="318" spans="1:20" ht="5.25" hidden="1" customHeight="1">
      <c r="G318" s="84"/>
      <c r="H318" s="102"/>
      <c r="I318" s="102"/>
      <c r="J318" s="102"/>
      <c r="K318" s="101"/>
      <c r="L318" s="102"/>
      <c r="M318" s="102"/>
      <c r="N318" s="102"/>
      <c r="O318" s="102"/>
      <c r="P318" s="102"/>
      <c r="Q318" s="102"/>
      <c r="R318" s="102"/>
      <c r="S318" s="102"/>
      <c r="T318" s="84"/>
    </row>
    <row r="319" spans="1:20" ht="4.5" hidden="1" customHeight="1">
      <c r="G319" s="84"/>
      <c r="H319" s="84"/>
      <c r="I319" s="84"/>
      <c r="J319" s="84"/>
      <c r="K319" s="84"/>
      <c r="L319" s="84"/>
      <c r="M319" s="84"/>
      <c r="N319" s="84"/>
      <c r="O319" s="84"/>
      <c r="P319" s="84"/>
      <c r="Q319" s="84"/>
      <c r="R319" s="84"/>
      <c r="S319" s="84"/>
      <c r="T319" s="84"/>
    </row>
    <row r="320" spans="1:20" ht="15" hidden="1">
      <c r="F320" s="145"/>
      <c r="G320" s="84"/>
      <c r="H320" s="176" t="s">
        <v>609</v>
      </c>
      <c r="I320" s="133"/>
      <c r="J320" s="133" t="s">
        <v>610</v>
      </c>
      <c r="K320" s="84"/>
      <c r="L320" s="84"/>
      <c r="M320" s="84"/>
      <c r="N320" s="84"/>
      <c r="O320" s="84"/>
      <c r="P320" s="84"/>
      <c r="Q320" s="84"/>
      <c r="R320" s="84"/>
      <c r="S320" s="84"/>
      <c r="T320" s="84"/>
    </row>
    <row r="321" spans="6:20" ht="15" hidden="1">
      <c r="F321" s="145"/>
      <c r="G321" s="84"/>
      <c r="H321" s="176"/>
      <c r="I321" s="133"/>
      <c r="J321" s="133" t="s">
        <v>611</v>
      </c>
      <c r="K321" s="84"/>
      <c r="L321" s="84"/>
      <c r="M321" s="84"/>
      <c r="N321" s="84"/>
      <c r="O321" s="84"/>
      <c r="P321" s="84"/>
      <c r="Q321" s="84"/>
      <c r="R321" s="84"/>
      <c r="S321" s="84"/>
      <c r="T321" s="84"/>
    </row>
    <row r="322" spans="6:20" ht="15" hidden="1">
      <c r="F322" s="145"/>
      <c r="G322" s="84"/>
      <c r="H322" s="176"/>
      <c r="I322" s="133"/>
      <c r="J322" s="133" t="s">
        <v>612</v>
      </c>
      <c r="K322" s="84"/>
      <c r="L322" s="84"/>
      <c r="M322" s="84"/>
      <c r="N322" s="84"/>
      <c r="O322" s="84"/>
      <c r="P322" s="84"/>
      <c r="Q322" s="84"/>
      <c r="R322" s="84"/>
      <c r="S322" s="84"/>
      <c r="T322" s="84"/>
    </row>
    <row r="323" spans="6:20" ht="15" hidden="1">
      <c r="F323" s="145"/>
      <c r="G323" s="84"/>
      <c r="H323" s="176"/>
      <c r="I323" s="133"/>
      <c r="J323" s="133" t="s">
        <v>613</v>
      </c>
      <c r="K323" s="84"/>
      <c r="L323" s="84"/>
      <c r="M323" s="84"/>
      <c r="N323" s="84"/>
      <c r="O323" s="84"/>
      <c r="P323" s="84"/>
      <c r="Q323" s="84"/>
      <c r="R323" s="84"/>
      <c r="S323" s="84"/>
      <c r="T323" s="84"/>
    </row>
    <row r="324" spans="6:20" ht="15" hidden="1">
      <c r="F324" s="145"/>
      <c r="G324" s="84"/>
      <c r="H324" s="84"/>
      <c r="I324" s="133"/>
      <c r="J324" s="84"/>
      <c r="K324" s="84"/>
      <c r="L324" s="84"/>
      <c r="M324" s="84"/>
      <c r="N324" s="84"/>
      <c r="O324" s="84"/>
      <c r="P324" s="84"/>
      <c r="Q324" s="84"/>
      <c r="R324" s="84"/>
      <c r="S324" s="84"/>
      <c r="T324" s="84"/>
    </row>
    <row r="325" spans="6:20" ht="15" hidden="1">
      <c r="F325" s="145"/>
      <c r="G325" s="84"/>
      <c r="H325" s="176"/>
      <c r="I325" s="133"/>
      <c r="J325" s="84"/>
      <c r="K325" s="84"/>
      <c r="L325" s="84"/>
      <c r="M325" s="84"/>
      <c r="N325" s="84"/>
      <c r="O325" s="84"/>
      <c r="P325" s="84"/>
      <c r="Q325" s="84"/>
      <c r="R325" s="84"/>
      <c r="S325" s="84"/>
      <c r="T325" s="84"/>
    </row>
    <row r="326" spans="6:20" ht="15" hidden="1">
      <c r="F326" s="88"/>
      <c r="G326" s="84"/>
      <c r="H326" s="176"/>
      <c r="I326" s="133"/>
      <c r="J326" s="133"/>
      <c r="K326" s="84"/>
      <c r="L326" s="84"/>
      <c r="M326" s="84"/>
      <c r="N326" s="84"/>
      <c r="O326" s="84"/>
      <c r="P326" s="84"/>
      <c r="Q326" s="84"/>
      <c r="R326" s="84"/>
      <c r="S326" s="84"/>
      <c r="T326" s="84"/>
    </row>
    <row r="327" spans="6:20" hidden="1">
      <c r="G327" s="84"/>
      <c r="H327" s="84"/>
      <c r="I327" s="84"/>
      <c r="J327" s="84"/>
      <c r="K327" s="84"/>
      <c r="L327" s="84"/>
      <c r="M327" s="84"/>
      <c r="N327" s="84"/>
      <c r="O327" s="84"/>
      <c r="P327" s="84"/>
      <c r="Q327" s="84"/>
      <c r="R327" s="84"/>
      <c r="S327" s="84"/>
      <c r="T327" s="84"/>
    </row>
    <row r="328" spans="6:20" ht="18.75">
      <c r="F328" s="89"/>
      <c r="G328" s="84"/>
      <c r="H328" s="84"/>
      <c r="I328" s="84"/>
      <c r="J328" s="84"/>
      <c r="K328" s="84"/>
      <c r="L328" s="84"/>
      <c r="M328" s="84"/>
      <c r="N328" s="84"/>
      <c r="O328" s="84"/>
      <c r="P328" s="84"/>
      <c r="Q328" s="84"/>
      <c r="R328" s="84"/>
      <c r="S328" s="90" t="s">
        <v>614</v>
      </c>
      <c r="T328" s="84"/>
    </row>
    <row r="329" spans="6:20" ht="18.75" hidden="1">
      <c r="F329" s="89"/>
      <c r="G329" s="84"/>
      <c r="H329" s="84"/>
      <c r="I329" s="84"/>
      <c r="J329" s="84"/>
      <c r="K329" s="84"/>
      <c r="L329" s="84"/>
      <c r="M329" s="84"/>
      <c r="N329" s="84"/>
      <c r="O329" s="84"/>
      <c r="P329" s="84"/>
      <c r="Q329" s="84"/>
      <c r="R329" s="84"/>
      <c r="S329" s="91" t="s">
        <v>615</v>
      </c>
      <c r="T329" s="84"/>
    </row>
    <row r="330" spans="6:20" hidden="1">
      <c r="F330" s="89"/>
      <c r="G330" s="84"/>
      <c r="H330" s="84"/>
      <c r="I330" s="84"/>
      <c r="J330" s="84"/>
      <c r="K330" s="84"/>
      <c r="L330" s="84"/>
      <c r="M330" s="84"/>
      <c r="N330" s="84"/>
      <c r="O330" s="84"/>
      <c r="P330" s="84"/>
      <c r="Q330" s="84"/>
      <c r="R330" s="84"/>
      <c r="S330" s="84"/>
      <c r="T330" s="84"/>
    </row>
    <row r="331" spans="6:20" ht="13.5" hidden="1" customHeight="1">
      <c r="F331" s="89"/>
      <c r="G331" s="84"/>
      <c r="H331" s="84"/>
      <c r="I331" s="84"/>
      <c r="J331" s="84"/>
      <c r="K331" s="84"/>
      <c r="L331" s="84"/>
      <c r="M331" s="84"/>
      <c r="N331" s="92"/>
      <c r="O331" s="92"/>
      <c r="P331" s="84"/>
      <c r="Q331" s="84"/>
      <c r="R331" s="84"/>
      <c r="S331" s="84"/>
      <c r="T331" s="84"/>
    </row>
    <row r="332" spans="6:20" ht="15.75" hidden="1" customHeight="1">
      <c r="F332" s="89"/>
      <c r="G332" s="84"/>
      <c r="H332" s="84"/>
      <c r="I332" s="84"/>
      <c r="J332" s="84"/>
      <c r="K332" s="84"/>
      <c r="L332" s="84"/>
      <c r="M332" s="84"/>
      <c r="N332" s="84"/>
      <c r="O332" s="84"/>
      <c r="P332" s="84"/>
      <c r="Q332" s="84"/>
      <c r="R332" s="84"/>
      <c r="S332" s="84"/>
      <c r="T332" s="84"/>
    </row>
    <row r="333" spans="6:20" ht="5.25" customHeight="1">
      <c r="F333" s="89"/>
      <c r="G333" s="84"/>
      <c r="H333" s="84"/>
      <c r="I333" s="84"/>
      <c r="J333" s="84"/>
      <c r="K333" s="84"/>
      <c r="L333" s="84"/>
      <c r="M333" s="84"/>
      <c r="N333" s="84"/>
      <c r="O333" s="84"/>
      <c r="P333" s="84"/>
      <c r="Q333" s="84"/>
      <c r="R333" s="84"/>
      <c r="S333" s="84"/>
      <c r="T333" s="84"/>
    </row>
    <row r="334" spans="6:20" ht="3" customHeight="1">
      <c r="F334" s="89"/>
      <c r="G334" s="84"/>
      <c r="H334" s="93"/>
      <c r="I334" s="93"/>
      <c r="J334" s="93"/>
      <c r="K334" s="94"/>
      <c r="L334" s="93"/>
      <c r="M334" s="93"/>
      <c r="N334" s="93"/>
      <c r="O334" s="93"/>
      <c r="P334" s="93"/>
      <c r="Q334" s="93"/>
      <c r="R334" s="93"/>
      <c r="S334" s="93"/>
      <c r="T334" s="84"/>
    </row>
    <row r="335" spans="6:20" ht="15">
      <c r="F335" s="89"/>
      <c r="G335" s="84"/>
      <c r="H335" s="95"/>
      <c r="I335" s="95"/>
      <c r="J335" s="96"/>
      <c r="K335" s="198"/>
      <c r="L335" s="199"/>
      <c r="M335" s="200"/>
      <c r="N335" s="201" t="s">
        <v>621</v>
      </c>
      <c r="O335" s="201"/>
      <c r="P335" s="199"/>
      <c r="Q335" s="199"/>
      <c r="R335" s="200"/>
      <c r="S335" s="199"/>
      <c r="T335" s="84"/>
    </row>
    <row r="336" spans="6:20" ht="3" customHeight="1">
      <c r="F336" s="89"/>
      <c r="G336" s="84"/>
      <c r="H336" s="95"/>
      <c r="I336" s="95"/>
      <c r="J336" s="96"/>
      <c r="K336" s="101"/>
      <c r="L336" s="102"/>
      <c r="M336" s="102"/>
      <c r="N336" s="102"/>
      <c r="O336" s="102"/>
      <c r="P336" s="102"/>
      <c r="Q336" s="102"/>
      <c r="R336" s="102"/>
      <c r="S336" s="102"/>
      <c r="T336" s="84"/>
    </row>
    <row r="337" spans="1:20" ht="3" customHeight="1">
      <c r="F337" s="89"/>
      <c r="G337" s="84"/>
      <c r="H337" s="95"/>
      <c r="I337" s="95"/>
      <c r="J337" s="95"/>
      <c r="K337" s="94"/>
      <c r="L337" s="93"/>
      <c r="M337" s="93"/>
      <c r="N337" s="93"/>
      <c r="O337" s="94"/>
      <c r="P337" s="93"/>
      <c r="Q337" s="93"/>
      <c r="R337" s="93"/>
      <c r="S337" s="93"/>
      <c r="T337" s="84"/>
    </row>
    <row r="338" spans="1:20" ht="15">
      <c r="F338" s="89"/>
      <c r="G338" s="84"/>
      <c r="H338" s="103"/>
      <c r="I338" s="103"/>
      <c r="J338" s="104"/>
      <c r="K338" s="105" t="s">
        <v>501</v>
      </c>
      <c r="L338" s="106"/>
      <c r="M338" s="107" t="s">
        <v>502</v>
      </c>
      <c r="N338" s="95"/>
      <c r="O338" s="204" t="s">
        <v>503</v>
      </c>
      <c r="P338" s="205"/>
      <c r="Q338" s="205"/>
      <c r="R338" s="107" t="s">
        <v>504</v>
      </c>
      <c r="S338" s="95"/>
      <c r="T338" s="84"/>
    </row>
    <row r="339" spans="1:20" ht="3" customHeight="1">
      <c r="F339" s="89"/>
      <c r="G339" s="84"/>
      <c r="H339" s="664"/>
      <c r="I339" s="664"/>
      <c r="J339" s="665"/>
      <c r="K339" s="101"/>
      <c r="L339" s="102"/>
      <c r="M339" s="102"/>
      <c r="N339" s="102"/>
      <c r="O339" s="101"/>
      <c r="P339" s="102"/>
      <c r="Q339" s="102"/>
      <c r="R339" s="102"/>
      <c r="S339" s="102"/>
      <c r="T339" s="84"/>
    </row>
    <row r="340" spans="1:20" ht="19.5" customHeight="1">
      <c r="F340" s="89"/>
      <c r="G340" s="84"/>
      <c r="H340" s="95"/>
      <c r="I340" s="95"/>
      <c r="J340" s="95"/>
      <c r="K340" s="108" t="s">
        <v>551</v>
      </c>
      <c r="L340" s="109" t="s">
        <v>552</v>
      </c>
      <c r="M340" s="110"/>
      <c r="N340" s="108" t="s">
        <v>553</v>
      </c>
      <c r="O340" s="108" t="s">
        <v>551</v>
      </c>
      <c r="P340" s="109" t="s">
        <v>552</v>
      </c>
      <c r="Q340" s="111"/>
      <c r="R340" s="110"/>
      <c r="S340" s="179" t="s">
        <v>553</v>
      </c>
      <c r="T340" s="84"/>
    </row>
    <row r="341" spans="1:20">
      <c r="F341" s="89"/>
      <c r="G341" s="84"/>
      <c r="H341" s="95"/>
      <c r="I341" s="95"/>
      <c r="J341" s="95"/>
      <c r="K341" s="113" t="s">
        <v>554</v>
      </c>
      <c r="L341" s="114"/>
      <c r="M341" s="95"/>
      <c r="N341" s="113" t="s">
        <v>554</v>
      </c>
      <c r="O341" s="113" t="s">
        <v>554</v>
      </c>
      <c r="P341" s="114"/>
      <c r="Q341" s="95"/>
      <c r="R341" s="95"/>
      <c r="S341" s="180" t="s">
        <v>554</v>
      </c>
      <c r="T341" s="84"/>
    </row>
    <row r="342" spans="1:20" ht="15">
      <c r="F342" s="89"/>
      <c r="G342" s="84"/>
      <c r="H342" s="664" t="s">
        <v>509</v>
      </c>
      <c r="I342" s="664"/>
      <c r="J342" s="665"/>
      <c r="K342" s="115" t="s">
        <v>510</v>
      </c>
      <c r="L342" s="116" t="s">
        <v>555</v>
      </c>
      <c r="M342" s="117"/>
      <c r="N342" s="115" t="s">
        <v>510</v>
      </c>
      <c r="O342" s="115" t="s">
        <v>510</v>
      </c>
      <c r="P342" s="116" t="s">
        <v>555</v>
      </c>
      <c r="Q342" s="118"/>
      <c r="R342" s="117"/>
      <c r="S342" s="181" t="s">
        <v>510</v>
      </c>
      <c r="T342" s="84"/>
    </row>
    <row r="343" spans="1:20" ht="3" customHeight="1">
      <c r="F343" s="89"/>
      <c r="G343" s="84"/>
      <c r="H343" s="98"/>
      <c r="I343" s="99"/>
      <c r="J343" s="99"/>
      <c r="K343" s="119"/>
      <c r="L343" s="120"/>
      <c r="M343" s="102"/>
      <c r="N343" s="119"/>
      <c r="O343" s="119"/>
      <c r="P343" s="120"/>
      <c r="Q343" s="121"/>
      <c r="R343" s="102"/>
      <c r="S343" s="114"/>
      <c r="T343" s="84"/>
    </row>
    <row r="344" spans="1:20" ht="5.25" customHeight="1">
      <c r="F344" s="89"/>
      <c r="G344" s="84"/>
      <c r="H344" s="98"/>
      <c r="I344" s="99"/>
      <c r="J344" s="99"/>
      <c r="K344" s="119"/>
      <c r="L344" s="122"/>
      <c r="M344" s="94"/>
      <c r="N344" s="119"/>
      <c r="O344" s="119"/>
      <c r="P344" s="122"/>
      <c r="Q344" s="123"/>
      <c r="R344" s="95"/>
      <c r="S344" s="114"/>
      <c r="T344" s="84"/>
    </row>
    <row r="345" spans="1:20" ht="15">
      <c r="F345" s="89"/>
      <c r="G345" s="84"/>
      <c r="H345" s="662" t="s">
        <v>512</v>
      </c>
      <c r="I345" s="662"/>
      <c r="J345" s="663"/>
      <c r="K345" s="119"/>
      <c r="L345" s="115" t="s">
        <v>513</v>
      </c>
      <c r="M345" s="115" t="s">
        <v>514</v>
      </c>
      <c r="N345" s="119"/>
      <c r="O345" s="119"/>
      <c r="P345" s="124" t="s">
        <v>556</v>
      </c>
      <c r="Q345" s="124" t="s">
        <v>516</v>
      </c>
      <c r="R345" s="125" t="s">
        <v>517</v>
      </c>
      <c r="S345" s="114"/>
      <c r="T345" s="84"/>
    </row>
    <row r="346" spans="1:20" hidden="1">
      <c r="F346" s="89"/>
      <c r="G346" s="84"/>
      <c r="H346" s="95"/>
      <c r="I346" s="95"/>
      <c r="J346" s="95"/>
      <c r="K346" s="119"/>
      <c r="L346" s="114"/>
      <c r="M346" s="114"/>
      <c r="N346" s="119"/>
      <c r="O346" s="119"/>
      <c r="P346" s="114"/>
      <c r="Q346" s="114"/>
      <c r="R346" s="115" t="s">
        <v>518</v>
      </c>
      <c r="S346" s="114"/>
      <c r="T346" s="84"/>
    </row>
    <row r="347" spans="1:20" ht="15" hidden="1">
      <c r="F347" s="89"/>
      <c r="G347" s="84"/>
      <c r="H347" s="126"/>
      <c r="I347" s="126"/>
      <c r="J347" s="127"/>
      <c r="K347" s="128" t="s">
        <v>519</v>
      </c>
      <c r="L347" s="114"/>
      <c r="M347" s="129"/>
      <c r="N347" s="128" t="s">
        <v>519</v>
      </c>
      <c r="O347" s="128" t="s">
        <v>519</v>
      </c>
      <c r="P347" s="114"/>
      <c r="Q347" s="129"/>
      <c r="R347" s="114"/>
      <c r="S347" s="129" t="s">
        <v>557</v>
      </c>
      <c r="T347" s="84"/>
    </row>
    <row r="348" spans="1:20" ht="15" hidden="1">
      <c r="F348" s="89"/>
      <c r="G348" s="84"/>
      <c r="H348" s="95"/>
      <c r="I348" s="95"/>
      <c r="J348" s="95"/>
      <c r="K348" s="128" t="s">
        <v>558</v>
      </c>
      <c r="L348" s="129" t="s">
        <v>522</v>
      </c>
      <c r="M348" s="129" t="s">
        <v>559</v>
      </c>
      <c r="N348" s="128" t="s">
        <v>560</v>
      </c>
      <c r="O348" s="128" t="s">
        <v>558</v>
      </c>
      <c r="P348" s="129" t="s">
        <v>522</v>
      </c>
      <c r="Q348" s="129" t="s">
        <v>559</v>
      </c>
      <c r="R348" s="119"/>
      <c r="S348" s="129" t="s">
        <v>560</v>
      </c>
      <c r="T348" s="84"/>
    </row>
    <row r="349" spans="1:20" ht="15" customHeight="1">
      <c r="F349" s="89"/>
      <c r="G349" s="84"/>
      <c r="H349" s="95"/>
      <c r="I349" s="95"/>
      <c r="J349" s="95"/>
      <c r="K349" s="115" t="s">
        <v>561</v>
      </c>
      <c r="L349" s="122"/>
      <c r="M349" s="122"/>
      <c r="N349" s="130"/>
      <c r="O349" s="115" t="s">
        <v>561</v>
      </c>
      <c r="P349" s="122"/>
      <c r="Q349" s="122"/>
      <c r="R349" s="129" t="s">
        <v>562</v>
      </c>
      <c r="S349" s="122"/>
      <c r="T349" s="84"/>
    </row>
    <row r="350" spans="1:20" ht="5.25" customHeight="1">
      <c r="F350" s="89"/>
      <c r="G350" s="84"/>
      <c r="H350" s="102"/>
      <c r="I350" s="102"/>
      <c r="J350" s="102"/>
      <c r="K350" s="101"/>
      <c r="L350" s="101"/>
      <c r="M350" s="101"/>
      <c r="N350" s="131"/>
      <c r="O350" s="101"/>
      <c r="P350" s="101"/>
      <c r="Q350" s="101"/>
      <c r="R350" s="101"/>
      <c r="S350" s="101"/>
      <c r="T350" s="84"/>
    </row>
    <row r="351" spans="1:20" ht="30" customHeight="1">
      <c r="A351" s="132" t="s">
        <v>527</v>
      </c>
      <c r="B351" s="132" t="s">
        <v>214</v>
      </c>
      <c r="C351" s="132" t="s">
        <v>360</v>
      </c>
      <c r="D351" s="132" t="s">
        <v>216</v>
      </c>
      <c r="E351" s="132"/>
      <c r="F351" s="87"/>
      <c r="G351" s="84"/>
      <c r="H351" s="84" t="s">
        <v>192</v>
      </c>
      <c r="I351" s="84"/>
      <c r="J351" s="133" t="s">
        <v>210</v>
      </c>
      <c r="K351" s="134">
        <v>65253007</v>
      </c>
      <c r="L351" s="135">
        <v>628563</v>
      </c>
      <c r="M351" s="135">
        <v>54460</v>
      </c>
      <c r="N351" s="135">
        <v>65167269</v>
      </c>
      <c r="O351" s="136">
        <v>64296543</v>
      </c>
      <c r="P351" s="135">
        <v>625522</v>
      </c>
      <c r="Q351" s="135">
        <v>-2587</v>
      </c>
      <c r="R351" s="135">
        <v>4626</v>
      </c>
      <c r="S351" s="135">
        <v>64153479</v>
      </c>
      <c r="T351" s="84"/>
    </row>
    <row r="352" spans="1:20" ht="30" hidden="1" customHeight="1">
      <c r="A352" s="132" t="s">
        <v>527</v>
      </c>
      <c r="B352" s="132" t="s">
        <v>214</v>
      </c>
      <c r="C352" s="132" t="s">
        <v>360</v>
      </c>
      <c r="D352" s="132" t="s">
        <v>216</v>
      </c>
      <c r="E352" s="132"/>
      <c r="F352" s="87"/>
      <c r="G352" s="84"/>
      <c r="H352" s="137" t="s">
        <v>617</v>
      </c>
      <c r="I352" s="84"/>
      <c r="J352" s="138"/>
      <c r="K352" s="134">
        <v>488365</v>
      </c>
      <c r="L352" s="135">
        <v>730</v>
      </c>
      <c r="M352" s="135">
        <v>-585</v>
      </c>
      <c r="N352" s="139" t="s">
        <v>529</v>
      </c>
      <c r="O352" s="136">
        <v>480419</v>
      </c>
      <c r="P352" s="135">
        <v>707</v>
      </c>
      <c r="Q352" s="135">
        <v>11</v>
      </c>
      <c r="R352" s="135">
        <v>7</v>
      </c>
      <c r="S352" s="139" t="s">
        <v>529</v>
      </c>
      <c r="T352" s="84"/>
    </row>
    <row r="353" spans="1:20" ht="13.5" hidden="1" customHeight="1">
      <c r="A353" s="132" t="s">
        <v>527</v>
      </c>
      <c r="B353" s="132" t="s">
        <v>214</v>
      </c>
      <c r="C353" s="132" t="s">
        <v>360</v>
      </c>
      <c r="D353" s="132" t="s">
        <v>216</v>
      </c>
      <c r="E353" s="132"/>
      <c r="F353" s="87"/>
      <c r="G353" s="84"/>
      <c r="H353" s="140" t="s">
        <v>530</v>
      </c>
      <c r="I353" s="137"/>
      <c r="J353" s="133" t="s">
        <v>211</v>
      </c>
      <c r="K353" s="141">
        <v>470249</v>
      </c>
      <c r="L353" s="142">
        <v>307</v>
      </c>
      <c r="M353" s="142">
        <v>-230</v>
      </c>
      <c r="N353" s="142">
        <v>487050</v>
      </c>
      <c r="O353" s="143">
        <v>464117</v>
      </c>
      <c r="P353" s="142">
        <v>300</v>
      </c>
      <c r="Q353" s="142">
        <v>-360</v>
      </c>
      <c r="R353" s="142">
        <v>31</v>
      </c>
      <c r="S353" s="142">
        <v>479730</v>
      </c>
      <c r="T353" s="84"/>
    </row>
    <row r="354" spans="1:20" hidden="1">
      <c r="A354" s="132" t="s">
        <v>527</v>
      </c>
      <c r="B354" s="132" t="s">
        <v>214</v>
      </c>
      <c r="C354" s="132" t="s">
        <v>360</v>
      </c>
      <c r="D354" s="132" t="s">
        <v>216</v>
      </c>
      <c r="E354" s="132"/>
      <c r="F354" s="87"/>
      <c r="G354" s="84"/>
      <c r="H354" s="144" t="s">
        <v>531</v>
      </c>
      <c r="I354" s="144"/>
      <c r="J354" s="84"/>
      <c r="K354" s="134">
        <v>475218</v>
      </c>
      <c r="L354" s="135">
        <v>101</v>
      </c>
      <c r="M354" s="135">
        <v>168</v>
      </c>
      <c r="N354" s="135">
        <v>469712</v>
      </c>
      <c r="O354" s="136">
        <v>468681</v>
      </c>
      <c r="P354" s="135">
        <v>101</v>
      </c>
      <c r="Q354" s="135">
        <v>-256</v>
      </c>
      <c r="R354" s="135">
        <v>39</v>
      </c>
      <c r="S354" s="135">
        <v>463488</v>
      </c>
      <c r="T354" s="84"/>
    </row>
    <row r="355" spans="1:20" hidden="1">
      <c r="A355" s="132" t="s">
        <v>527</v>
      </c>
      <c r="B355" s="132" t="s">
        <v>214</v>
      </c>
      <c r="C355" s="132" t="s">
        <v>360</v>
      </c>
      <c r="D355" s="132" t="s">
        <v>216</v>
      </c>
      <c r="E355" s="132"/>
      <c r="F355" s="87"/>
      <c r="G355" s="84"/>
      <c r="H355" s="144" t="s">
        <v>532</v>
      </c>
      <c r="I355" s="144"/>
      <c r="J355" s="84"/>
      <c r="K355" s="134">
        <v>494107</v>
      </c>
      <c r="L355" s="135">
        <v>70</v>
      </c>
      <c r="M355" s="135">
        <v>514</v>
      </c>
      <c r="N355" s="135">
        <v>475285</v>
      </c>
      <c r="O355" s="136">
        <v>487845</v>
      </c>
      <c r="P355" s="135">
        <v>68</v>
      </c>
      <c r="Q355" s="135">
        <v>103</v>
      </c>
      <c r="R355" s="135">
        <v>55</v>
      </c>
      <c r="S355" s="135">
        <v>468363</v>
      </c>
      <c r="T355" s="84"/>
    </row>
    <row r="356" spans="1:20" hidden="1">
      <c r="A356" s="132" t="s">
        <v>527</v>
      </c>
      <c r="B356" s="132" t="s">
        <v>214</v>
      </c>
      <c r="C356" s="132" t="s">
        <v>360</v>
      </c>
      <c r="D356" s="132" t="s">
        <v>216</v>
      </c>
      <c r="E356" s="132"/>
      <c r="F356" s="87"/>
      <c r="G356" s="84"/>
      <c r="H356" s="144" t="s">
        <v>533</v>
      </c>
      <c r="I356" s="144"/>
      <c r="J356" s="84"/>
      <c r="K356" s="134">
        <v>496617</v>
      </c>
      <c r="L356" s="135">
        <v>50</v>
      </c>
      <c r="M356" s="135">
        <v>206</v>
      </c>
      <c r="N356" s="135">
        <v>494551</v>
      </c>
      <c r="O356" s="136">
        <v>490520</v>
      </c>
      <c r="P356" s="135">
        <v>50</v>
      </c>
      <c r="Q356" s="135">
        <v>-109</v>
      </c>
      <c r="R356" s="135">
        <v>42</v>
      </c>
      <c r="S356" s="135">
        <v>487935</v>
      </c>
      <c r="T356" s="84"/>
    </row>
    <row r="357" spans="1:20" hidden="1">
      <c r="A357" s="132" t="s">
        <v>527</v>
      </c>
      <c r="B357" s="132" t="s">
        <v>214</v>
      </c>
      <c r="C357" s="132" t="s">
        <v>360</v>
      </c>
      <c r="D357" s="132" t="s">
        <v>216</v>
      </c>
      <c r="E357" s="132"/>
      <c r="F357" s="87"/>
      <c r="G357" s="84"/>
      <c r="H357" s="144" t="s">
        <v>534</v>
      </c>
      <c r="I357" s="144"/>
      <c r="J357" s="84"/>
      <c r="K357" s="134">
        <v>509284</v>
      </c>
      <c r="L357" s="135">
        <v>38</v>
      </c>
      <c r="M357" s="135">
        <v>219</v>
      </c>
      <c r="N357" s="135">
        <v>496773</v>
      </c>
      <c r="O357" s="136">
        <v>503746</v>
      </c>
      <c r="P357" s="135">
        <v>37</v>
      </c>
      <c r="Q357" s="135">
        <v>-13</v>
      </c>
      <c r="R357" s="135">
        <v>44</v>
      </c>
      <c r="S357" s="135">
        <v>490403</v>
      </c>
      <c r="T357" s="84"/>
    </row>
    <row r="358" spans="1:20" ht="30" hidden="1" customHeight="1">
      <c r="A358" s="132" t="s">
        <v>527</v>
      </c>
      <c r="B358" s="132" t="s">
        <v>214</v>
      </c>
      <c r="C358" s="132" t="s">
        <v>360</v>
      </c>
      <c r="D358" s="132" t="s">
        <v>216</v>
      </c>
      <c r="E358" s="132"/>
      <c r="F358" s="87"/>
      <c r="G358" s="84"/>
      <c r="H358" s="144" t="s">
        <v>535</v>
      </c>
      <c r="I358" s="144"/>
      <c r="J358" s="84"/>
      <c r="K358" s="134">
        <v>510482</v>
      </c>
      <c r="L358" s="135">
        <v>43</v>
      </c>
      <c r="M358" s="135">
        <v>184</v>
      </c>
      <c r="N358" s="135">
        <v>509465</v>
      </c>
      <c r="O358" s="136">
        <v>505223</v>
      </c>
      <c r="P358" s="135">
        <v>43</v>
      </c>
      <c r="Q358" s="135">
        <v>-13</v>
      </c>
      <c r="R358" s="135">
        <v>48</v>
      </c>
      <c r="S358" s="135">
        <v>503740</v>
      </c>
      <c r="T358" s="84"/>
    </row>
    <row r="359" spans="1:20" hidden="1">
      <c r="A359" s="132" t="s">
        <v>527</v>
      </c>
      <c r="B359" s="132" t="s">
        <v>214</v>
      </c>
      <c r="C359" s="132" t="s">
        <v>360</v>
      </c>
      <c r="D359" s="132" t="s">
        <v>216</v>
      </c>
      <c r="E359" s="132"/>
      <c r="F359" s="87"/>
      <c r="G359" s="84"/>
      <c r="H359" s="144" t="s">
        <v>536</v>
      </c>
      <c r="I359" s="144"/>
      <c r="J359" s="84"/>
      <c r="K359" s="134">
        <v>516212</v>
      </c>
      <c r="L359" s="135">
        <v>26</v>
      </c>
      <c r="M359" s="135">
        <v>401</v>
      </c>
      <c r="N359" s="135">
        <v>510623</v>
      </c>
      <c r="O359" s="136">
        <v>511029</v>
      </c>
      <c r="P359" s="135">
        <v>26</v>
      </c>
      <c r="Q359" s="135">
        <v>153</v>
      </c>
      <c r="R359" s="135">
        <v>44</v>
      </c>
      <c r="S359" s="135">
        <v>505215</v>
      </c>
      <c r="T359" s="84"/>
    </row>
    <row r="360" spans="1:20" hidden="1">
      <c r="A360" s="132" t="s">
        <v>527</v>
      </c>
      <c r="B360" s="132" t="s">
        <v>214</v>
      </c>
      <c r="C360" s="132" t="s">
        <v>360</v>
      </c>
      <c r="D360" s="132" t="s">
        <v>216</v>
      </c>
      <c r="E360" s="132"/>
      <c r="F360" s="87"/>
      <c r="G360" s="84"/>
      <c r="H360" s="144" t="s">
        <v>537</v>
      </c>
      <c r="I360" s="144"/>
      <c r="J360" s="84"/>
      <c r="K360" s="134">
        <v>526394</v>
      </c>
      <c r="L360" s="135">
        <v>44</v>
      </c>
      <c r="M360" s="135">
        <v>213</v>
      </c>
      <c r="N360" s="135">
        <v>516587</v>
      </c>
      <c r="O360" s="136">
        <v>521244</v>
      </c>
      <c r="P360" s="135">
        <v>44</v>
      </c>
      <c r="Q360" s="135">
        <v>11</v>
      </c>
      <c r="R360" s="135">
        <v>49</v>
      </c>
      <c r="S360" s="135">
        <v>511200</v>
      </c>
      <c r="T360" s="84"/>
    </row>
    <row r="361" spans="1:20" hidden="1">
      <c r="A361" s="132" t="s">
        <v>527</v>
      </c>
      <c r="B361" s="132" t="s">
        <v>214</v>
      </c>
      <c r="C361" s="132" t="s">
        <v>360</v>
      </c>
      <c r="D361" s="132" t="s">
        <v>216</v>
      </c>
      <c r="E361" s="132"/>
      <c r="F361" s="87"/>
      <c r="G361" s="84"/>
      <c r="H361" s="144" t="s">
        <v>538</v>
      </c>
      <c r="I361" s="144"/>
      <c r="J361" s="84"/>
      <c r="K361" s="134">
        <v>522188</v>
      </c>
      <c r="L361" s="135">
        <v>23</v>
      </c>
      <c r="M361" s="135">
        <v>348</v>
      </c>
      <c r="N361" s="135">
        <v>526563</v>
      </c>
      <c r="O361" s="136">
        <v>517347</v>
      </c>
      <c r="P361" s="135">
        <v>23</v>
      </c>
      <c r="Q361" s="135">
        <v>151</v>
      </c>
      <c r="R361" s="135">
        <v>50</v>
      </c>
      <c r="S361" s="135">
        <v>521260</v>
      </c>
      <c r="T361" s="84"/>
    </row>
    <row r="362" spans="1:20" hidden="1">
      <c r="A362" s="132" t="s">
        <v>527</v>
      </c>
      <c r="B362" s="132" t="s">
        <v>214</v>
      </c>
      <c r="C362" s="132" t="s">
        <v>360</v>
      </c>
      <c r="D362" s="132" t="s">
        <v>216</v>
      </c>
      <c r="E362" s="132"/>
      <c r="F362" s="87"/>
      <c r="G362" s="84"/>
      <c r="H362" s="144" t="s">
        <v>539</v>
      </c>
      <c r="I362" s="144"/>
      <c r="J362" s="84"/>
      <c r="K362" s="134">
        <v>519070</v>
      </c>
      <c r="L362" s="135">
        <v>36</v>
      </c>
      <c r="M362" s="135">
        <v>336</v>
      </c>
      <c r="N362" s="135">
        <v>522513</v>
      </c>
      <c r="O362" s="136">
        <v>514383</v>
      </c>
      <c r="P362" s="135">
        <v>35</v>
      </c>
      <c r="Q362" s="135">
        <v>87</v>
      </c>
      <c r="R362" s="135">
        <v>52</v>
      </c>
      <c r="S362" s="135">
        <v>517525</v>
      </c>
      <c r="T362" s="84"/>
    </row>
    <row r="363" spans="1:20" ht="30" hidden="1" customHeight="1">
      <c r="A363" s="132" t="s">
        <v>527</v>
      </c>
      <c r="B363" s="132" t="s">
        <v>214</v>
      </c>
      <c r="C363" s="132" t="s">
        <v>360</v>
      </c>
      <c r="D363" s="132" t="s">
        <v>216</v>
      </c>
      <c r="E363" s="132"/>
      <c r="F363" s="87"/>
      <c r="G363" s="84"/>
      <c r="H363" s="144" t="s">
        <v>540</v>
      </c>
      <c r="I363" s="144"/>
      <c r="J363" s="84"/>
      <c r="K363" s="134">
        <v>519751</v>
      </c>
      <c r="L363" s="135">
        <v>32</v>
      </c>
      <c r="M363" s="135">
        <v>440</v>
      </c>
      <c r="N363" s="135">
        <v>519370</v>
      </c>
      <c r="O363" s="136">
        <v>515281</v>
      </c>
      <c r="P363" s="135">
        <v>31</v>
      </c>
      <c r="Q363" s="135">
        <v>230</v>
      </c>
      <c r="R363" s="135">
        <v>50</v>
      </c>
      <c r="S363" s="135">
        <v>514487</v>
      </c>
      <c r="T363" s="84"/>
    </row>
    <row r="364" spans="1:20" hidden="1">
      <c r="A364" s="132" t="s">
        <v>527</v>
      </c>
      <c r="B364" s="132" t="s">
        <v>214</v>
      </c>
      <c r="C364" s="132" t="s">
        <v>360</v>
      </c>
      <c r="D364" s="132" t="s">
        <v>216</v>
      </c>
      <c r="E364" s="132"/>
      <c r="F364" s="87"/>
      <c r="G364" s="84"/>
      <c r="H364" s="144" t="s">
        <v>541</v>
      </c>
      <c r="I364" s="144"/>
      <c r="J364" s="84"/>
      <c r="K364" s="134">
        <v>538893</v>
      </c>
      <c r="L364" s="135">
        <v>34</v>
      </c>
      <c r="M364" s="135">
        <v>549</v>
      </c>
      <c r="N364" s="135">
        <v>520159</v>
      </c>
      <c r="O364" s="136">
        <v>534544</v>
      </c>
      <c r="P364" s="135">
        <v>33</v>
      </c>
      <c r="Q364" s="135">
        <v>322</v>
      </c>
      <c r="R364" s="135">
        <v>65</v>
      </c>
      <c r="S364" s="135">
        <v>515530</v>
      </c>
      <c r="T364" s="84"/>
    </row>
    <row r="365" spans="1:20" hidden="1">
      <c r="A365" s="132" t="s">
        <v>527</v>
      </c>
      <c r="B365" s="132" t="s">
        <v>214</v>
      </c>
      <c r="C365" s="132" t="s">
        <v>360</v>
      </c>
      <c r="D365" s="132" t="s">
        <v>216</v>
      </c>
      <c r="E365" s="132"/>
      <c r="F365" s="87"/>
      <c r="G365" s="84"/>
      <c r="H365" s="144" t="s">
        <v>542</v>
      </c>
      <c r="I365" s="144"/>
      <c r="J365" s="84"/>
      <c r="K365" s="134">
        <v>547248</v>
      </c>
      <c r="L365" s="135">
        <v>42</v>
      </c>
      <c r="M365" s="135">
        <v>345</v>
      </c>
      <c r="N365" s="135">
        <v>539408</v>
      </c>
      <c r="O365" s="136">
        <v>542884</v>
      </c>
      <c r="P365" s="135">
        <v>42</v>
      </c>
      <c r="Q365" s="135">
        <v>154</v>
      </c>
      <c r="R365" s="135">
        <v>65</v>
      </c>
      <c r="S365" s="135">
        <v>534898</v>
      </c>
      <c r="T365" s="84"/>
    </row>
    <row r="366" spans="1:20" hidden="1">
      <c r="A366" s="132" t="s">
        <v>527</v>
      </c>
      <c r="B366" s="132" t="s">
        <v>214</v>
      </c>
      <c r="C366" s="132" t="s">
        <v>360</v>
      </c>
      <c r="D366" s="132" t="s">
        <v>216</v>
      </c>
      <c r="E366" s="132"/>
      <c r="F366" s="87"/>
      <c r="G366" s="84"/>
      <c r="H366" s="144" t="s">
        <v>543</v>
      </c>
      <c r="I366" s="144"/>
      <c r="J366" s="84"/>
      <c r="K366" s="134">
        <v>563720</v>
      </c>
      <c r="L366" s="135">
        <v>33</v>
      </c>
      <c r="M366" s="135">
        <v>433</v>
      </c>
      <c r="N366" s="135">
        <v>547551</v>
      </c>
      <c r="O366" s="136">
        <v>559179</v>
      </c>
      <c r="P366" s="135">
        <v>31</v>
      </c>
      <c r="Q366" s="135">
        <v>235</v>
      </c>
      <c r="R366" s="135">
        <v>76</v>
      </c>
      <c r="S366" s="135">
        <v>543061</v>
      </c>
      <c r="T366" s="84"/>
    </row>
    <row r="367" spans="1:20" hidden="1">
      <c r="A367" s="132" t="s">
        <v>527</v>
      </c>
      <c r="B367" s="132" t="s">
        <v>214</v>
      </c>
      <c r="C367" s="132" t="s">
        <v>360</v>
      </c>
      <c r="D367" s="132" t="s">
        <v>216</v>
      </c>
      <c r="E367" s="132"/>
      <c r="F367" s="87"/>
      <c r="G367" s="84"/>
      <c r="H367" s="144" t="s">
        <v>544</v>
      </c>
      <c r="I367" s="144"/>
      <c r="J367" s="84"/>
      <c r="K367" s="134">
        <v>571339</v>
      </c>
      <c r="L367" s="135">
        <v>37</v>
      </c>
      <c r="M367" s="135">
        <v>620</v>
      </c>
      <c r="N367" s="135">
        <v>564120</v>
      </c>
      <c r="O367" s="136">
        <v>566605</v>
      </c>
      <c r="P367" s="135">
        <v>37</v>
      </c>
      <c r="Q367" s="135">
        <v>331</v>
      </c>
      <c r="R367" s="135">
        <v>84</v>
      </c>
      <c r="S367" s="135">
        <v>559459</v>
      </c>
      <c r="T367" s="84"/>
    </row>
    <row r="368" spans="1:20" ht="15" customHeight="1">
      <c r="A368" s="132" t="s">
        <v>527</v>
      </c>
      <c r="B368" s="132" t="s">
        <v>214</v>
      </c>
      <c r="C368" s="132" t="s">
        <v>360</v>
      </c>
      <c r="D368" s="132" t="s">
        <v>216</v>
      </c>
      <c r="E368" s="132"/>
      <c r="F368" s="87"/>
      <c r="G368" s="84"/>
      <c r="H368" s="203" t="s">
        <v>153</v>
      </c>
      <c r="I368" s="144"/>
      <c r="J368" s="84"/>
      <c r="K368" s="134">
        <v>582538</v>
      </c>
      <c r="L368" s="135">
        <v>61</v>
      </c>
      <c r="M368" s="135">
        <v>41</v>
      </c>
      <c r="N368" s="135">
        <v>571922</v>
      </c>
      <c r="O368" s="136">
        <v>577438</v>
      </c>
      <c r="P368" s="135">
        <v>60</v>
      </c>
      <c r="Q368" s="135">
        <v>-442</v>
      </c>
      <c r="R368" s="135">
        <v>62</v>
      </c>
      <c r="S368" s="135">
        <v>566983</v>
      </c>
      <c r="T368" s="84"/>
    </row>
    <row r="369" spans="1:20" ht="15" customHeight="1">
      <c r="A369" s="132" t="s">
        <v>527</v>
      </c>
      <c r="B369" s="132" t="s">
        <v>214</v>
      </c>
      <c r="C369" s="132" t="s">
        <v>360</v>
      </c>
      <c r="D369" s="132" t="s">
        <v>216</v>
      </c>
      <c r="E369" s="132"/>
      <c r="F369" s="87"/>
      <c r="G369" s="84"/>
      <c r="H369" s="203" t="s">
        <v>154</v>
      </c>
      <c r="I369" s="144"/>
      <c r="J369" s="84"/>
      <c r="K369" s="134">
        <v>584064</v>
      </c>
      <c r="L369" s="135">
        <v>65</v>
      </c>
      <c r="M369" s="135">
        <v>313</v>
      </c>
      <c r="N369" s="135">
        <v>582518</v>
      </c>
      <c r="O369" s="136">
        <v>578774</v>
      </c>
      <c r="P369" s="135">
        <v>64</v>
      </c>
      <c r="Q369" s="135">
        <v>-322</v>
      </c>
      <c r="R369" s="135">
        <v>56</v>
      </c>
      <c r="S369" s="135">
        <v>576998</v>
      </c>
      <c r="T369" s="84"/>
    </row>
    <row r="370" spans="1:20" ht="15" customHeight="1">
      <c r="A370" s="132" t="s">
        <v>527</v>
      </c>
      <c r="B370" s="132" t="s">
        <v>214</v>
      </c>
      <c r="C370" s="132" t="s">
        <v>360</v>
      </c>
      <c r="D370" s="132" t="s">
        <v>216</v>
      </c>
      <c r="E370" s="132"/>
      <c r="F370" s="87"/>
      <c r="G370" s="84"/>
      <c r="H370" s="203" t="s">
        <v>155</v>
      </c>
      <c r="I370" s="144"/>
      <c r="J370" s="84"/>
      <c r="K370" s="134">
        <v>592503</v>
      </c>
      <c r="L370" s="135">
        <v>92</v>
      </c>
      <c r="M370" s="135">
        <v>5105</v>
      </c>
      <c r="N370" s="135">
        <v>584312</v>
      </c>
      <c r="O370" s="136">
        <v>586774</v>
      </c>
      <c r="P370" s="135">
        <v>90</v>
      </c>
      <c r="Q370" s="135">
        <v>583</v>
      </c>
      <c r="R370" s="135">
        <v>66</v>
      </c>
      <c r="S370" s="135">
        <v>578444</v>
      </c>
      <c r="T370" s="84"/>
    </row>
    <row r="371" spans="1:20" ht="15" customHeight="1">
      <c r="A371" s="132" t="s">
        <v>527</v>
      </c>
      <c r="B371" s="132" t="s">
        <v>214</v>
      </c>
      <c r="C371" s="132" t="s">
        <v>360</v>
      </c>
      <c r="D371" s="132" t="s">
        <v>216</v>
      </c>
      <c r="E371" s="132"/>
      <c r="F371" s="87"/>
      <c r="G371" s="84"/>
      <c r="H371" s="203" t="s">
        <v>156</v>
      </c>
      <c r="I371" s="144"/>
      <c r="J371" s="84"/>
      <c r="K371" s="134">
        <v>593060</v>
      </c>
      <c r="L371" s="135">
        <v>66</v>
      </c>
      <c r="M371" s="135">
        <v>7331</v>
      </c>
      <c r="N371" s="135">
        <v>597516</v>
      </c>
      <c r="O371" s="136">
        <v>584853</v>
      </c>
      <c r="P371" s="135">
        <v>66</v>
      </c>
      <c r="Q371" s="135">
        <v>-1621</v>
      </c>
      <c r="R371" s="135">
        <v>69</v>
      </c>
      <c r="S371" s="135">
        <v>587333</v>
      </c>
      <c r="T371" s="84"/>
    </row>
    <row r="372" spans="1:20" ht="15" customHeight="1">
      <c r="A372" s="132" t="s">
        <v>527</v>
      </c>
      <c r="B372" s="132" t="s">
        <v>214</v>
      </c>
      <c r="C372" s="132" t="s">
        <v>360</v>
      </c>
      <c r="D372" s="132" t="s">
        <v>216</v>
      </c>
      <c r="E372" s="132"/>
      <c r="F372" s="87"/>
      <c r="G372" s="84"/>
      <c r="H372" s="203" t="s">
        <v>157</v>
      </c>
      <c r="I372" s="144"/>
      <c r="J372" s="84"/>
      <c r="K372" s="134">
        <v>589860</v>
      </c>
      <c r="L372" s="135">
        <v>92</v>
      </c>
      <c r="M372" s="135">
        <v>4900</v>
      </c>
      <c r="N372" s="135">
        <v>600325</v>
      </c>
      <c r="O372" s="136">
        <v>576347</v>
      </c>
      <c r="P372" s="135">
        <v>91</v>
      </c>
      <c r="Q372" s="135">
        <v>-2927</v>
      </c>
      <c r="R372" s="135">
        <v>74</v>
      </c>
      <c r="S372" s="135">
        <v>583235</v>
      </c>
      <c r="T372" s="84"/>
    </row>
    <row r="373" spans="1:20" ht="15" customHeight="1">
      <c r="A373" s="132" t="s">
        <v>527</v>
      </c>
      <c r="B373" s="132" t="s">
        <v>214</v>
      </c>
      <c r="C373" s="132" t="s">
        <v>360</v>
      </c>
      <c r="D373" s="132" t="s">
        <v>216</v>
      </c>
      <c r="E373" s="132"/>
      <c r="F373" s="87"/>
      <c r="G373" s="84"/>
      <c r="H373" s="203" t="s">
        <v>158</v>
      </c>
      <c r="I373" s="144"/>
      <c r="J373" s="84"/>
      <c r="K373" s="134">
        <v>599458</v>
      </c>
      <c r="L373" s="135">
        <v>93</v>
      </c>
      <c r="M373" s="135">
        <v>4480</v>
      </c>
      <c r="N373" s="135">
        <v>594668</v>
      </c>
      <c r="O373" s="136">
        <v>581939</v>
      </c>
      <c r="P373" s="135">
        <v>93</v>
      </c>
      <c r="Q373" s="135">
        <v>-838</v>
      </c>
      <c r="R373" s="135">
        <v>61</v>
      </c>
      <c r="S373" s="135">
        <v>573403</v>
      </c>
      <c r="T373" s="84"/>
    </row>
    <row r="374" spans="1:20" ht="15" customHeight="1">
      <c r="A374" s="132" t="s">
        <v>527</v>
      </c>
      <c r="B374" s="132" t="s">
        <v>214</v>
      </c>
      <c r="C374" s="132" t="s">
        <v>360</v>
      </c>
      <c r="D374" s="132" t="s">
        <v>216</v>
      </c>
      <c r="E374" s="132"/>
      <c r="F374" s="87"/>
      <c r="G374" s="84"/>
      <c r="H374" s="203" t="s">
        <v>159</v>
      </c>
      <c r="I374" s="144"/>
      <c r="J374" s="84"/>
      <c r="K374" s="134">
        <v>596018</v>
      </c>
      <c r="L374" s="135">
        <v>108</v>
      </c>
      <c r="M374" s="135">
        <v>6316</v>
      </c>
      <c r="N374" s="135">
        <v>603845</v>
      </c>
      <c r="O374" s="136">
        <v>577187</v>
      </c>
      <c r="P374" s="135">
        <v>108</v>
      </c>
      <c r="Q374" s="135">
        <v>1538</v>
      </c>
      <c r="R374" s="135">
        <v>75</v>
      </c>
      <c r="S374" s="135">
        <v>581069</v>
      </c>
      <c r="T374" s="84"/>
    </row>
    <row r="375" spans="1:20" ht="15" customHeight="1">
      <c r="A375" s="132" t="s">
        <v>527</v>
      </c>
      <c r="B375" s="132" t="s">
        <v>214</v>
      </c>
      <c r="C375" s="132" t="s">
        <v>360</v>
      </c>
      <c r="D375" s="132" t="s">
        <v>216</v>
      </c>
      <c r="E375" s="132"/>
      <c r="F375" s="87"/>
      <c r="G375" s="84"/>
      <c r="H375" s="203" t="s">
        <v>160</v>
      </c>
      <c r="I375" s="144"/>
      <c r="J375" s="84"/>
      <c r="K375" s="134">
        <v>585226</v>
      </c>
      <c r="L375" s="135">
        <v>137</v>
      </c>
      <c r="M375" s="135">
        <v>5763</v>
      </c>
      <c r="N375" s="135">
        <v>602226</v>
      </c>
      <c r="O375" s="136">
        <v>565265</v>
      </c>
      <c r="P375" s="135">
        <v>132</v>
      </c>
      <c r="Q375" s="135">
        <v>577</v>
      </c>
      <c r="R375" s="135">
        <v>45</v>
      </c>
      <c r="S375" s="135">
        <v>578692</v>
      </c>
      <c r="T375" s="84"/>
    </row>
    <row r="376" spans="1:20" ht="15" customHeight="1">
      <c r="A376" s="132" t="s">
        <v>527</v>
      </c>
      <c r="B376" s="132" t="s">
        <v>214</v>
      </c>
      <c r="C376" s="132" t="s">
        <v>360</v>
      </c>
      <c r="D376" s="132" t="s">
        <v>216</v>
      </c>
      <c r="E376" s="132"/>
      <c r="F376" s="87"/>
      <c r="G376" s="84"/>
      <c r="H376" s="203" t="s">
        <v>161</v>
      </c>
      <c r="I376" s="144"/>
      <c r="J376" s="84"/>
      <c r="K376" s="134">
        <v>594217</v>
      </c>
      <c r="L376" s="135">
        <v>135</v>
      </c>
      <c r="M376" s="135">
        <v>3327</v>
      </c>
      <c r="N376" s="135">
        <v>590852</v>
      </c>
      <c r="O376" s="136">
        <v>573023</v>
      </c>
      <c r="P376" s="135">
        <v>134</v>
      </c>
      <c r="Q376" s="135">
        <v>-194</v>
      </c>
      <c r="R376" s="135">
        <v>58</v>
      </c>
      <c r="S376" s="135">
        <v>565755</v>
      </c>
      <c r="T376" s="84"/>
    </row>
    <row r="377" spans="1:20" ht="15" customHeight="1">
      <c r="A377" s="132" t="s">
        <v>527</v>
      </c>
      <c r="B377" s="132" t="s">
        <v>214</v>
      </c>
      <c r="C377" s="132" t="s">
        <v>360</v>
      </c>
      <c r="D377" s="132" t="s">
        <v>216</v>
      </c>
      <c r="E377" s="132"/>
      <c r="F377" s="87"/>
      <c r="G377" s="84"/>
      <c r="H377" s="203" t="s">
        <v>162</v>
      </c>
      <c r="I377" s="144"/>
      <c r="J377" s="84"/>
      <c r="K377" s="134">
        <v>593660</v>
      </c>
      <c r="L377" s="135">
        <v>160</v>
      </c>
      <c r="M377" s="135">
        <v>1863</v>
      </c>
      <c r="N377" s="135">
        <v>597409</v>
      </c>
      <c r="O377" s="136">
        <v>571338</v>
      </c>
      <c r="P377" s="135">
        <v>157</v>
      </c>
      <c r="Q377" s="135">
        <v>-436</v>
      </c>
      <c r="R377" s="135">
        <v>49</v>
      </c>
      <c r="S377" s="135">
        <v>572753</v>
      </c>
      <c r="T377" s="84"/>
    </row>
    <row r="378" spans="1:20" ht="15" customHeight="1">
      <c r="A378" s="132" t="s">
        <v>527</v>
      </c>
      <c r="B378" s="132" t="s">
        <v>214</v>
      </c>
      <c r="C378" s="132" t="s">
        <v>360</v>
      </c>
      <c r="D378" s="132" t="s">
        <v>216</v>
      </c>
      <c r="E378" s="132"/>
      <c r="F378" s="87"/>
      <c r="G378" s="84"/>
      <c r="H378" s="203" t="s">
        <v>163</v>
      </c>
      <c r="I378" s="144"/>
      <c r="J378" s="84"/>
      <c r="K378" s="134">
        <v>606164</v>
      </c>
      <c r="L378" s="135">
        <v>140</v>
      </c>
      <c r="M378" s="135">
        <v>1154</v>
      </c>
      <c r="N378" s="135">
        <v>595363</v>
      </c>
      <c r="O378" s="136">
        <v>581571</v>
      </c>
      <c r="P378" s="135">
        <v>138</v>
      </c>
      <c r="Q378" s="135">
        <v>-597</v>
      </c>
      <c r="R378" s="135">
        <v>100</v>
      </c>
      <c r="S378" s="135">
        <v>570794</v>
      </c>
      <c r="T378" s="84"/>
    </row>
    <row r="379" spans="1:20" ht="15" customHeight="1">
      <c r="A379" s="132" t="s">
        <v>527</v>
      </c>
      <c r="B379" s="132" t="s">
        <v>214</v>
      </c>
      <c r="C379" s="132" t="s">
        <v>360</v>
      </c>
      <c r="D379" s="132" t="s">
        <v>216</v>
      </c>
      <c r="E379" s="132"/>
      <c r="F379" s="87"/>
      <c r="G379" s="84"/>
      <c r="H379" s="203" t="s">
        <v>164</v>
      </c>
      <c r="I379" s="144"/>
      <c r="J379" s="84"/>
      <c r="K379" s="134">
        <v>620725</v>
      </c>
      <c r="L379" s="135">
        <v>147</v>
      </c>
      <c r="M379" s="135">
        <v>819</v>
      </c>
      <c r="N379" s="135">
        <v>607178</v>
      </c>
      <c r="O379" s="136">
        <v>597012</v>
      </c>
      <c r="P379" s="135">
        <v>147</v>
      </c>
      <c r="Q379" s="135">
        <v>-569</v>
      </c>
      <c r="R379" s="135">
        <v>84</v>
      </c>
      <c r="S379" s="135">
        <v>580936</v>
      </c>
      <c r="T379" s="84"/>
    </row>
    <row r="380" spans="1:20" ht="15" customHeight="1">
      <c r="A380" s="132" t="s">
        <v>527</v>
      </c>
      <c r="B380" s="132" t="s">
        <v>214</v>
      </c>
      <c r="C380" s="132" t="s">
        <v>360</v>
      </c>
      <c r="D380" s="132" t="s">
        <v>216</v>
      </c>
      <c r="E380" s="132"/>
      <c r="F380" s="87"/>
      <c r="G380" s="84"/>
      <c r="H380" s="203" t="s">
        <v>165</v>
      </c>
      <c r="I380" s="144"/>
      <c r="J380" s="84"/>
      <c r="K380" s="134">
        <v>640723</v>
      </c>
      <c r="L380" s="135">
        <v>161</v>
      </c>
      <c r="M380" s="135">
        <v>516</v>
      </c>
      <c r="N380" s="135">
        <v>621397</v>
      </c>
      <c r="O380" s="136">
        <v>617785</v>
      </c>
      <c r="P380" s="135">
        <v>156</v>
      </c>
      <c r="Q380" s="135">
        <v>-543</v>
      </c>
      <c r="R380" s="135">
        <v>110</v>
      </c>
      <c r="S380" s="135">
        <v>596380</v>
      </c>
      <c r="T380" s="84"/>
    </row>
    <row r="381" spans="1:20" ht="15" customHeight="1">
      <c r="A381" s="132" t="s">
        <v>527</v>
      </c>
      <c r="B381" s="132" t="s">
        <v>214</v>
      </c>
      <c r="C381" s="132" t="s">
        <v>360</v>
      </c>
      <c r="D381" s="132" t="s">
        <v>216</v>
      </c>
      <c r="E381" s="132"/>
      <c r="F381" s="87"/>
      <c r="G381" s="84"/>
      <c r="H381" s="203" t="s">
        <v>166</v>
      </c>
      <c r="I381" s="144"/>
      <c r="J381" s="84"/>
      <c r="K381" s="134">
        <v>660028</v>
      </c>
      <c r="L381" s="135">
        <v>170</v>
      </c>
      <c r="M381" s="135">
        <v>542</v>
      </c>
      <c r="N381" s="135">
        <v>641078</v>
      </c>
      <c r="O381" s="136">
        <v>636921</v>
      </c>
      <c r="P381" s="135">
        <v>166</v>
      </c>
      <c r="Q381" s="135">
        <v>-363</v>
      </c>
      <c r="R381" s="135">
        <v>122</v>
      </c>
      <c r="S381" s="135">
        <v>617196</v>
      </c>
      <c r="T381" s="84"/>
    </row>
    <row r="382" spans="1:20" ht="15" customHeight="1">
      <c r="A382" s="132" t="s">
        <v>527</v>
      </c>
      <c r="B382" s="132" t="s">
        <v>214</v>
      </c>
      <c r="C382" s="132" t="s">
        <v>360</v>
      </c>
      <c r="D382" s="132" t="s">
        <v>216</v>
      </c>
      <c r="E382" s="132"/>
      <c r="F382" s="87"/>
      <c r="G382" s="84"/>
      <c r="H382" s="203" t="s">
        <v>167</v>
      </c>
      <c r="I382" s="144"/>
      <c r="J382" s="84"/>
      <c r="K382" s="134">
        <v>671547</v>
      </c>
      <c r="L382" s="135">
        <v>199</v>
      </c>
      <c r="M382" s="135">
        <v>293</v>
      </c>
      <c r="N382" s="135">
        <v>660400</v>
      </c>
      <c r="O382" s="136">
        <v>649388</v>
      </c>
      <c r="P382" s="135">
        <v>191</v>
      </c>
      <c r="Q382" s="135">
        <v>-350</v>
      </c>
      <c r="R382" s="135">
        <v>99</v>
      </c>
      <c r="S382" s="135">
        <v>636514</v>
      </c>
      <c r="T382" s="84"/>
    </row>
    <row r="383" spans="1:20" ht="15" customHeight="1">
      <c r="A383" s="132" t="s">
        <v>527</v>
      </c>
      <c r="B383" s="132" t="s">
        <v>214</v>
      </c>
      <c r="C383" s="132" t="s">
        <v>360</v>
      </c>
      <c r="D383" s="132" t="s">
        <v>216</v>
      </c>
      <c r="E383" s="132"/>
      <c r="F383" s="87"/>
      <c r="G383" s="84"/>
      <c r="H383" s="203" t="s">
        <v>168</v>
      </c>
      <c r="I383" s="144"/>
      <c r="J383" s="84"/>
      <c r="K383" s="134">
        <v>701141</v>
      </c>
      <c r="L383" s="135">
        <v>209</v>
      </c>
      <c r="M383" s="135">
        <v>321</v>
      </c>
      <c r="N383" s="135">
        <v>671641</v>
      </c>
      <c r="O383" s="136">
        <v>679252</v>
      </c>
      <c r="P383" s="135">
        <v>207</v>
      </c>
      <c r="Q383" s="135">
        <v>-279</v>
      </c>
      <c r="R383" s="135">
        <v>132</v>
      </c>
      <c r="S383" s="135">
        <v>648946</v>
      </c>
      <c r="T383" s="84"/>
    </row>
    <row r="384" spans="1:20" ht="15" customHeight="1">
      <c r="A384" s="132" t="s">
        <v>527</v>
      </c>
      <c r="B384" s="132" t="s">
        <v>214</v>
      </c>
      <c r="C384" s="132" t="s">
        <v>360</v>
      </c>
      <c r="D384" s="132" t="s">
        <v>216</v>
      </c>
      <c r="E384" s="132"/>
      <c r="F384" s="87"/>
      <c r="G384" s="84"/>
      <c r="H384" s="203" t="s">
        <v>169</v>
      </c>
      <c r="I384" s="144"/>
      <c r="J384" s="84"/>
      <c r="K384" s="134">
        <v>724938</v>
      </c>
      <c r="L384" s="135">
        <v>223</v>
      </c>
      <c r="M384" s="135">
        <v>551</v>
      </c>
      <c r="N384" s="135">
        <v>701253</v>
      </c>
      <c r="O384" s="136">
        <v>702745</v>
      </c>
      <c r="P384" s="135">
        <v>220</v>
      </c>
      <c r="Q384" s="135">
        <v>107</v>
      </c>
      <c r="R384" s="135">
        <v>142</v>
      </c>
      <c r="S384" s="135">
        <v>678898</v>
      </c>
      <c r="T384" s="84"/>
    </row>
    <row r="385" spans="1:20" ht="15" customHeight="1">
      <c r="A385" s="132" t="s">
        <v>527</v>
      </c>
      <c r="B385" s="132" t="s">
        <v>214</v>
      </c>
      <c r="C385" s="132" t="s">
        <v>360</v>
      </c>
      <c r="D385" s="132" t="s">
        <v>216</v>
      </c>
      <c r="E385" s="132"/>
      <c r="F385" s="87"/>
      <c r="G385" s="84"/>
      <c r="H385" s="203" t="s">
        <v>170</v>
      </c>
      <c r="I385" s="144"/>
      <c r="J385" s="84"/>
      <c r="K385" s="134">
        <v>735552</v>
      </c>
      <c r="L385" s="135">
        <v>215</v>
      </c>
      <c r="M385" s="135">
        <v>480</v>
      </c>
      <c r="N385" s="135">
        <v>725266</v>
      </c>
      <c r="O385" s="136">
        <v>712471</v>
      </c>
      <c r="P385" s="135">
        <v>211</v>
      </c>
      <c r="Q385" s="135">
        <v>66</v>
      </c>
      <c r="R385" s="135">
        <v>168</v>
      </c>
      <c r="S385" s="135">
        <v>702774</v>
      </c>
      <c r="T385" s="84"/>
    </row>
    <row r="386" spans="1:20" ht="15" customHeight="1">
      <c r="A386" s="132" t="s">
        <v>527</v>
      </c>
      <c r="B386" s="132" t="s">
        <v>214</v>
      </c>
      <c r="C386" s="132" t="s">
        <v>360</v>
      </c>
      <c r="D386" s="132" t="s">
        <v>216</v>
      </c>
      <c r="E386" s="132"/>
      <c r="F386" s="87"/>
      <c r="G386" s="84"/>
      <c r="H386" s="203" t="s">
        <v>171</v>
      </c>
      <c r="I386" s="144"/>
      <c r="J386" s="84"/>
      <c r="K386" s="134">
        <v>738109</v>
      </c>
      <c r="L386" s="135">
        <v>266</v>
      </c>
      <c r="M386" s="135">
        <v>434</v>
      </c>
      <c r="N386" s="135">
        <v>735817</v>
      </c>
      <c r="O386" s="136">
        <v>713494</v>
      </c>
      <c r="P386" s="135">
        <v>256</v>
      </c>
      <c r="Q386" s="135">
        <v>-74</v>
      </c>
      <c r="R386" s="135">
        <v>161</v>
      </c>
      <c r="S386" s="135">
        <v>712494</v>
      </c>
      <c r="T386" s="84"/>
    </row>
    <row r="387" spans="1:20" ht="15" customHeight="1">
      <c r="A387" s="132" t="s">
        <v>527</v>
      </c>
      <c r="B387" s="132" t="s">
        <v>214</v>
      </c>
      <c r="C387" s="132" t="s">
        <v>360</v>
      </c>
      <c r="D387" s="132" t="s">
        <v>216</v>
      </c>
      <c r="E387" s="132"/>
      <c r="F387" s="87"/>
      <c r="G387" s="84"/>
      <c r="H387" s="203" t="s">
        <v>172</v>
      </c>
      <c r="I387" s="144"/>
      <c r="J387" s="84"/>
      <c r="K387" s="134">
        <v>745262</v>
      </c>
      <c r="L387" s="135">
        <v>292</v>
      </c>
      <c r="M387" s="135">
        <v>15</v>
      </c>
      <c r="N387" s="135">
        <v>738277</v>
      </c>
      <c r="O387" s="136">
        <v>723572</v>
      </c>
      <c r="P387" s="135">
        <v>287</v>
      </c>
      <c r="Q387" s="135">
        <v>-256</v>
      </c>
      <c r="R387" s="135">
        <v>123</v>
      </c>
      <c r="S387" s="135">
        <v>713325</v>
      </c>
      <c r="T387" s="84"/>
    </row>
    <row r="388" spans="1:20" ht="15" customHeight="1">
      <c r="A388" s="132" t="s">
        <v>527</v>
      </c>
      <c r="B388" s="132" t="s">
        <v>214</v>
      </c>
      <c r="C388" s="132" t="s">
        <v>360</v>
      </c>
      <c r="D388" s="132" t="s">
        <v>216</v>
      </c>
      <c r="E388" s="132"/>
      <c r="F388" s="87"/>
      <c r="G388" s="84"/>
      <c r="H388" s="203" t="s">
        <v>173</v>
      </c>
      <c r="I388" s="144"/>
      <c r="J388" s="84"/>
      <c r="K388" s="134">
        <v>778025</v>
      </c>
      <c r="L388" s="135">
        <v>341</v>
      </c>
      <c r="M388" s="135">
        <v>297</v>
      </c>
      <c r="N388" s="135">
        <v>744985</v>
      </c>
      <c r="O388" s="136">
        <v>756242</v>
      </c>
      <c r="P388" s="135">
        <v>334</v>
      </c>
      <c r="Q388" s="135">
        <v>-65</v>
      </c>
      <c r="R388" s="135">
        <v>139</v>
      </c>
      <c r="S388" s="135">
        <v>723152</v>
      </c>
      <c r="T388" s="84"/>
    </row>
    <row r="389" spans="1:20" ht="15" customHeight="1">
      <c r="A389" s="132" t="s">
        <v>527</v>
      </c>
      <c r="B389" s="132" t="s">
        <v>214</v>
      </c>
      <c r="C389" s="132" t="s">
        <v>360</v>
      </c>
      <c r="D389" s="132" t="s">
        <v>216</v>
      </c>
      <c r="E389" s="132"/>
      <c r="F389" s="87"/>
      <c r="G389" s="84"/>
      <c r="H389" s="203" t="s">
        <v>174</v>
      </c>
      <c r="I389" s="144"/>
      <c r="J389" s="84"/>
      <c r="K389" s="134">
        <v>797768</v>
      </c>
      <c r="L389" s="135">
        <v>371</v>
      </c>
      <c r="M389" s="135">
        <v>280</v>
      </c>
      <c r="N389" s="135">
        <v>777981</v>
      </c>
      <c r="O389" s="136">
        <v>775876</v>
      </c>
      <c r="P389" s="135">
        <v>365</v>
      </c>
      <c r="Q389" s="135">
        <v>14</v>
      </c>
      <c r="R389" s="135">
        <v>123</v>
      </c>
      <c r="S389" s="135">
        <v>755982</v>
      </c>
      <c r="T389" s="84"/>
    </row>
    <row r="390" spans="1:20" ht="15" customHeight="1">
      <c r="A390" s="132" t="s">
        <v>527</v>
      </c>
      <c r="B390" s="132" t="s">
        <v>214</v>
      </c>
      <c r="C390" s="132" t="s">
        <v>360</v>
      </c>
      <c r="D390" s="132" t="s">
        <v>216</v>
      </c>
      <c r="E390" s="132"/>
      <c r="F390" s="87"/>
      <c r="G390" s="84"/>
      <c r="H390" s="203" t="s">
        <v>175</v>
      </c>
      <c r="I390" s="144"/>
      <c r="J390" s="84"/>
      <c r="K390" s="134">
        <v>829706</v>
      </c>
      <c r="L390" s="135">
        <v>399</v>
      </c>
      <c r="M390" s="135">
        <v>207</v>
      </c>
      <c r="N390" s="135">
        <v>797677</v>
      </c>
      <c r="O390" s="136">
        <v>809405</v>
      </c>
      <c r="P390" s="135">
        <v>392</v>
      </c>
      <c r="Q390" s="135">
        <v>-49</v>
      </c>
      <c r="R390" s="135">
        <v>116</v>
      </c>
      <c r="S390" s="135">
        <v>775648</v>
      </c>
      <c r="T390" s="84"/>
    </row>
    <row r="391" spans="1:20" ht="15" customHeight="1">
      <c r="A391" s="132" t="s">
        <v>527</v>
      </c>
      <c r="B391" s="132" t="s">
        <v>214</v>
      </c>
      <c r="C391" s="132" t="s">
        <v>360</v>
      </c>
      <c r="D391" s="132" t="s">
        <v>216</v>
      </c>
      <c r="E391" s="132"/>
      <c r="F391" s="87"/>
      <c r="G391" s="84"/>
      <c r="H391" s="203" t="s">
        <v>176</v>
      </c>
      <c r="I391" s="144"/>
      <c r="J391" s="84"/>
      <c r="K391" s="134">
        <v>851144</v>
      </c>
      <c r="L391" s="135">
        <v>496</v>
      </c>
      <c r="M391" s="135">
        <v>496</v>
      </c>
      <c r="N391" s="135">
        <v>829514</v>
      </c>
      <c r="O391" s="136">
        <v>832116</v>
      </c>
      <c r="P391" s="135">
        <v>489</v>
      </c>
      <c r="Q391" s="135">
        <v>120</v>
      </c>
      <c r="R391" s="135">
        <v>127</v>
      </c>
      <c r="S391" s="135">
        <v>809080</v>
      </c>
      <c r="T391" s="84"/>
    </row>
    <row r="392" spans="1:20" ht="15" customHeight="1">
      <c r="A392" s="132" t="s">
        <v>527</v>
      </c>
      <c r="B392" s="132" t="s">
        <v>214</v>
      </c>
      <c r="C392" s="132" t="s">
        <v>360</v>
      </c>
      <c r="D392" s="132" t="s">
        <v>216</v>
      </c>
      <c r="E392" s="132"/>
      <c r="F392" s="87"/>
      <c r="G392" s="84"/>
      <c r="H392" s="203" t="s">
        <v>177</v>
      </c>
      <c r="I392" s="144"/>
      <c r="J392" s="84"/>
      <c r="K392" s="134">
        <v>892244</v>
      </c>
      <c r="L392" s="135">
        <v>490</v>
      </c>
      <c r="M392" s="135">
        <v>432</v>
      </c>
      <c r="N392" s="135">
        <v>851144</v>
      </c>
      <c r="O392" s="136">
        <v>873231</v>
      </c>
      <c r="P392" s="135">
        <v>487</v>
      </c>
      <c r="Q392" s="135">
        <v>103</v>
      </c>
      <c r="R392" s="135">
        <v>90</v>
      </c>
      <c r="S392" s="135">
        <v>831874</v>
      </c>
      <c r="T392" s="84"/>
    </row>
    <row r="393" spans="1:20" ht="15" customHeight="1">
      <c r="A393" s="132" t="s">
        <v>527</v>
      </c>
      <c r="B393" s="132" t="s">
        <v>214</v>
      </c>
      <c r="C393" s="132" t="s">
        <v>360</v>
      </c>
      <c r="D393" s="132" t="s">
        <v>216</v>
      </c>
      <c r="E393" s="132"/>
      <c r="F393" s="87"/>
      <c r="G393" s="84"/>
      <c r="H393" s="203" t="s">
        <v>178</v>
      </c>
      <c r="I393" s="144"/>
      <c r="J393" s="84"/>
      <c r="K393" s="134">
        <v>931902</v>
      </c>
      <c r="L393" s="135">
        <v>609</v>
      </c>
      <c r="M393" s="135">
        <v>460</v>
      </c>
      <c r="N393" s="135">
        <v>892186</v>
      </c>
      <c r="O393" s="136">
        <v>913647</v>
      </c>
      <c r="P393" s="135">
        <v>598</v>
      </c>
      <c r="Q393" s="135">
        <v>122</v>
      </c>
      <c r="R393" s="135">
        <v>101</v>
      </c>
      <c r="S393" s="135">
        <v>872937</v>
      </c>
      <c r="T393" s="84"/>
    </row>
    <row r="394" spans="1:20" ht="15" customHeight="1">
      <c r="A394" s="132" t="s">
        <v>527</v>
      </c>
      <c r="B394" s="132" t="s">
        <v>214</v>
      </c>
      <c r="C394" s="132" t="s">
        <v>360</v>
      </c>
      <c r="D394" s="132" t="s">
        <v>216</v>
      </c>
      <c r="E394" s="132"/>
      <c r="F394" s="87"/>
      <c r="G394" s="84"/>
      <c r="H394" s="203" t="s">
        <v>179</v>
      </c>
      <c r="I394" s="144"/>
      <c r="J394" s="84"/>
      <c r="K394" s="134">
        <v>982265</v>
      </c>
      <c r="L394" s="135">
        <v>704</v>
      </c>
      <c r="M394" s="135">
        <v>535</v>
      </c>
      <c r="N394" s="135">
        <v>931753</v>
      </c>
      <c r="O394" s="136">
        <v>963899</v>
      </c>
      <c r="P394" s="135">
        <v>689</v>
      </c>
      <c r="Q394" s="135">
        <v>199</v>
      </c>
      <c r="R394" s="135">
        <v>87</v>
      </c>
      <c r="S394" s="135">
        <v>913272</v>
      </c>
      <c r="T394" s="84"/>
    </row>
    <row r="395" spans="1:20" ht="15" customHeight="1">
      <c r="A395" s="132" t="s">
        <v>527</v>
      </c>
      <c r="B395" s="132" t="s">
        <v>214</v>
      </c>
      <c r="C395" s="132" t="s">
        <v>360</v>
      </c>
      <c r="D395" s="132" t="s">
        <v>216</v>
      </c>
      <c r="E395" s="132"/>
      <c r="F395" s="87"/>
      <c r="G395" s="84"/>
      <c r="H395" s="203" t="s">
        <v>180</v>
      </c>
      <c r="I395" s="144"/>
      <c r="J395" s="84"/>
      <c r="K395" s="134">
        <v>1003088</v>
      </c>
      <c r="L395" s="135">
        <v>790</v>
      </c>
      <c r="M395" s="135">
        <v>649</v>
      </c>
      <c r="N395" s="135">
        <v>982096</v>
      </c>
      <c r="O395" s="136">
        <v>983952</v>
      </c>
      <c r="P395" s="135">
        <v>770</v>
      </c>
      <c r="Q395" s="135">
        <v>390</v>
      </c>
      <c r="R395" s="135">
        <v>83</v>
      </c>
      <c r="S395" s="135">
        <v>963496</v>
      </c>
      <c r="T395" s="84"/>
    </row>
    <row r="396" spans="1:20" ht="15" customHeight="1">
      <c r="A396" s="132" t="s">
        <v>527</v>
      </c>
      <c r="B396" s="132" t="s">
        <v>214</v>
      </c>
      <c r="C396" s="132" t="s">
        <v>360</v>
      </c>
      <c r="D396" s="132" t="s">
        <v>216</v>
      </c>
      <c r="E396" s="132"/>
      <c r="F396" s="87"/>
      <c r="G396" s="84"/>
      <c r="H396" s="203" t="s">
        <v>181</v>
      </c>
      <c r="I396" s="144"/>
      <c r="J396" s="84"/>
      <c r="K396" s="134">
        <v>982927</v>
      </c>
      <c r="L396" s="135">
        <v>752</v>
      </c>
      <c r="M396" s="135">
        <v>565</v>
      </c>
      <c r="N396" s="135">
        <v>1002947</v>
      </c>
      <c r="O396" s="136">
        <v>963272</v>
      </c>
      <c r="P396" s="135">
        <v>734</v>
      </c>
      <c r="Q396" s="135">
        <v>320</v>
      </c>
      <c r="R396" s="135">
        <v>82</v>
      </c>
      <c r="S396" s="135">
        <v>983655</v>
      </c>
      <c r="T396" s="84"/>
    </row>
    <row r="397" spans="1:20" ht="15" customHeight="1">
      <c r="A397" s="132" t="s">
        <v>527</v>
      </c>
      <c r="B397" s="132" t="s">
        <v>214</v>
      </c>
      <c r="C397" s="132" t="s">
        <v>360</v>
      </c>
      <c r="D397" s="132" t="s">
        <v>216</v>
      </c>
      <c r="E397" s="132"/>
      <c r="F397" s="87"/>
      <c r="G397" s="84"/>
      <c r="H397" s="203" t="s">
        <v>182</v>
      </c>
      <c r="I397" s="144"/>
      <c r="J397" s="84"/>
      <c r="K397" s="134">
        <v>958739</v>
      </c>
      <c r="L397" s="135">
        <v>859</v>
      </c>
      <c r="M397" s="135">
        <v>342</v>
      </c>
      <c r="N397" s="135">
        <v>982740</v>
      </c>
      <c r="O397" s="136">
        <v>938903</v>
      </c>
      <c r="P397" s="135">
        <v>847</v>
      </c>
      <c r="Q397" s="135">
        <v>230</v>
      </c>
      <c r="R397" s="135">
        <v>84</v>
      </c>
      <c r="S397" s="135">
        <v>962940</v>
      </c>
      <c r="T397" s="84"/>
    </row>
    <row r="398" spans="1:20" ht="15" hidden="1" customHeight="1">
      <c r="G398" s="84"/>
      <c r="H398" s="84"/>
      <c r="I398" s="84"/>
      <c r="J398" s="84"/>
      <c r="K398" s="134"/>
      <c r="L398" s="135"/>
      <c r="M398" s="135"/>
      <c r="N398" s="135"/>
      <c r="O398" s="136"/>
      <c r="P398" s="135"/>
      <c r="Q398" s="135"/>
      <c r="R398" s="135"/>
      <c r="S398" s="135"/>
      <c r="T398" s="84"/>
    </row>
    <row r="399" spans="1:20" ht="15" hidden="1" customHeight="1">
      <c r="G399" s="84"/>
      <c r="H399" s="84"/>
      <c r="I399" s="84"/>
      <c r="J399" s="84"/>
      <c r="K399" s="134"/>
      <c r="L399" s="135"/>
      <c r="M399" s="135"/>
      <c r="N399" s="135"/>
      <c r="O399" s="136"/>
      <c r="P399" s="135"/>
      <c r="Q399" s="135"/>
      <c r="R399" s="135"/>
      <c r="S399" s="135"/>
      <c r="T399" s="84"/>
    </row>
    <row r="400" spans="1:20" ht="5.25" hidden="1" customHeight="1">
      <c r="G400" s="84"/>
      <c r="H400" s="102"/>
      <c r="I400" s="102"/>
      <c r="J400" s="102"/>
      <c r="K400" s="101"/>
      <c r="L400" s="102"/>
      <c r="M400" s="102"/>
      <c r="N400" s="102"/>
      <c r="O400" s="102"/>
      <c r="P400" s="102"/>
      <c r="Q400" s="102"/>
      <c r="R400" s="102"/>
      <c r="S400" s="102"/>
      <c r="T400" s="84"/>
    </row>
    <row r="401" spans="6:20" ht="4.5" hidden="1" customHeight="1">
      <c r="G401" s="84"/>
      <c r="H401" s="84"/>
      <c r="I401" s="84"/>
      <c r="J401" s="95"/>
      <c r="K401" s="84"/>
      <c r="L401" s="84"/>
      <c r="M401" s="84"/>
      <c r="N401" s="84"/>
      <c r="O401" s="84"/>
      <c r="P401" s="84"/>
      <c r="Q401" s="84"/>
      <c r="R401" s="84"/>
      <c r="S401" s="84"/>
      <c r="T401" s="84"/>
    </row>
    <row r="402" spans="6:20" hidden="1">
      <c r="F402" s="145"/>
      <c r="G402" s="84"/>
      <c r="H402" s="146" t="s">
        <v>545</v>
      </c>
      <c r="I402" s="84"/>
      <c r="J402" s="84" t="s">
        <v>546</v>
      </c>
      <c r="K402" s="84"/>
      <c r="L402" s="84"/>
      <c r="M402" s="84"/>
      <c r="N402" s="84"/>
      <c r="O402" s="84"/>
      <c r="P402" s="84"/>
      <c r="Q402" s="84"/>
      <c r="R402" s="84"/>
      <c r="S402" s="84"/>
      <c r="T402" s="84"/>
    </row>
    <row r="403" spans="6:20" hidden="1">
      <c r="F403" s="147"/>
      <c r="G403" s="84"/>
      <c r="H403" s="148"/>
      <c r="I403" s="84"/>
      <c r="J403" s="84" t="s">
        <v>547</v>
      </c>
      <c r="K403" s="84"/>
      <c r="L403" s="84"/>
      <c r="M403" s="84"/>
      <c r="N403" s="84"/>
      <c r="O403" s="84"/>
      <c r="P403" s="84"/>
      <c r="Q403" s="84"/>
      <c r="R403" s="84"/>
      <c r="S403" s="84"/>
      <c r="T403" s="84"/>
    </row>
    <row r="404" spans="6:20" hidden="1">
      <c r="F404" s="147"/>
      <c r="G404" s="84"/>
      <c r="H404" s="148"/>
      <c r="I404" s="84"/>
      <c r="J404" s="84"/>
      <c r="K404" s="84"/>
      <c r="L404" s="84"/>
      <c r="M404" s="84"/>
      <c r="N404" s="84"/>
      <c r="O404" s="84"/>
      <c r="P404" s="84"/>
      <c r="Q404" s="84"/>
      <c r="R404" s="84"/>
      <c r="S404" s="84"/>
      <c r="T404" s="84"/>
    </row>
    <row r="405" spans="6:20" hidden="1">
      <c r="F405" s="147"/>
      <c r="G405" s="84"/>
      <c r="H405" s="148"/>
      <c r="I405" s="84"/>
      <c r="J405" s="84"/>
      <c r="K405" s="84"/>
      <c r="L405" s="84"/>
      <c r="M405" s="84"/>
      <c r="N405" s="84"/>
      <c r="O405" s="84"/>
      <c r="P405" s="84"/>
      <c r="Q405" s="84"/>
      <c r="R405" s="84"/>
      <c r="S405" s="84"/>
      <c r="T405" s="84"/>
    </row>
    <row r="406" spans="6:20" hidden="1">
      <c r="F406" s="84"/>
      <c r="G406" s="84"/>
      <c r="H406" s="148"/>
      <c r="I406" s="84"/>
      <c r="J406" s="84"/>
      <c r="K406" s="84"/>
      <c r="L406" s="84"/>
      <c r="M406" s="84"/>
      <c r="N406" s="84"/>
      <c r="O406" s="84"/>
      <c r="P406" s="84"/>
      <c r="Q406" s="84"/>
      <c r="R406" s="84"/>
      <c r="S406" s="84"/>
      <c r="T406" s="84"/>
    </row>
    <row r="407" spans="6:20" ht="12.75" hidden="1" customHeight="1">
      <c r="G407" s="84"/>
      <c r="H407" s="84"/>
      <c r="I407" s="84"/>
      <c r="J407" s="84"/>
      <c r="K407" s="84"/>
      <c r="L407" s="84"/>
      <c r="M407" s="84"/>
      <c r="N407" s="84"/>
      <c r="O407" s="84"/>
      <c r="P407" s="84"/>
      <c r="Q407" s="84"/>
      <c r="R407" s="84"/>
      <c r="S407" s="84"/>
      <c r="T407" s="84"/>
    </row>
    <row r="408" spans="6:20" ht="18.75" hidden="1">
      <c r="F408" s="89"/>
      <c r="G408" s="84"/>
      <c r="H408" s="149" t="s">
        <v>618</v>
      </c>
      <c r="I408" s="84"/>
      <c r="J408" s="84"/>
      <c r="K408" s="84"/>
      <c r="L408" s="84"/>
      <c r="M408" s="84"/>
      <c r="N408" s="84"/>
      <c r="O408" s="84"/>
      <c r="P408" s="84"/>
      <c r="Q408" s="84"/>
      <c r="R408" s="84"/>
      <c r="S408" s="84"/>
      <c r="T408" s="84"/>
    </row>
    <row r="409" spans="6:20" ht="18.75" hidden="1">
      <c r="F409" s="89"/>
      <c r="G409" s="84"/>
      <c r="H409" s="150" t="s">
        <v>619</v>
      </c>
      <c r="I409" s="151"/>
      <c r="J409" s="84"/>
      <c r="K409" s="84"/>
      <c r="L409" s="84"/>
      <c r="M409" s="84"/>
      <c r="N409" s="84"/>
      <c r="O409" s="84"/>
      <c r="P409" s="84"/>
      <c r="Q409" s="84"/>
      <c r="R409" s="84"/>
      <c r="S409" s="84"/>
      <c r="T409" s="84"/>
    </row>
    <row r="410" spans="6:20" hidden="1">
      <c r="F410" s="89"/>
      <c r="G410" s="84"/>
      <c r="H410" s="84"/>
      <c r="I410" s="84"/>
      <c r="J410" s="84"/>
      <c r="K410" s="84"/>
      <c r="L410" s="84"/>
      <c r="M410" s="84"/>
      <c r="N410" s="84"/>
      <c r="O410" s="84"/>
      <c r="P410" s="84"/>
      <c r="Q410" s="84"/>
      <c r="R410" s="84"/>
      <c r="S410" s="84"/>
      <c r="T410" s="84"/>
    </row>
    <row r="411" spans="6:20" ht="13.5" hidden="1" customHeight="1">
      <c r="F411" s="89"/>
      <c r="G411" s="84"/>
      <c r="H411" s="84"/>
      <c r="I411" s="84"/>
      <c r="J411" s="84"/>
      <c r="K411" s="84"/>
      <c r="L411" s="84"/>
      <c r="M411" s="84"/>
      <c r="N411" s="152"/>
      <c r="O411" s="153"/>
      <c r="P411" s="84"/>
      <c r="Q411" s="84"/>
      <c r="R411" s="84"/>
      <c r="S411" s="84"/>
      <c r="T411" s="84"/>
    </row>
    <row r="412" spans="6:20" ht="15.75" hidden="1" customHeight="1">
      <c r="F412" s="89"/>
      <c r="G412" s="84"/>
      <c r="H412" s="84"/>
      <c r="I412" s="84"/>
      <c r="J412" s="84"/>
      <c r="K412" s="84"/>
      <c r="L412" s="84"/>
      <c r="M412" s="84"/>
      <c r="N412" s="133"/>
      <c r="O412" s="84"/>
      <c r="P412" s="84"/>
      <c r="Q412" s="84"/>
      <c r="R412" s="84"/>
      <c r="S412" s="84"/>
      <c r="T412" s="84"/>
    </row>
    <row r="413" spans="6:20" ht="5.25" hidden="1" customHeight="1">
      <c r="F413" s="89"/>
      <c r="G413" s="84"/>
      <c r="H413" s="84"/>
      <c r="I413" s="84"/>
      <c r="J413" s="84"/>
      <c r="K413" s="84"/>
      <c r="L413" s="84"/>
      <c r="M413" s="84"/>
      <c r="N413" s="84"/>
      <c r="O413" s="84"/>
      <c r="P413" s="84"/>
      <c r="Q413" s="84"/>
      <c r="R413" s="84"/>
      <c r="S413" s="84"/>
      <c r="T413" s="84"/>
    </row>
    <row r="414" spans="6:20" ht="3" hidden="1" customHeight="1">
      <c r="F414" s="89"/>
      <c r="G414" s="84"/>
      <c r="H414" s="93"/>
      <c r="I414" s="93"/>
      <c r="J414" s="93"/>
      <c r="K414" s="94"/>
      <c r="L414" s="93"/>
      <c r="M414" s="93"/>
      <c r="N414" s="93"/>
      <c r="O414" s="93"/>
      <c r="P414" s="93"/>
      <c r="Q414" s="93"/>
      <c r="R414" s="93"/>
      <c r="S414" s="93"/>
      <c r="T414" s="84"/>
    </row>
    <row r="415" spans="6:20" ht="15" hidden="1">
      <c r="F415" s="89"/>
      <c r="G415" s="84"/>
      <c r="H415" s="95"/>
      <c r="I415" s="95"/>
      <c r="J415" s="96"/>
      <c r="K415" s="97"/>
      <c r="L415" s="98"/>
      <c r="M415" s="99"/>
      <c r="N415" s="154" t="s">
        <v>622</v>
      </c>
      <c r="O415" s="154"/>
      <c r="P415" s="98"/>
      <c r="Q415" s="98"/>
      <c r="R415" s="99"/>
      <c r="S415" s="98"/>
      <c r="T415" s="84"/>
    </row>
    <row r="416" spans="6:20" ht="3" hidden="1" customHeight="1">
      <c r="F416" s="89"/>
      <c r="G416" s="84"/>
      <c r="H416" s="95"/>
      <c r="I416" s="95"/>
      <c r="J416" s="96"/>
      <c r="K416" s="101"/>
      <c r="L416" s="102"/>
      <c r="M416" s="102"/>
      <c r="N416" s="102"/>
      <c r="O416" s="102"/>
      <c r="P416" s="102"/>
      <c r="Q416" s="102"/>
      <c r="R416" s="102"/>
      <c r="S416" s="102"/>
      <c r="T416" s="84"/>
    </row>
    <row r="417" spans="6:20" ht="3" hidden="1" customHeight="1">
      <c r="F417" s="89"/>
      <c r="G417" s="84"/>
      <c r="H417" s="95"/>
      <c r="I417" s="95"/>
      <c r="J417" s="95"/>
      <c r="K417" s="94"/>
      <c r="L417" s="93"/>
      <c r="M417" s="93"/>
      <c r="N417" s="93"/>
      <c r="O417" s="94"/>
      <c r="P417" s="93"/>
      <c r="Q417" s="93"/>
      <c r="R417" s="93"/>
      <c r="S417" s="93"/>
      <c r="T417" s="84"/>
    </row>
    <row r="418" spans="6:20" ht="15" hidden="1">
      <c r="F418" s="89"/>
      <c r="G418" s="84"/>
      <c r="H418" s="95"/>
      <c r="I418" s="95"/>
      <c r="J418" s="95"/>
      <c r="K418" s="105" t="s">
        <v>501</v>
      </c>
      <c r="L418" s="106"/>
      <c r="M418" s="99" t="s">
        <v>502</v>
      </c>
      <c r="N418" s="98"/>
      <c r="O418" s="105" t="s">
        <v>503</v>
      </c>
      <c r="P418" s="106"/>
      <c r="Q418" s="106"/>
      <c r="R418" s="99" t="s">
        <v>504</v>
      </c>
      <c r="S418" s="95"/>
      <c r="T418" s="84"/>
    </row>
    <row r="419" spans="6:20" ht="3" hidden="1" customHeight="1">
      <c r="F419" s="89"/>
      <c r="G419" s="84"/>
      <c r="H419" s="103"/>
      <c r="I419" s="103"/>
      <c r="J419" s="104"/>
      <c r="K419" s="155"/>
      <c r="L419" s="156"/>
      <c r="M419" s="156"/>
      <c r="N419" s="156"/>
      <c r="O419" s="155"/>
      <c r="P419" s="156"/>
      <c r="Q419" s="156"/>
      <c r="R419" s="156"/>
      <c r="S419" s="102"/>
      <c r="T419" s="84"/>
    </row>
    <row r="420" spans="6:20" ht="19.5" hidden="1" customHeight="1">
      <c r="F420" s="89"/>
      <c r="G420" s="84"/>
      <c r="H420" s="95"/>
      <c r="I420" s="95"/>
      <c r="J420" s="95"/>
      <c r="K420" s="108" t="s">
        <v>551</v>
      </c>
      <c r="L420" s="109" t="s">
        <v>552</v>
      </c>
      <c r="M420" s="110"/>
      <c r="N420" s="108" t="s">
        <v>553</v>
      </c>
      <c r="O420" s="108" t="s">
        <v>551</v>
      </c>
      <c r="P420" s="109" t="s">
        <v>552</v>
      </c>
      <c r="Q420" s="111"/>
      <c r="R420" s="110"/>
      <c r="S420" s="112" t="s">
        <v>553</v>
      </c>
      <c r="T420" s="95"/>
    </row>
    <row r="421" spans="6:20" hidden="1">
      <c r="F421" s="89"/>
      <c r="G421" s="84"/>
      <c r="H421" s="95"/>
      <c r="I421" s="95"/>
      <c r="J421" s="95"/>
      <c r="K421" s="113" t="s">
        <v>554</v>
      </c>
      <c r="L421" s="114"/>
      <c r="M421" s="95"/>
      <c r="N421" s="113" t="s">
        <v>554</v>
      </c>
      <c r="O421" s="113" t="s">
        <v>554</v>
      </c>
      <c r="P421" s="114"/>
      <c r="Q421" s="95"/>
      <c r="R421" s="95"/>
      <c r="S421" s="113" t="s">
        <v>554</v>
      </c>
      <c r="T421" s="95"/>
    </row>
    <row r="422" spans="6:20" ht="15" hidden="1">
      <c r="F422" s="89"/>
      <c r="G422" s="84"/>
      <c r="H422" s="664" t="s">
        <v>509</v>
      </c>
      <c r="I422" s="664"/>
      <c r="J422" s="665"/>
      <c r="K422" s="115" t="s">
        <v>510</v>
      </c>
      <c r="L422" s="116" t="s">
        <v>555</v>
      </c>
      <c r="M422" s="117"/>
      <c r="N422" s="115" t="s">
        <v>510</v>
      </c>
      <c r="O422" s="115" t="s">
        <v>510</v>
      </c>
      <c r="P422" s="116" t="s">
        <v>555</v>
      </c>
      <c r="Q422" s="118"/>
      <c r="R422" s="117"/>
      <c r="S422" s="115" t="s">
        <v>510</v>
      </c>
      <c r="T422" s="95"/>
    </row>
    <row r="423" spans="6:20" ht="3" hidden="1" customHeight="1">
      <c r="F423" s="89"/>
      <c r="G423" s="84"/>
      <c r="H423" s="98"/>
      <c r="I423" s="99"/>
      <c r="J423" s="99"/>
      <c r="K423" s="119"/>
      <c r="L423" s="120"/>
      <c r="M423" s="102"/>
      <c r="N423" s="119"/>
      <c r="O423" s="119"/>
      <c r="P423" s="120"/>
      <c r="Q423" s="121"/>
      <c r="R423" s="102"/>
      <c r="S423" s="114"/>
      <c r="T423" s="95"/>
    </row>
    <row r="424" spans="6:20" ht="5.25" hidden="1" customHeight="1">
      <c r="F424" s="89"/>
      <c r="G424" s="84"/>
      <c r="H424" s="98"/>
      <c r="I424" s="99"/>
      <c r="J424" s="99"/>
      <c r="K424" s="119"/>
      <c r="L424" s="122"/>
      <c r="M424" s="94"/>
      <c r="N424" s="119"/>
      <c r="O424" s="119"/>
      <c r="P424" s="122"/>
      <c r="Q424" s="123"/>
      <c r="R424" s="95"/>
      <c r="S424" s="114"/>
      <c r="T424" s="95"/>
    </row>
    <row r="425" spans="6:20" ht="15" hidden="1">
      <c r="F425" s="89"/>
      <c r="G425" s="84"/>
      <c r="H425" s="662" t="s">
        <v>512</v>
      </c>
      <c r="I425" s="662"/>
      <c r="J425" s="663"/>
      <c r="K425" s="119"/>
      <c r="L425" s="115" t="s">
        <v>513</v>
      </c>
      <c r="M425" s="115" t="s">
        <v>514</v>
      </c>
      <c r="N425" s="119"/>
      <c r="O425" s="119"/>
      <c r="P425" s="124" t="s">
        <v>556</v>
      </c>
      <c r="Q425" s="124" t="s">
        <v>516</v>
      </c>
      <c r="R425" s="125" t="s">
        <v>517</v>
      </c>
      <c r="S425" s="114"/>
      <c r="T425" s="95"/>
    </row>
    <row r="426" spans="6:20" hidden="1">
      <c r="F426" s="89"/>
      <c r="G426" s="84"/>
      <c r="H426" s="95"/>
      <c r="I426" s="95"/>
      <c r="J426" s="95"/>
      <c r="K426" s="119"/>
      <c r="L426" s="114"/>
      <c r="M426" s="114"/>
      <c r="N426" s="119"/>
      <c r="O426" s="119"/>
      <c r="P426" s="114"/>
      <c r="Q426" s="114"/>
      <c r="R426" s="115" t="s">
        <v>518</v>
      </c>
      <c r="S426" s="114"/>
      <c r="T426" s="95"/>
    </row>
    <row r="427" spans="6:20" ht="15" hidden="1">
      <c r="F427" s="89"/>
      <c r="G427" s="84"/>
      <c r="H427" s="126"/>
      <c r="I427" s="126"/>
      <c r="J427" s="127"/>
      <c r="K427" s="128" t="s">
        <v>519</v>
      </c>
      <c r="L427" s="114"/>
      <c r="M427" s="129"/>
      <c r="N427" s="128" t="s">
        <v>519</v>
      </c>
      <c r="O427" s="128" t="s">
        <v>519</v>
      </c>
      <c r="P427" s="114"/>
      <c r="Q427" s="129"/>
      <c r="R427" s="114"/>
      <c r="S427" s="129" t="s">
        <v>557</v>
      </c>
      <c r="T427" s="95"/>
    </row>
    <row r="428" spans="6:20" ht="15" hidden="1">
      <c r="F428" s="89"/>
      <c r="G428" s="84"/>
      <c r="H428" s="95"/>
      <c r="I428" s="95"/>
      <c r="J428" s="95"/>
      <c r="K428" s="128" t="s">
        <v>558</v>
      </c>
      <c r="L428" s="129" t="s">
        <v>522</v>
      </c>
      <c r="M428" s="129" t="s">
        <v>559</v>
      </c>
      <c r="N428" s="128" t="s">
        <v>560</v>
      </c>
      <c r="O428" s="128" t="s">
        <v>558</v>
      </c>
      <c r="P428" s="129" t="s">
        <v>522</v>
      </c>
      <c r="Q428" s="129" t="s">
        <v>559</v>
      </c>
      <c r="R428" s="119"/>
      <c r="S428" s="129" t="s">
        <v>560</v>
      </c>
      <c r="T428" s="95"/>
    </row>
    <row r="429" spans="6:20" ht="15" hidden="1" customHeight="1">
      <c r="F429" s="89"/>
      <c r="G429" s="84"/>
      <c r="H429" s="95"/>
      <c r="I429" s="95"/>
      <c r="J429" s="95"/>
      <c r="K429" s="115" t="s">
        <v>561</v>
      </c>
      <c r="L429" s="122"/>
      <c r="M429" s="122"/>
      <c r="N429" s="130"/>
      <c r="O429" s="115" t="s">
        <v>561</v>
      </c>
      <c r="P429" s="122"/>
      <c r="Q429" s="122"/>
      <c r="R429" s="129" t="s">
        <v>562</v>
      </c>
      <c r="S429" s="122"/>
      <c r="T429" s="84"/>
    </row>
    <row r="430" spans="6:20" ht="5.25" hidden="1" customHeight="1">
      <c r="F430" s="89"/>
      <c r="G430" s="84"/>
      <c r="H430" s="84"/>
      <c r="I430" s="144"/>
      <c r="J430" s="84"/>
      <c r="K430" s="101"/>
      <c r="L430" s="101"/>
      <c r="M430" s="101"/>
      <c r="N430" s="131"/>
      <c r="O430" s="101"/>
      <c r="P430" s="101"/>
      <c r="Q430" s="101"/>
      <c r="R430" s="101"/>
      <c r="S430" s="101"/>
      <c r="T430" s="84"/>
    </row>
    <row r="431" spans="6:20" ht="30" hidden="1" customHeight="1">
      <c r="F431" s="84"/>
      <c r="G431" s="84"/>
      <c r="H431" s="93"/>
      <c r="I431" s="157"/>
      <c r="J431" s="158"/>
      <c r="K431" s="159"/>
      <c r="L431" s="160"/>
      <c r="M431" s="160"/>
      <c r="N431" s="160"/>
      <c r="O431" s="161"/>
      <c r="P431" s="160"/>
      <c r="Q431" s="160"/>
      <c r="R431" s="160"/>
      <c r="S431" s="160"/>
      <c r="T431" s="84"/>
    </row>
    <row r="432" spans="6:20" ht="30" hidden="1" customHeight="1">
      <c r="F432" s="84"/>
      <c r="G432" s="84"/>
      <c r="H432" s="84"/>
      <c r="I432" s="83"/>
      <c r="J432" s="84"/>
      <c r="K432" s="162"/>
      <c r="L432" s="163"/>
      <c r="M432" s="163"/>
      <c r="N432" s="163"/>
      <c r="O432" s="164"/>
      <c r="P432" s="163"/>
      <c r="Q432" s="163"/>
      <c r="R432" s="163"/>
      <c r="S432" s="163"/>
      <c r="T432" s="84"/>
    </row>
    <row r="433" spans="1:20" ht="13.5" customHeight="1">
      <c r="A433" s="132" t="s">
        <v>527</v>
      </c>
      <c r="B433" s="132" t="s">
        <v>214</v>
      </c>
      <c r="C433" s="132" t="s">
        <v>360</v>
      </c>
      <c r="D433" s="132" t="s">
        <v>216</v>
      </c>
      <c r="E433" s="132"/>
      <c r="F433" s="87"/>
      <c r="G433" s="93"/>
      <c r="H433" s="202" t="s">
        <v>563</v>
      </c>
      <c r="I433" s="157"/>
      <c r="J433" s="195" t="s">
        <v>211</v>
      </c>
      <c r="K433" s="196">
        <v>930150</v>
      </c>
      <c r="L433" s="197">
        <v>921</v>
      </c>
      <c r="M433" s="197">
        <v>359</v>
      </c>
      <c r="N433" s="197">
        <v>958222</v>
      </c>
      <c r="O433" s="197">
        <v>910133</v>
      </c>
      <c r="P433" s="197">
        <v>905</v>
      </c>
      <c r="Q433" s="197">
        <v>252</v>
      </c>
      <c r="R433" s="197">
        <v>83</v>
      </c>
      <c r="S433" s="197">
        <v>938370</v>
      </c>
      <c r="T433" s="84"/>
    </row>
    <row r="434" spans="1:20">
      <c r="A434" s="132" t="s">
        <v>527</v>
      </c>
      <c r="B434" s="132" t="s">
        <v>214</v>
      </c>
      <c r="C434" s="132" t="s">
        <v>360</v>
      </c>
      <c r="D434" s="132" t="s">
        <v>216</v>
      </c>
      <c r="E434" s="132"/>
      <c r="F434" s="87"/>
      <c r="G434" s="84"/>
      <c r="H434" s="203" t="s">
        <v>564</v>
      </c>
      <c r="I434" s="144"/>
      <c r="J434" s="84"/>
      <c r="K434" s="134">
        <v>917329</v>
      </c>
      <c r="L434" s="135">
        <v>1008</v>
      </c>
      <c r="M434" s="135">
        <v>373</v>
      </c>
      <c r="N434" s="135">
        <v>929588</v>
      </c>
      <c r="O434" s="136">
        <v>897922</v>
      </c>
      <c r="P434" s="135">
        <v>985</v>
      </c>
      <c r="Q434" s="135">
        <v>276</v>
      </c>
      <c r="R434" s="135">
        <v>101</v>
      </c>
      <c r="S434" s="135">
        <v>909563</v>
      </c>
      <c r="T434" s="84"/>
    </row>
    <row r="435" spans="1:20">
      <c r="A435" s="132" t="s">
        <v>527</v>
      </c>
      <c r="B435" s="132" t="s">
        <v>214</v>
      </c>
      <c r="C435" s="132" t="s">
        <v>360</v>
      </c>
      <c r="D435" s="132" t="s">
        <v>216</v>
      </c>
      <c r="E435" s="132"/>
      <c r="F435" s="87"/>
      <c r="G435" s="84"/>
      <c r="H435" s="203" t="s">
        <v>565</v>
      </c>
      <c r="I435" s="144"/>
      <c r="J435" s="84"/>
      <c r="K435" s="134">
        <v>897776</v>
      </c>
      <c r="L435" s="135">
        <v>1086</v>
      </c>
      <c r="M435" s="135">
        <v>346</v>
      </c>
      <c r="N435" s="135">
        <v>916694</v>
      </c>
      <c r="O435" s="136">
        <v>879040</v>
      </c>
      <c r="P435" s="135">
        <v>1059</v>
      </c>
      <c r="Q435" s="135">
        <v>258</v>
      </c>
      <c r="R435" s="135">
        <v>70</v>
      </c>
      <c r="S435" s="135">
        <v>897314</v>
      </c>
      <c r="T435" s="84"/>
    </row>
    <row r="436" spans="1:20">
      <c r="A436" s="132" t="s">
        <v>527</v>
      </c>
      <c r="B436" s="132" t="s">
        <v>214</v>
      </c>
      <c r="C436" s="132" t="s">
        <v>360</v>
      </c>
      <c r="D436" s="132" t="s">
        <v>216</v>
      </c>
      <c r="E436" s="132"/>
      <c r="F436" s="87"/>
      <c r="G436" s="84"/>
      <c r="H436" s="203" t="s">
        <v>566</v>
      </c>
      <c r="I436" s="144"/>
      <c r="J436" s="84"/>
      <c r="K436" s="134">
        <v>895913</v>
      </c>
      <c r="L436" s="135">
        <v>1218</v>
      </c>
      <c r="M436" s="135">
        <v>66</v>
      </c>
      <c r="N436" s="135">
        <v>897036</v>
      </c>
      <c r="O436" s="136">
        <v>879641</v>
      </c>
      <c r="P436" s="135">
        <v>1192</v>
      </c>
      <c r="Q436" s="135">
        <v>28</v>
      </c>
      <c r="R436" s="135">
        <v>49</v>
      </c>
      <c r="S436" s="135">
        <v>878309</v>
      </c>
      <c r="T436" s="84"/>
    </row>
    <row r="437" spans="1:20">
      <c r="A437" s="132" t="s">
        <v>527</v>
      </c>
      <c r="B437" s="132" t="s">
        <v>214</v>
      </c>
      <c r="C437" s="132" t="s">
        <v>360</v>
      </c>
      <c r="D437" s="132" t="s">
        <v>216</v>
      </c>
      <c r="E437" s="132"/>
      <c r="F437" s="87"/>
      <c r="G437" s="84"/>
      <c r="H437" s="203" t="s">
        <v>567</v>
      </c>
      <c r="I437" s="144"/>
      <c r="J437" s="84"/>
      <c r="K437" s="134">
        <v>702836</v>
      </c>
      <c r="L437" s="135">
        <v>1031</v>
      </c>
      <c r="M437" s="135">
        <v>228</v>
      </c>
      <c r="N437" s="135">
        <v>894761</v>
      </c>
      <c r="O437" s="136">
        <v>687381</v>
      </c>
      <c r="P437" s="135">
        <v>1015</v>
      </c>
      <c r="Q437" s="135">
        <v>253</v>
      </c>
      <c r="R437" s="135">
        <v>30</v>
      </c>
      <c r="S437" s="135">
        <v>878526</v>
      </c>
      <c r="T437" s="84"/>
    </row>
    <row r="438" spans="1:20" ht="30" customHeight="1">
      <c r="A438" s="132" t="s">
        <v>527</v>
      </c>
      <c r="B438" s="132" t="s">
        <v>214</v>
      </c>
      <c r="C438" s="132" t="s">
        <v>360</v>
      </c>
      <c r="D438" s="132" t="s">
        <v>216</v>
      </c>
      <c r="E438" s="132"/>
      <c r="F438" s="87"/>
      <c r="G438" s="84"/>
      <c r="H438" s="144" t="s">
        <v>568</v>
      </c>
      <c r="I438" s="83"/>
      <c r="J438" s="84"/>
      <c r="K438" s="134">
        <v>866839</v>
      </c>
      <c r="L438" s="135">
        <v>1366</v>
      </c>
      <c r="M438" s="135">
        <v>-77</v>
      </c>
      <c r="N438" s="135">
        <v>702033</v>
      </c>
      <c r="O438" s="136">
        <v>851477</v>
      </c>
      <c r="P438" s="135">
        <v>1326</v>
      </c>
      <c r="Q438" s="135">
        <v>8</v>
      </c>
      <c r="R438" s="135">
        <v>51</v>
      </c>
      <c r="S438" s="135">
        <v>686649</v>
      </c>
      <c r="T438" s="84"/>
    </row>
    <row r="439" spans="1:20">
      <c r="A439" s="132" t="s">
        <v>527</v>
      </c>
      <c r="B439" s="132" t="s">
        <v>214</v>
      </c>
      <c r="C439" s="132" t="s">
        <v>360</v>
      </c>
      <c r="D439" s="132" t="s">
        <v>216</v>
      </c>
      <c r="E439" s="132"/>
      <c r="F439" s="87"/>
      <c r="G439" s="84"/>
      <c r="H439" s="144" t="s">
        <v>569</v>
      </c>
      <c r="I439" s="83"/>
      <c r="J439" s="84"/>
      <c r="K439" s="134">
        <v>812167</v>
      </c>
      <c r="L439" s="135">
        <v>1372</v>
      </c>
      <c r="M439" s="135">
        <v>60</v>
      </c>
      <c r="N439" s="135">
        <v>865396</v>
      </c>
      <c r="O439" s="136">
        <v>797405</v>
      </c>
      <c r="P439" s="135">
        <v>1340</v>
      </c>
      <c r="Q439" s="135">
        <v>85</v>
      </c>
      <c r="R439" s="135">
        <v>75</v>
      </c>
      <c r="S439" s="135">
        <v>850210</v>
      </c>
      <c r="T439" s="84"/>
    </row>
    <row r="440" spans="1:20">
      <c r="A440" s="132" t="s">
        <v>527</v>
      </c>
      <c r="B440" s="132" t="s">
        <v>214</v>
      </c>
      <c r="C440" s="132" t="s">
        <v>360</v>
      </c>
      <c r="D440" s="132" t="s">
        <v>216</v>
      </c>
      <c r="E440" s="132"/>
      <c r="F440" s="87"/>
      <c r="G440" s="84"/>
      <c r="H440" s="144" t="s">
        <v>570</v>
      </c>
      <c r="I440" s="83"/>
      <c r="J440" s="84"/>
      <c r="K440" s="134">
        <v>792668</v>
      </c>
      <c r="L440" s="135">
        <v>1513</v>
      </c>
      <c r="M440" s="135">
        <v>90</v>
      </c>
      <c r="N440" s="135">
        <v>810855</v>
      </c>
      <c r="O440" s="136">
        <v>778094</v>
      </c>
      <c r="P440" s="135">
        <v>1486</v>
      </c>
      <c r="Q440" s="135">
        <v>87</v>
      </c>
      <c r="R440" s="135">
        <v>65</v>
      </c>
      <c r="S440" s="135">
        <v>796225</v>
      </c>
      <c r="T440" s="84"/>
    </row>
    <row r="441" spans="1:20">
      <c r="A441" s="132" t="s">
        <v>527</v>
      </c>
      <c r="B441" s="132" t="s">
        <v>214</v>
      </c>
      <c r="C441" s="132" t="s">
        <v>360</v>
      </c>
      <c r="D441" s="132" t="s">
        <v>216</v>
      </c>
      <c r="E441" s="132"/>
      <c r="F441" s="87"/>
      <c r="G441" s="84"/>
      <c r="H441" s="144" t="s">
        <v>571</v>
      </c>
      <c r="I441" s="83"/>
      <c r="J441" s="84"/>
      <c r="K441" s="134">
        <v>767202</v>
      </c>
      <c r="L441" s="135">
        <v>1503</v>
      </c>
      <c r="M441" s="135">
        <v>98</v>
      </c>
      <c r="N441" s="135">
        <v>791245</v>
      </c>
      <c r="O441" s="136">
        <v>754778</v>
      </c>
      <c r="P441" s="135">
        <v>1465</v>
      </c>
      <c r="Q441" s="135">
        <v>52</v>
      </c>
      <c r="R441" s="135">
        <v>45</v>
      </c>
      <c r="S441" s="135">
        <v>776760</v>
      </c>
      <c r="T441" s="84"/>
    </row>
    <row r="442" spans="1:20">
      <c r="A442" s="132" t="s">
        <v>527</v>
      </c>
      <c r="B442" s="132" t="s">
        <v>214</v>
      </c>
      <c r="C442" s="132" t="s">
        <v>360</v>
      </c>
      <c r="D442" s="132" t="s">
        <v>216</v>
      </c>
      <c r="E442" s="132"/>
      <c r="F442" s="87"/>
      <c r="G442" s="84"/>
      <c r="H442" s="144" t="s">
        <v>572</v>
      </c>
      <c r="I442" s="83"/>
      <c r="J442" s="84"/>
      <c r="K442" s="134">
        <v>755976</v>
      </c>
      <c r="L442" s="135">
        <v>1635</v>
      </c>
      <c r="M442" s="135">
        <v>58</v>
      </c>
      <c r="N442" s="135">
        <v>765797</v>
      </c>
      <c r="O442" s="136">
        <v>744804</v>
      </c>
      <c r="P442" s="135">
        <v>1599</v>
      </c>
      <c r="Q442" s="135">
        <v>87</v>
      </c>
      <c r="R442" s="135">
        <v>17</v>
      </c>
      <c r="S442" s="135">
        <v>753410</v>
      </c>
      <c r="T442" s="84"/>
    </row>
    <row r="443" spans="1:20" ht="30" customHeight="1">
      <c r="A443" s="132" t="s">
        <v>527</v>
      </c>
      <c r="B443" s="132" t="s">
        <v>214</v>
      </c>
      <c r="C443" s="132" t="s">
        <v>360</v>
      </c>
      <c r="D443" s="132" t="s">
        <v>216</v>
      </c>
      <c r="E443" s="132"/>
      <c r="F443" s="87"/>
      <c r="G443" s="84"/>
      <c r="H443" s="144" t="s">
        <v>573</v>
      </c>
      <c r="I443" s="83"/>
      <c r="J443" s="84"/>
      <c r="K443" s="134">
        <v>763457</v>
      </c>
      <c r="L443" s="135">
        <v>1722</v>
      </c>
      <c r="M443" s="135">
        <v>47</v>
      </c>
      <c r="N443" s="135">
        <v>754399</v>
      </c>
      <c r="O443" s="136">
        <v>752716</v>
      </c>
      <c r="P443" s="135">
        <v>1698</v>
      </c>
      <c r="Q443" s="135">
        <v>35</v>
      </c>
      <c r="R443" s="135">
        <v>29</v>
      </c>
      <c r="S443" s="135">
        <v>743309</v>
      </c>
      <c r="T443" s="84"/>
    </row>
    <row r="444" spans="1:20">
      <c r="A444" s="132" t="s">
        <v>527</v>
      </c>
      <c r="B444" s="132" t="s">
        <v>214</v>
      </c>
      <c r="C444" s="132" t="s">
        <v>360</v>
      </c>
      <c r="D444" s="132" t="s">
        <v>216</v>
      </c>
      <c r="E444" s="132"/>
      <c r="F444" s="87"/>
      <c r="G444" s="84"/>
      <c r="H444" s="144" t="s">
        <v>574</v>
      </c>
      <c r="I444" s="83"/>
      <c r="J444" s="84"/>
      <c r="K444" s="134">
        <v>778076</v>
      </c>
      <c r="L444" s="135">
        <v>1871</v>
      </c>
      <c r="M444" s="135">
        <v>-22</v>
      </c>
      <c r="N444" s="135">
        <v>761782</v>
      </c>
      <c r="O444" s="136">
        <v>768652</v>
      </c>
      <c r="P444" s="135">
        <v>1843</v>
      </c>
      <c r="Q444" s="135">
        <v>75</v>
      </c>
      <c r="R444" s="135">
        <v>29</v>
      </c>
      <c r="S444" s="135">
        <v>751082</v>
      </c>
      <c r="T444" s="84"/>
    </row>
    <row r="445" spans="1:20">
      <c r="A445" s="132" t="s">
        <v>527</v>
      </c>
      <c r="B445" s="132" t="s">
        <v>214</v>
      </c>
      <c r="C445" s="132" t="s">
        <v>360</v>
      </c>
      <c r="D445" s="132" t="s">
        <v>216</v>
      </c>
      <c r="E445" s="132"/>
      <c r="F445" s="87"/>
      <c r="G445" s="84"/>
      <c r="H445" s="144" t="s">
        <v>575</v>
      </c>
      <c r="I445" s="83"/>
      <c r="J445" s="84"/>
      <c r="K445" s="134">
        <v>759370</v>
      </c>
      <c r="L445" s="135">
        <v>1938</v>
      </c>
      <c r="M445" s="135">
        <v>-113</v>
      </c>
      <c r="N445" s="135">
        <v>776183</v>
      </c>
      <c r="O445" s="136">
        <v>750057</v>
      </c>
      <c r="P445" s="135">
        <v>1916</v>
      </c>
      <c r="Q445" s="135">
        <v>-70</v>
      </c>
      <c r="R445" s="135">
        <v>28</v>
      </c>
      <c r="S445" s="135">
        <v>766913</v>
      </c>
      <c r="T445" s="84"/>
    </row>
    <row r="446" spans="1:20">
      <c r="A446" s="132" t="s">
        <v>527</v>
      </c>
      <c r="B446" s="132" t="s">
        <v>214</v>
      </c>
      <c r="C446" s="132" t="s">
        <v>360</v>
      </c>
      <c r="D446" s="132" t="s">
        <v>216</v>
      </c>
      <c r="E446" s="132"/>
      <c r="F446" s="87"/>
      <c r="G446" s="84"/>
      <c r="H446" s="144" t="s">
        <v>576</v>
      </c>
      <c r="I446" s="83"/>
      <c r="J446" s="84"/>
      <c r="K446" s="134">
        <v>738651</v>
      </c>
      <c r="L446" s="135">
        <v>2019</v>
      </c>
      <c r="M446" s="135">
        <v>18</v>
      </c>
      <c r="N446" s="135">
        <v>757319</v>
      </c>
      <c r="O446" s="136">
        <v>729859</v>
      </c>
      <c r="P446" s="135">
        <v>1984</v>
      </c>
      <c r="Q446" s="135">
        <v>85</v>
      </c>
      <c r="R446" s="135">
        <v>34</v>
      </c>
      <c r="S446" s="135">
        <v>748099</v>
      </c>
      <c r="T446" s="84"/>
    </row>
    <row r="447" spans="1:20">
      <c r="A447" s="132" t="s">
        <v>527</v>
      </c>
      <c r="B447" s="132" t="s">
        <v>214</v>
      </c>
      <c r="C447" s="132" t="s">
        <v>360</v>
      </c>
      <c r="D447" s="132" t="s">
        <v>216</v>
      </c>
      <c r="E447" s="132"/>
      <c r="F447" s="87"/>
      <c r="G447" s="84"/>
      <c r="H447" s="144" t="s">
        <v>577</v>
      </c>
      <c r="I447" s="83"/>
      <c r="J447" s="84"/>
      <c r="K447" s="134">
        <v>777413</v>
      </c>
      <c r="L447" s="135">
        <v>2346</v>
      </c>
      <c r="M447" s="135">
        <v>45</v>
      </c>
      <c r="N447" s="135">
        <v>736650</v>
      </c>
      <c r="O447" s="136">
        <v>769112</v>
      </c>
      <c r="P447" s="135">
        <v>2322</v>
      </c>
      <c r="Q447" s="135">
        <v>51</v>
      </c>
      <c r="R447" s="135">
        <v>10</v>
      </c>
      <c r="S447" s="135">
        <v>727994</v>
      </c>
      <c r="T447" s="84"/>
    </row>
    <row r="448" spans="1:20" ht="30" customHeight="1">
      <c r="A448" s="132" t="s">
        <v>527</v>
      </c>
      <c r="B448" s="132" t="s">
        <v>214</v>
      </c>
      <c r="C448" s="132" t="s">
        <v>360</v>
      </c>
      <c r="D448" s="132" t="s">
        <v>216</v>
      </c>
      <c r="E448" s="132"/>
      <c r="F448" s="87"/>
      <c r="G448" s="84"/>
      <c r="H448" s="144" t="s">
        <v>578</v>
      </c>
      <c r="I448" s="83"/>
      <c r="J448" s="84"/>
      <c r="K448" s="134">
        <v>803522</v>
      </c>
      <c r="L448" s="135">
        <v>2589</v>
      </c>
      <c r="M448" s="135">
        <v>5</v>
      </c>
      <c r="N448" s="135">
        <v>775112</v>
      </c>
      <c r="O448" s="136">
        <v>795498</v>
      </c>
      <c r="P448" s="135">
        <v>2563</v>
      </c>
      <c r="Q448" s="135">
        <v>66</v>
      </c>
      <c r="R448" s="135">
        <v>23</v>
      </c>
      <c r="S448" s="135">
        <v>766851</v>
      </c>
      <c r="T448" s="84"/>
    </row>
    <row r="449" spans="1:20">
      <c r="A449" s="132" t="s">
        <v>527</v>
      </c>
      <c r="B449" s="132" t="s">
        <v>214</v>
      </c>
      <c r="C449" s="132" t="s">
        <v>360</v>
      </c>
      <c r="D449" s="132" t="s">
        <v>216</v>
      </c>
      <c r="E449" s="132"/>
      <c r="F449" s="87"/>
      <c r="G449" s="84"/>
      <c r="H449" s="144" t="s">
        <v>579</v>
      </c>
      <c r="I449" s="83"/>
      <c r="J449" s="84"/>
      <c r="K449" s="134">
        <v>805188</v>
      </c>
      <c r="L449" s="135">
        <v>2762</v>
      </c>
      <c r="M449" s="135">
        <v>-18</v>
      </c>
      <c r="N449" s="135">
        <v>800938</v>
      </c>
      <c r="O449" s="136">
        <v>797913</v>
      </c>
      <c r="P449" s="135">
        <v>2730</v>
      </c>
      <c r="Q449" s="135">
        <v>17</v>
      </c>
      <c r="R449" s="135">
        <v>23</v>
      </c>
      <c r="S449" s="135">
        <v>793024</v>
      </c>
      <c r="T449" s="84"/>
    </row>
    <row r="450" spans="1:20">
      <c r="A450" s="132" t="s">
        <v>527</v>
      </c>
      <c r="B450" s="132" t="s">
        <v>214</v>
      </c>
      <c r="C450" s="132" t="s">
        <v>360</v>
      </c>
      <c r="D450" s="132" t="s">
        <v>216</v>
      </c>
      <c r="E450" s="132"/>
      <c r="F450" s="87"/>
      <c r="G450" s="84"/>
      <c r="H450" s="144" t="s">
        <v>580</v>
      </c>
      <c r="I450" s="83"/>
      <c r="J450" s="84"/>
      <c r="K450" s="134">
        <v>859026</v>
      </c>
      <c r="L450" s="135">
        <v>3140</v>
      </c>
      <c r="M450" s="135">
        <v>17</v>
      </c>
      <c r="N450" s="135">
        <v>802408</v>
      </c>
      <c r="O450" s="136">
        <v>852387</v>
      </c>
      <c r="P450" s="135">
        <v>3111</v>
      </c>
      <c r="Q450" s="135">
        <v>25</v>
      </c>
      <c r="R450" s="135">
        <v>16</v>
      </c>
      <c r="S450" s="135">
        <v>795223</v>
      </c>
      <c r="T450" s="84"/>
    </row>
    <row r="451" spans="1:20">
      <c r="A451" s="132" t="s">
        <v>527</v>
      </c>
      <c r="B451" s="132" t="s">
        <v>214</v>
      </c>
      <c r="C451" s="132" t="s">
        <v>360</v>
      </c>
      <c r="D451" s="132" t="s">
        <v>216</v>
      </c>
      <c r="E451" s="132"/>
      <c r="F451" s="87"/>
      <c r="G451" s="84"/>
      <c r="H451" s="144" t="s">
        <v>581</v>
      </c>
      <c r="I451" s="83"/>
      <c r="J451" s="84"/>
      <c r="K451" s="134">
        <v>910557</v>
      </c>
      <c r="L451" s="135">
        <v>3677</v>
      </c>
      <c r="M451" s="135">
        <v>-23</v>
      </c>
      <c r="N451" s="135">
        <v>855903</v>
      </c>
      <c r="O451" s="136">
        <v>904007</v>
      </c>
      <c r="P451" s="135">
        <v>3635</v>
      </c>
      <c r="Q451" s="135">
        <v>16</v>
      </c>
      <c r="R451" s="135">
        <v>27</v>
      </c>
      <c r="S451" s="135">
        <v>849317</v>
      </c>
      <c r="T451" s="84"/>
    </row>
    <row r="452" spans="1:20">
      <c r="A452" s="132" t="s">
        <v>527</v>
      </c>
      <c r="B452" s="132" t="s">
        <v>214</v>
      </c>
      <c r="C452" s="132" t="s">
        <v>360</v>
      </c>
      <c r="D452" s="132" t="s">
        <v>216</v>
      </c>
      <c r="E452" s="132"/>
      <c r="F452" s="87"/>
      <c r="G452" s="84"/>
      <c r="H452" s="144" t="s">
        <v>582</v>
      </c>
      <c r="I452" s="83"/>
      <c r="J452" s="84"/>
      <c r="K452" s="134">
        <v>964155</v>
      </c>
      <c r="L452" s="135">
        <v>4195</v>
      </c>
      <c r="M452" s="135">
        <v>-84</v>
      </c>
      <c r="N452" s="135">
        <v>906857</v>
      </c>
      <c r="O452" s="136">
        <v>958332</v>
      </c>
      <c r="P452" s="135">
        <v>4162</v>
      </c>
      <c r="Q452" s="135">
        <v>-25</v>
      </c>
      <c r="R452" s="135">
        <v>2</v>
      </c>
      <c r="S452" s="135">
        <v>900415</v>
      </c>
      <c r="T452" s="84"/>
    </row>
    <row r="453" spans="1:20" ht="30" customHeight="1">
      <c r="A453" s="132" t="s">
        <v>527</v>
      </c>
      <c r="B453" s="132" t="s">
        <v>214</v>
      </c>
      <c r="C453" s="132" t="s">
        <v>360</v>
      </c>
      <c r="D453" s="132" t="s">
        <v>216</v>
      </c>
      <c r="E453" s="132"/>
      <c r="F453" s="87"/>
      <c r="G453" s="84"/>
      <c r="H453" s="144" t="s">
        <v>583</v>
      </c>
      <c r="I453" s="83"/>
      <c r="J453" s="84"/>
      <c r="K453" s="134">
        <v>1036983</v>
      </c>
      <c r="L453" s="135">
        <v>4923</v>
      </c>
      <c r="M453" s="135">
        <v>7</v>
      </c>
      <c r="N453" s="135">
        <v>959876</v>
      </c>
      <c r="O453" s="136">
        <v>1031335</v>
      </c>
      <c r="P453" s="135">
        <v>4885</v>
      </c>
      <c r="Q453" s="135">
        <v>38</v>
      </c>
      <c r="R453" s="135">
        <v>-3</v>
      </c>
      <c r="S453" s="135">
        <v>954147</v>
      </c>
      <c r="T453" s="84"/>
    </row>
    <row r="454" spans="1:20">
      <c r="A454" s="132" t="s">
        <v>527</v>
      </c>
      <c r="B454" s="132" t="s">
        <v>214</v>
      </c>
      <c r="C454" s="132" t="s">
        <v>360</v>
      </c>
      <c r="D454" s="132" t="s">
        <v>216</v>
      </c>
      <c r="E454" s="132"/>
      <c r="F454" s="87"/>
      <c r="G454" s="84"/>
      <c r="H454" s="144" t="s">
        <v>584</v>
      </c>
      <c r="I454" s="83"/>
      <c r="J454" s="84"/>
      <c r="K454" s="134">
        <v>1136460</v>
      </c>
      <c r="L454" s="135">
        <v>5772</v>
      </c>
      <c r="M454" s="135">
        <v>-24</v>
      </c>
      <c r="N454" s="135">
        <v>1032067</v>
      </c>
      <c r="O454" s="136">
        <v>1130987</v>
      </c>
      <c r="P454" s="135">
        <v>5721</v>
      </c>
      <c r="Q454" s="135">
        <v>17</v>
      </c>
      <c r="R454" s="135">
        <v>17</v>
      </c>
      <c r="S454" s="135">
        <v>1026485</v>
      </c>
      <c r="T454" s="84"/>
    </row>
    <row r="455" spans="1:20">
      <c r="A455" s="132" t="s">
        <v>527</v>
      </c>
      <c r="B455" s="132" t="s">
        <v>214</v>
      </c>
      <c r="C455" s="132" t="s">
        <v>360</v>
      </c>
      <c r="D455" s="132" t="s">
        <v>216</v>
      </c>
      <c r="E455" s="132"/>
      <c r="F455" s="87"/>
      <c r="G455" s="84"/>
      <c r="H455" s="144" t="s">
        <v>585</v>
      </c>
      <c r="I455" s="83"/>
      <c r="J455" s="84"/>
      <c r="K455" s="134">
        <v>1126852</v>
      </c>
      <c r="L455" s="135">
        <v>6286</v>
      </c>
      <c r="M455" s="135">
        <v>-15</v>
      </c>
      <c r="N455" s="135">
        <v>1130664</v>
      </c>
      <c r="O455" s="136">
        <v>1121619</v>
      </c>
      <c r="P455" s="135">
        <v>6243</v>
      </c>
      <c r="Q455" s="135">
        <v>-1</v>
      </c>
      <c r="R455" s="135">
        <v>20</v>
      </c>
      <c r="S455" s="135">
        <v>1125300</v>
      </c>
      <c r="T455" s="84"/>
    </row>
    <row r="456" spans="1:20">
      <c r="A456" s="132" t="s">
        <v>527</v>
      </c>
      <c r="B456" s="132" t="s">
        <v>214</v>
      </c>
      <c r="C456" s="132" t="s">
        <v>360</v>
      </c>
      <c r="D456" s="132" t="s">
        <v>216</v>
      </c>
      <c r="E456" s="132"/>
      <c r="F456" s="87"/>
      <c r="G456" s="84"/>
      <c r="H456" s="144" t="s">
        <v>586</v>
      </c>
      <c r="I456" s="83"/>
      <c r="J456" s="84"/>
      <c r="K456" s="134">
        <v>1066592</v>
      </c>
      <c r="L456" s="135">
        <v>6640</v>
      </c>
      <c r="M456" s="135">
        <v>5</v>
      </c>
      <c r="N456" s="135">
        <v>1120551</v>
      </c>
      <c r="O456" s="136">
        <v>1061731</v>
      </c>
      <c r="P456" s="135">
        <v>6592</v>
      </c>
      <c r="Q456" s="135">
        <v>24</v>
      </c>
      <c r="R456" s="135">
        <v>20</v>
      </c>
      <c r="S456" s="135">
        <v>1115395</v>
      </c>
      <c r="T456" s="84"/>
    </row>
    <row r="457" spans="1:20">
      <c r="A457" s="132" t="s">
        <v>527</v>
      </c>
      <c r="B457" s="132" t="s">
        <v>214</v>
      </c>
      <c r="C457" s="132" t="s">
        <v>360</v>
      </c>
      <c r="D457" s="132" t="s">
        <v>216</v>
      </c>
      <c r="E457" s="132"/>
      <c r="F457" s="87"/>
      <c r="G457" s="84"/>
      <c r="H457" s="144" t="s">
        <v>587</v>
      </c>
      <c r="I457" s="83"/>
      <c r="J457" s="84"/>
      <c r="K457" s="134">
        <v>669334</v>
      </c>
      <c r="L457" s="135">
        <v>4605</v>
      </c>
      <c r="M457" s="135">
        <v>51</v>
      </c>
      <c r="N457" s="135">
        <v>1059957</v>
      </c>
      <c r="O457" s="136">
        <v>665364</v>
      </c>
      <c r="P457" s="135">
        <v>4564</v>
      </c>
      <c r="Q457" s="135">
        <v>67</v>
      </c>
      <c r="R457" s="135">
        <v>21</v>
      </c>
      <c r="S457" s="135">
        <v>1055183</v>
      </c>
      <c r="T457" s="84"/>
    </row>
    <row r="458" spans="1:20" ht="30" customHeight="1">
      <c r="A458" s="132" t="s">
        <v>527</v>
      </c>
      <c r="B458" s="132" t="s">
        <v>214</v>
      </c>
      <c r="C458" s="132" t="s">
        <v>360</v>
      </c>
      <c r="D458" s="132" t="s">
        <v>216</v>
      </c>
      <c r="E458" s="132"/>
      <c r="F458" s="87"/>
      <c r="G458" s="84"/>
      <c r="H458" s="144" t="s">
        <v>588</v>
      </c>
      <c r="I458" s="83"/>
      <c r="J458" s="84"/>
      <c r="K458" s="134">
        <v>722351</v>
      </c>
      <c r="L458" s="135">
        <v>5426</v>
      </c>
      <c r="M458" s="135">
        <v>-20</v>
      </c>
      <c r="N458" s="135">
        <v>664780</v>
      </c>
      <c r="O458" s="136">
        <v>718277</v>
      </c>
      <c r="P458" s="135">
        <v>5382</v>
      </c>
      <c r="Q458" s="135">
        <v>1</v>
      </c>
      <c r="R458" s="135">
        <v>-9</v>
      </c>
      <c r="S458" s="135">
        <v>660888</v>
      </c>
      <c r="T458" s="84"/>
    </row>
    <row r="459" spans="1:20">
      <c r="A459" s="132" t="s">
        <v>527</v>
      </c>
      <c r="B459" s="132" t="s">
        <v>214</v>
      </c>
      <c r="C459" s="132" t="s">
        <v>360</v>
      </c>
      <c r="D459" s="132" t="s">
        <v>216</v>
      </c>
      <c r="E459" s="132"/>
      <c r="F459" s="87"/>
      <c r="G459" s="84"/>
      <c r="H459" s="144" t="s">
        <v>589</v>
      </c>
      <c r="I459" s="83"/>
      <c r="J459" s="84"/>
      <c r="K459" s="134">
        <v>879122</v>
      </c>
      <c r="L459" s="135">
        <v>7157</v>
      </c>
      <c r="M459" s="135">
        <v>-15</v>
      </c>
      <c r="N459" s="135">
        <v>716905</v>
      </c>
      <c r="O459" s="136">
        <v>875180</v>
      </c>
      <c r="P459" s="135">
        <v>7119</v>
      </c>
      <c r="Q459" s="135">
        <v>10</v>
      </c>
      <c r="R459" s="135">
        <v>7</v>
      </c>
      <c r="S459" s="135">
        <v>712887</v>
      </c>
      <c r="T459" s="84"/>
    </row>
    <row r="460" spans="1:20">
      <c r="A460" s="132" t="s">
        <v>527</v>
      </c>
      <c r="B460" s="132" t="s">
        <v>214</v>
      </c>
      <c r="C460" s="132" t="s">
        <v>360</v>
      </c>
      <c r="D460" s="132" t="s">
        <v>216</v>
      </c>
      <c r="E460" s="132"/>
      <c r="F460" s="87"/>
      <c r="G460" s="84"/>
      <c r="H460" s="144" t="s">
        <v>590</v>
      </c>
      <c r="I460" s="83"/>
      <c r="J460" s="84"/>
      <c r="K460" s="134">
        <v>848469</v>
      </c>
      <c r="L460" s="135">
        <v>7735</v>
      </c>
      <c r="M460" s="135">
        <v>-13</v>
      </c>
      <c r="N460" s="135">
        <v>871950</v>
      </c>
      <c r="O460" s="136">
        <v>844673</v>
      </c>
      <c r="P460" s="135">
        <v>7681</v>
      </c>
      <c r="Q460" s="135">
        <v>-10</v>
      </c>
      <c r="R460" s="135">
        <v>11</v>
      </c>
      <c r="S460" s="135">
        <v>868078</v>
      </c>
      <c r="T460" s="84"/>
    </row>
    <row r="461" spans="1:20">
      <c r="A461" s="132" t="s">
        <v>527</v>
      </c>
      <c r="B461" s="132" t="s">
        <v>214</v>
      </c>
      <c r="C461" s="132" t="s">
        <v>360</v>
      </c>
      <c r="D461" s="132" t="s">
        <v>216</v>
      </c>
      <c r="E461" s="132"/>
      <c r="F461" s="87"/>
      <c r="G461" s="84"/>
      <c r="H461" s="144" t="s">
        <v>591</v>
      </c>
      <c r="I461" s="83"/>
      <c r="J461" s="84"/>
      <c r="K461" s="134">
        <v>870261</v>
      </c>
      <c r="L461" s="135">
        <v>8703</v>
      </c>
      <c r="M461" s="135">
        <v>42</v>
      </c>
      <c r="N461" s="135">
        <v>840721</v>
      </c>
      <c r="O461" s="136">
        <v>866725</v>
      </c>
      <c r="P461" s="135">
        <v>8650</v>
      </c>
      <c r="Q461" s="135">
        <v>30</v>
      </c>
      <c r="R461" s="135">
        <v>14</v>
      </c>
      <c r="S461" s="135">
        <v>836993</v>
      </c>
      <c r="T461" s="84"/>
    </row>
    <row r="462" spans="1:20">
      <c r="A462" s="132" t="s">
        <v>527</v>
      </c>
      <c r="B462" s="132" t="s">
        <v>214</v>
      </c>
      <c r="C462" s="132" t="s">
        <v>360</v>
      </c>
      <c r="D462" s="132" t="s">
        <v>216</v>
      </c>
      <c r="E462" s="132"/>
      <c r="F462" s="87"/>
      <c r="G462" s="84"/>
      <c r="H462" s="144" t="s">
        <v>592</v>
      </c>
      <c r="I462" s="83"/>
      <c r="J462" s="84"/>
      <c r="K462" s="134">
        <v>841645</v>
      </c>
      <c r="L462" s="135">
        <v>9558</v>
      </c>
      <c r="M462" s="135">
        <v>-23</v>
      </c>
      <c r="N462" s="135">
        <v>861600</v>
      </c>
      <c r="O462" s="136">
        <v>838058</v>
      </c>
      <c r="P462" s="135">
        <v>9502</v>
      </c>
      <c r="Q462" s="135">
        <v>16</v>
      </c>
      <c r="R462" s="135">
        <v>12</v>
      </c>
      <c r="S462" s="135">
        <v>858119</v>
      </c>
      <c r="T462" s="84"/>
    </row>
    <row r="463" spans="1:20" ht="30" customHeight="1">
      <c r="A463" s="132" t="s">
        <v>527</v>
      </c>
      <c r="B463" s="132" t="s">
        <v>214</v>
      </c>
      <c r="C463" s="132" t="s">
        <v>360</v>
      </c>
      <c r="D463" s="132" t="s">
        <v>216</v>
      </c>
      <c r="E463" s="132"/>
      <c r="F463" s="87"/>
      <c r="G463" s="84"/>
      <c r="H463" s="144" t="s">
        <v>593</v>
      </c>
      <c r="I463" s="83"/>
      <c r="J463" s="84"/>
      <c r="K463" s="134">
        <v>761417</v>
      </c>
      <c r="L463" s="135">
        <v>9683</v>
      </c>
      <c r="M463" s="135">
        <v>19</v>
      </c>
      <c r="N463" s="135">
        <v>832064</v>
      </c>
      <c r="O463" s="136">
        <v>758160</v>
      </c>
      <c r="P463" s="135">
        <v>9628</v>
      </c>
      <c r="Q463" s="135">
        <v>10</v>
      </c>
      <c r="R463" s="135">
        <v>-11</v>
      </c>
      <c r="S463" s="135">
        <v>828584</v>
      </c>
      <c r="T463" s="84"/>
    </row>
    <row r="464" spans="1:20">
      <c r="A464" s="132" t="s">
        <v>527</v>
      </c>
      <c r="B464" s="132" t="s">
        <v>214</v>
      </c>
      <c r="C464" s="132" t="s">
        <v>360</v>
      </c>
      <c r="D464" s="132" t="s">
        <v>216</v>
      </c>
      <c r="E464" s="132"/>
      <c r="F464" s="87"/>
      <c r="G464" s="84"/>
      <c r="H464" s="144" t="s">
        <v>594</v>
      </c>
      <c r="I464" s="83"/>
      <c r="J464" s="84"/>
      <c r="K464" s="134">
        <v>658812</v>
      </c>
      <c r="L464" s="135">
        <v>9467</v>
      </c>
      <c r="M464" s="135">
        <v>3</v>
      </c>
      <c r="N464" s="135">
        <v>751753</v>
      </c>
      <c r="O464" s="136">
        <v>655937</v>
      </c>
      <c r="P464" s="135">
        <v>9406</v>
      </c>
      <c r="Q464" s="135">
        <v>19</v>
      </c>
      <c r="R464" s="135">
        <v>6</v>
      </c>
      <c r="S464" s="135">
        <v>748531</v>
      </c>
      <c r="T464" s="84"/>
    </row>
    <row r="465" spans="1:20">
      <c r="A465" s="132" t="s">
        <v>527</v>
      </c>
      <c r="B465" s="132" t="s">
        <v>214</v>
      </c>
      <c r="C465" s="132" t="s">
        <v>360</v>
      </c>
      <c r="D465" s="132" t="s">
        <v>216</v>
      </c>
      <c r="E465" s="132"/>
      <c r="F465" s="87"/>
      <c r="G465" s="84"/>
      <c r="H465" s="144" t="s">
        <v>595</v>
      </c>
      <c r="I465" s="83"/>
      <c r="J465" s="84"/>
      <c r="K465" s="134">
        <v>700263</v>
      </c>
      <c r="L465" s="135">
        <v>11631</v>
      </c>
      <c r="M465" s="135">
        <v>5</v>
      </c>
      <c r="N465" s="135">
        <v>649348</v>
      </c>
      <c r="O465" s="136">
        <v>697521</v>
      </c>
      <c r="P465" s="135">
        <v>11568</v>
      </c>
      <c r="Q465" s="135">
        <v>10</v>
      </c>
      <c r="R465" s="135">
        <v>4</v>
      </c>
      <c r="S465" s="135">
        <v>646556</v>
      </c>
      <c r="T465" s="84"/>
    </row>
    <row r="466" spans="1:20">
      <c r="A466" s="132" t="s">
        <v>527</v>
      </c>
      <c r="B466" s="132" t="s">
        <v>214</v>
      </c>
      <c r="C466" s="132" t="s">
        <v>360</v>
      </c>
      <c r="D466" s="132" t="s">
        <v>216</v>
      </c>
      <c r="E466" s="132"/>
      <c r="F466" s="87"/>
      <c r="G466" s="84"/>
      <c r="H466" s="144" t="s">
        <v>596</v>
      </c>
      <c r="I466" s="83"/>
      <c r="J466" s="84"/>
      <c r="K466" s="134">
        <v>711506</v>
      </c>
      <c r="L466" s="135">
        <v>13320</v>
      </c>
      <c r="M466" s="135">
        <v>28</v>
      </c>
      <c r="N466" s="135">
        <v>688637</v>
      </c>
      <c r="O466" s="136">
        <v>709030</v>
      </c>
      <c r="P466" s="135">
        <v>13246</v>
      </c>
      <c r="Q466" s="135">
        <v>33</v>
      </c>
      <c r="R466" s="135">
        <v>6</v>
      </c>
      <c r="S466" s="135">
        <v>685967</v>
      </c>
      <c r="T466" s="84"/>
    </row>
    <row r="467" spans="1:20">
      <c r="A467" s="132" t="s">
        <v>527</v>
      </c>
      <c r="B467" s="132" t="s">
        <v>214</v>
      </c>
      <c r="C467" s="132" t="s">
        <v>360</v>
      </c>
      <c r="D467" s="132" t="s">
        <v>216</v>
      </c>
      <c r="E467" s="132"/>
      <c r="F467" s="87"/>
      <c r="G467" s="84"/>
      <c r="H467" s="144" t="s">
        <v>597</v>
      </c>
      <c r="I467" s="83"/>
      <c r="J467" s="84"/>
      <c r="K467" s="134">
        <v>704504</v>
      </c>
      <c r="L467" s="135">
        <v>15074</v>
      </c>
      <c r="M467" s="135">
        <v>-20</v>
      </c>
      <c r="N467" s="135">
        <v>698214</v>
      </c>
      <c r="O467" s="136">
        <v>702119</v>
      </c>
      <c r="P467" s="135">
        <v>15004</v>
      </c>
      <c r="Q467" s="135">
        <v>-22</v>
      </c>
      <c r="R467" s="135">
        <v>6</v>
      </c>
      <c r="S467" s="135">
        <v>695823</v>
      </c>
      <c r="T467" s="84"/>
    </row>
    <row r="468" spans="1:20" ht="30" customHeight="1">
      <c r="A468" s="132" t="s">
        <v>527</v>
      </c>
      <c r="B468" s="132" t="s">
        <v>214</v>
      </c>
      <c r="C468" s="132" t="s">
        <v>360</v>
      </c>
      <c r="D468" s="132" t="s">
        <v>216</v>
      </c>
      <c r="E468" s="132"/>
      <c r="F468" s="87"/>
      <c r="G468" s="84"/>
      <c r="H468" s="144" t="s">
        <v>598</v>
      </c>
      <c r="I468" s="165"/>
      <c r="J468" s="84"/>
      <c r="K468" s="134">
        <v>665392</v>
      </c>
      <c r="L468" s="135">
        <v>16392</v>
      </c>
      <c r="M468" s="135">
        <v>26</v>
      </c>
      <c r="N468" s="135">
        <v>689410</v>
      </c>
      <c r="O468" s="136">
        <v>663134</v>
      </c>
      <c r="P468" s="135">
        <v>16310</v>
      </c>
      <c r="Q468" s="135">
        <v>31</v>
      </c>
      <c r="R468" s="135">
        <v>1</v>
      </c>
      <c r="S468" s="135">
        <v>687099</v>
      </c>
      <c r="T468" s="84"/>
    </row>
    <row r="469" spans="1:20" s="174" customFormat="1" ht="13.5" customHeight="1">
      <c r="A469" s="166" t="s">
        <v>527</v>
      </c>
      <c r="B469" s="166" t="s">
        <v>214</v>
      </c>
      <c r="C469" s="166" t="s">
        <v>360</v>
      </c>
      <c r="D469" s="166" t="s">
        <v>216</v>
      </c>
      <c r="E469" s="166"/>
      <c r="F469" s="167"/>
      <c r="G469" s="168"/>
      <c r="H469" s="144" t="s">
        <v>599</v>
      </c>
      <c r="I469" s="169"/>
      <c r="J469" s="170"/>
      <c r="K469" s="171">
        <v>620249</v>
      </c>
      <c r="L469" s="172">
        <v>17589</v>
      </c>
      <c r="M469" s="172">
        <v>-27</v>
      </c>
      <c r="N469" s="172">
        <v>649026</v>
      </c>
      <c r="O469" s="173">
        <v>618332</v>
      </c>
      <c r="P469" s="172">
        <v>17521</v>
      </c>
      <c r="Q469" s="172">
        <v>-18</v>
      </c>
      <c r="R469" s="172">
        <v>3</v>
      </c>
      <c r="S469" s="172">
        <v>646856</v>
      </c>
      <c r="T469" s="168"/>
    </row>
    <row r="470" spans="1:20" s="174" customFormat="1" ht="13.5" customHeight="1">
      <c r="A470" s="166" t="s">
        <v>527</v>
      </c>
      <c r="B470" s="166" t="s">
        <v>214</v>
      </c>
      <c r="C470" s="166" t="s">
        <v>360</v>
      </c>
      <c r="D470" s="166" t="s">
        <v>216</v>
      </c>
      <c r="E470" s="166"/>
      <c r="F470" s="167"/>
      <c r="G470" s="168"/>
      <c r="H470" s="144" t="s">
        <v>600</v>
      </c>
      <c r="I470" s="175"/>
      <c r="J470" s="175"/>
      <c r="K470" s="171">
        <v>609606</v>
      </c>
      <c r="L470" s="172">
        <v>20002</v>
      </c>
      <c r="M470" s="172">
        <v>12</v>
      </c>
      <c r="N470" s="172">
        <v>602633</v>
      </c>
      <c r="O470" s="173">
        <v>607888</v>
      </c>
      <c r="P470" s="172">
        <v>19909</v>
      </c>
      <c r="Q470" s="172">
        <v>20</v>
      </c>
      <c r="R470" s="172">
        <v>3</v>
      </c>
      <c r="S470" s="172">
        <v>600796</v>
      </c>
      <c r="T470" s="168"/>
    </row>
    <row r="471" spans="1:20" s="174" customFormat="1" ht="13.5" customHeight="1">
      <c r="A471" s="166" t="s">
        <v>527</v>
      </c>
      <c r="B471" s="166" t="s">
        <v>214</v>
      </c>
      <c r="C471" s="166" t="s">
        <v>360</v>
      </c>
      <c r="D471" s="166" t="s">
        <v>216</v>
      </c>
      <c r="E471" s="166"/>
      <c r="F471" s="167"/>
      <c r="G471" s="168"/>
      <c r="H471" s="144" t="s">
        <v>601</v>
      </c>
      <c r="I471" s="168"/>
      <c r="J471" s="175"/>
      <c r="K471" s="171">
        <v>576303</v>
      </c>
      <c r="L471" s="172">
        <v>21908</v>
      </c>
      <c r="M471" s="172">
        <v>-17</v>
      </c>
      <c r="N471" s="172">
        <v>589616</v>
      </c>
      <c r="O471" s="173">
        <v>574706</v>
      </c>
      <c r="P471" s="172">
        <v>21819</v>
      </c>
      <c r="Q471" s="172">
        <v>-3</v>
      </c>
      <c r="R471" s="172">
        <v>0</v>
      </c>
      <c r="S471" s="172">
        <v>588002</v>
      </c>
      <c r="T471" s="168"/>
    </row>
    <row r="472" spans="1:20" s="174" customFormat="1" ht="13.5" customHeight="1">
      <c r="A472" s="166" t="s">
        <v>527</v>
      </c>
      <c r="B472" s="166" t="s">
        <v>214</v>
      </c>
      <c r="C472" s="166" t="s">
        <v>360</v>
      </c>
      <c r="D472" s="166" t="s">
        <v>216</v>
      </c>
      <c r="E472" s="166"/>
      <c r="F472" s="167"/>
      <c r="G472" s="168"/>
      <c r="H472" s="144" t="s">
        <v>602</v>
      </c>
      <c r="I472" s="170"/>
      <c r="J472" s="168"/>
      <c r="K472" s="171">
        <v>539482</v>
      </c>
      <c r="L472" s="172">
        <v>23664</v>
      </c>
      <c r="M472" s="172">
        <v>-6</v>
      </c>
      <c r="N472" s="172">
        <v>554378</v>
      </c>
      <c r="O472" s="173">
        <v>538155</v>
      </c>
      <c r="P472" s="172">
        <v>23589</v>
      </c>
      <c r="Q472" s="172">
        <v>-2</v>
      </c>
      <c r="R472" s="172">
        <v>1</v>
      </c>
      <c r="S472" s="172">
        <v>552884</v>
      </c>
      <c r="T472" s="168"/>
    </row>
    <row r="473" spans="1:20" ht="30" customHeight="1">
      <c r="A473" s="132" t="s">
        <v>527</v>
      </c>
      <c r="B473" s="132" t="s">
        <v>214</v>
      </c>
      <c r="C473" s="132" t="s">
        <v>360</v>
      </c>
      <c r="D473" s="132" t="s">
        <v>216</v>
      </c>
      <c r="E473" s="132"/>
      <c r="F473" s="87"/>
      <c r="G473" s="84"/>
      <c r="H473" s="144" t="s">
        <v>603</v>
      </c>
      <c r="I473" s="165"/>
      <c r="J473" s="84"/>
      <c r="K473" s="134">
        <v>490143</v>
      </c>
      <c r="L473" s="135">
        <v>24790</v>
      </c>
      <c r="M473" s="135">
        <v>-22</v>
      </c>
      <c r="N473" s="135">
        <v>515812</v>
      </c>
      <c r="O473" s="136">
        <v>488942</v>
      </c>
      <c r="P473" s="135">
        <v>24706</v>
      </c>
      <c r="Q473" s="135">
        <v>-8</v>
      </c>
      <c r="R473" s="135">
        <v>-2</v>
      </c>
      <c r="S473" s="135">
        <v>514565</v>
      </c>
      <c r="T473" s="84"/>
    </row>
    <row r="474" spans="1:20" s="174" customFormat="1" ht="13.5" customHeight="1">
      <c r="A474" s="166" t="s">
        <v>527</v>
      </c>
      <c r="B474" s="166" t="s">
        <v>214</v>
      </c>
      <c r="C474" s="166" t="s">
        <v>360</v>
      </c>
      <c r="D474" s="166" t="s">
        <v>216</v>
      </c>
      <c r="E474" s="166"/>
      <c r="F474" s="167"/>
      <c r="G474" s="168"/>
      <c r="H474" s="144" t="s">
        <v>604</v>
      </c>
      <c r="I474" s="169"/>
      <c r="J474" s="170"/>
      <c r="K474" s="171">
        <v>458590</v>
      </c>
      <c r="L474" s="172">
        <v>26474</v>
      </c>
      <c r="M474" s="172">
        <v>-1</v>
      </c>
      <c r="N474" s="172">
        <v>465331</v>
      </c>
      <c r="O474" s="173">
        <v>457527</v>
      </c>
      <c r="P474" s="172">
        <v>26388</v>
      </c>
      <c r="Q474" s="172">
        <v>2</v>
      </c>
      <c r="R474" s="172">
        <v>0</v>
      </c>
      <c r="S474" s="172">
        <v>464226</v>
      </c>
      <c r="T474" s="168"/>
    </row>
    <row r="475" spans="1:20" s="174" customFormat="1" ht="13.5" customHeight="1">
      <c r="A475" s="166" t="s">
        <v>527</v>
      </c>
      <c r="B475" s="166" t="s">
        <v>214</v>
      </c>
      <c r="C475" s="166" t="s">
        <v>360</v>
      </c>
      <c r="D475" s="166" t="s">
        <v>216</v>
      </c>
      <c r="E475" s="166"/>
      <c r="F475" s="167"/>
      <c r="G475" s="168"/>
      <c r="H475" s="144" t="s">
        <v>605</v>
      </c>
      <c r="I475" s="175"/>
      <c r="J475" s="175"/>
      <c r="K475" s="171">
        <v>419663</v>
      </c>
      <c r="L475" s="172">
        <v>27885</v>
      </c>
      <c r="M475" s="172">
        <v>-2</v>
      </c>
      <c r="N475" s="172">
        <v>432115</v>
      </c>
      <c r="O475" s="173">
        <v>418654</v>
      </c>
      <c r="P475" s="172">
        <v>27780</v>
      </c>
      <c r="Q475" s="172">
        <v>-4</v>
      </c>
      <c r="R475" s="172">
        <v>0</v>
      </c>
      <c r="S475" s="172">
        <v>431141</v>
      </c>
      <c r="T475" s="168"/>
    </row>
    <row r="476" spans="1:20" s="174" customFormat="1" ht="13.5" customHeight="1">
      <c r="A476" s="166" t="s">
        <v>527</v>
      </c>
      <c r="B476" s="166" t="s">
        <v>214</v>
      </c>
      <c r="C476" s="166" t="s">
        <v>360</v>
      </c>
      <c r="D476" s="166" t="s">
        <v>216</v>
      </c>
      <c r="E476" s="166"/>
      <c r="F476" s="167"/>
      <c r="G476" s="168"/>
      <c r="H476" s="144" t="s">
        <v>606</v>
      </c>
      <c r="I476" s="168"/>
      <c r="J476" s="175"/>
      <c r="K476" s="171">
        <v>378648</v>
      </c>
      <c r="L476" s="172">
        <v>28971</v>
      </c>
      <c r="M476" s="172">
        <v>-1</v>
      </c>
      <c r="N476" s="172">
        <v>391776</v>
      </c>
      <c r="O476" s="173">
        <v>377812</v>
      </c>
      <c r="P476" s="172">
        <v>28871</v>
      </c>
      <c r="Q476" s="172">
        <v>1</v>
      </c>
      <c r="R476" s="172">
        <v>1</v>
      </c>
      <c r="S476" s="172">
        <v>390870</v>
      </c>
      <c r="T476" s="168"/>
    </row>
    <row r="477" spans="1:20" s="174" customFormat="1" ht="13.5" customHeight="1">
      <c r="A477" s="166" t="s">
        <v>527</v>
      </c>
      <c r="B477" s="166" t="s">
        <v>214</v>
      </c>
      <c r="C477" s="166" t="s">
        <v>360</v>
      </c>
      <c r="D477" s="166" t="s">
        <v>216</v>
      </c>
      <c r="E477" s="166"/>
      <c r="F477" s="167"/>
      <c r="G477" s="168"/>
      <c r="H477" s="144" t="s">
        <v>607</v>
      </c>
      <c r="I477" s="170"/>
      <c r="J477" s="168"/>
      <c r="K477" s="171"/>
      <c r="L477" s="172"/>
      <c r="M477" s="172"/>
      <c r="N477" s="172">
        <v>349676</v>
      </c>
      <c r="O477" s="173"/>
      <c r="P477" s="172"/>
      <c r="Q477" s="172"/>
      <c r="R477" s="172"/>
      <c r="S477" s="172">
        <v>348943</v>
      </c>
      <c r="T477" s="168"/>
    </row>
    <row r="478" spans="1:20" ht="15">
      <c r="A478" s="132" t="s">
        <v>527</v>
      </c>
      <c r="B478" s="132" t="s">
        <v>214</v>
      </c>
      <c r="C478" s="132" t="s">
        <v>360</v>
      </c>
      <c r="D478" s="132" t="s">
        <v>216</v>
      </c>
      <c r="E478" s="132"/>
      <c r="F478" s="87"/>
      <c r="G478" s="84"/>
      <c r="H478" s="83"/>
      <c r="I478" s="133"/>
      <c r="J478" s="84"/>
      <c r="K478" s="134">
        <v>1718716</v>
      </c>
      <c r="L478" s="135">
        <v>245508</v>
      </c>
      <c r="M478" s="135">
        <v>7</v>
      </c>
      <c r="N478" s="135"/>
      <c r="O478" s="136">
        <v>1715149</v>
      </c>
      <c r="P478" s="135">
        <v>244815</v>
      </c>
      <c r="Q478" s="135">
        <v>10</v>
      </c>
      <c r="R478" s="135">
        <v>2</v>
      </c>
      <c r="S478" s="135"/>
      <c r="T478" s="84"/>
    </row>
    <row r="479" spans="1:20" ht="15" customHeight="1">
      <c r="A479" s="132" t="s">
        <v>527</v>
      </c>
      <c r="B479" s="132" t="s">
        <v>214</v>
      </c>
      <c r="C479" s="132" t="s">
        <v>360</v>
      </c>
      <c r="D479" s="132" t="s">
        <v>216</v>
      </c>
      <c r="E479" s="132"/>
      <c r="F479" s="87"/>
      <c r="G479" s="84"/>
      <c r="H479" s="84" t="s">
        <v>608</v>
      </c>
      <c r="I479" s="84"/>
      <c r="J479" s="133" t="s">
        <v>212</v>
      </c>
      <c r="K479" s="134"/>
      <c r="L479" s="135"/>
      <c r="M479" s="135"/>
      <c r="N479" s="135">
        <v>1473215</v>
      </c>
      <c r="O479" s="136"/>
      <c r="P479" s="135"/>
      <c r="Q479" s="135"/>
      <c r="R479" s="135"/>
      <c r="S479" s="135">
        <v>1470346</v>
      </c>
      <c r="T479" s="84"/>
    </row>
    <row r="480" spans="1:20" ht="5.25" customHeight="1">
      <c r="G480" s="84"/>
      <c r="H480" s="102"/>
      <c r="I480" s="102"/>
      <c r="J480" s="102"/>
      <c r="K480" s="101"/>
      <c r="L480" s="102"/>
      <c r="M480" s="102"/>
      <c r="N480" s="102"/>
      <c r="O480" s="102"/>
      <c r="P480" s="102"/>
      <c r="Q480" s="102"/>
      <c r="R480" s="102"/>
      <c r="S480" s="102"/>
      <c r="T480" s="84"/>
    </row>
    <row r="481" spans="6:20" ht="4.5" customHeight="1">
      <c r="G481" s="84"/>
      <c r="H481" s="84"/>
      <c r="I481" s="84"/>
      <c r="J481" s="84"/>
      <c r="K481" s="84"/>
      <c r="L481" s="84"/>
      <c r="M481" s="84"/>
      <c r="N481" s="84"/>
      <c r="O481" s="84"/>
      <c r="P481" s="84"/>
      <c r="Q481" s="84"/>
      <c r="R481" s="84"/>
      <c r="S481" s="84"/>
      <c r="T481" s="84"/>
    </row>
    <row r="482" spans="6:20" ht="15">
      <c r="F482" s="145"/>
      <c r="G482" s="84"/>
      <c r="H482" s="176" t="s">
        <v>609</v>
      </c>
      <c r="I482" s="133"/>
      <c r="J482" s="133" t="s">
        <v>610</v>
      </c>
      <c r="K482" s="84"/>
      <c r="L482" s="84"/>
      <c r="M482" s="84"/>
      <c r="N482" s="84"/>
      <c r="O482" s="84"/>
      <c r="P482" s="84"/>
      <c r="Q482" s="84"/>
      <c r="R482" s="84"/>
      <c r="S482" s="84"/>
      <c r="T482" s="84"/>
    </row>
    <row r="483" spans="6:20" ht="15">
      <c r="F483" s="145"/>
      <c r="G483" s="84"/>
      <c r="H483" s="176"/>
      <c r="I483" s="133"/>
      <c r="J483" s="133" t="s">
        <v>611</v>
      </c>
      <c r="K483" s="84"/>
      <c r="L483" s="84"/>
      <c r="M483" s="84"/>
      <c r="N483" s="84"/>
      <c r="O483" s="84"/>
      <c r="P483" s="84"/>
      <c r="Q483" s="84"/>
      <c r="R483" s="84"/>
      <c r="S483" s="84"/>
      <c r="T483" s="84"/>
    </row>
    <row r="484" spans="6:20" ht="15">
      <c r="F484" s="145"/>
      <c r="G484" s="84"/>
      <c r="H484" s="176"/>
      <c r="I484" s="133"/>
      <c r="J484" s="133" t="s">
        <v>612</v>
      </c>
      <c r="K484" s="84"/>
      <c r="L484" s="84"/>
      <c r="M484" s="84"/>
      <c r="N484" s="84"/>
      <c r="O484" s="84"/>
      <c r="P484" s="84"/>
      <c r="Q484" s="84"/>
      <c r="R484" s="84"/>
      <c r="S484" s="84"/>
      <c r="T484" s="84"/>
    </row>
    <row r="485" spans="6:20" ht="15">
      <c r="F485" s="145"/>
      <c r="G485" s="84"/>
      <c r="H485" s="176"/>
      <c r="I485" s="133"/>
      <c r="J485" s="133" t="s">
        <v>613</v>
      </c>
      <c r="K485" s="84"/>
      <c r="L485" s="84"/>
      <c r="M485" s="84"/>
      <c r="N485" s="84"/>
      <c r="O485" s="84"/>
      <c r="P485" s="84"/>
      <c r="Q485" s="84"/>
      <c r="R485" s="84"/>
      <c r="S485" s="84"/>
      <c r="T485" s="84"/>
    </row>
    <row r="486" spans="6:20" ht="15">
      <c r="F486" s="145"/>
      <c r="G486" s="84"/>
      <c r="H486" s="84"/>
      <c r="I486" s="133"/>
      <c r="J486" s="84"/>
      <c r="K486" s="84"/>
      <c r="L486" s="84"/>
      <c r="M486" s="84"/>
      <c r="N486" s="84"/>
      <c r="O486" s="84"/>
      <c r="P486" s="84"/>
      <c r="Q486" s="84"/>
      <c r="R486" s="84"/>
      <c r="S486" s="84"/>
      <c r="T486" s="84"/>
    </row>
    <row r="487" spans="6:20" ht="15">
      <c r="F487" s="145"/>
      <c r="G487" s="84"/>
      <c r="H487" s="176"/>
      <c r="I487" s="133"/>
      <c r="J487" s="84"/>
      <c r="K487" s="84"/>
      <c r="L487" s="84"/>
      <c r="M487" s="84"/>
      <c r="N487" s="84"/>
      <c r="O487" s="84"/>
      <c r="P487" s="84"/>
      <c r="Q487" s="84"/>
      <c r="R487" s="84"/>
      <c r="S487" s="84"/>
      <c r="T487" s="84"/>
    </row>
    <row r="488" spans="6:20" ht="15">
      <c r="F488" s="88"/>
      <c r="G488" s="84"/>
      <c r="H488" s="176"/>
      <c r="I488" s="133"/>
      <c r="J488" s="133"/>
      <c r="K488" s="84"/>
      <c r="L488" s="84"/>
      <c r="M488" s="84"/>
      <c r="N488" s="84"/>
      <c r="O488" s="84"/>
      <c r="P488" s="84"/>
      <c r="Q488" s="84"/>
      <c r="R488" s="84"/>
      <c r="S488" s="84"/>
      <c r="T488" s="84"/>
    </row>
  </sheetData>
  <mergeCells count="15">
    <mergeCell ref="H177:J177"/>
    <mergeCell ref="H15:J15"/>
    <mergeCell ref="H18:J18"/>
    <mergeCell ref="H21:J21"/>
    <mergeCell ref="H98:J98"/>
    <mergeCell ref="H101:J101"/>
    <mergeCell ref="H345:J345"/>
    <mergeCell ref="H422:J422"/>
    <mergeCell ref="H425:J425"/>
    <mergeCell ref="H180:J180"/>
    <mergeCell ref="H183:J183"/>
    <mergeCell ref="H260:J260"/>
    <mergeCell ref="H263:J263"/>
    <mergeCell ref="H339:J339"/>
    <mergeCell ref="H342:J342"/>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4"/>
  <sheetViews>
    <sheetView topLeftCell="G3" workbookViewId="0">
      <pane xSplit="6" ySplit="352" topLeftCell="Q355" activePane="bottomRight" state="frozen"/>
      <selection pane="topRight"/>
      <selection pane="bottomLeft"/>
      <selection pane="bottomRight" activeCell="G3" sqref="G3"/>
    </sheetView>
  </sheetViews>
  <sheetFormatPr defaultRowHeight="13.5"/>
  <cols>
    <col min="1" max="5" width="0" style="24" hidden="1" customWidth="1"/>
    <col min="6" max="6" width="1.625" style="25" hidden="1" customWidth="1"/>
    <col min="7" max="7" width="1.625" style="25" customWidth="1"/>
    <col min="8" max="8" width="2.125" style="25" customWidth="1"/>
    <col min="9" max="9" width="3.375" style="25" customWidth="1"/>
    <col min="10" max="10" width="13.625" style="25" customWidth="1"/>
    <col min="11" max="11" width="0.875" style="25" customWidth="1"/>
    <col min="12" max="12" width="14.625" style="25" hidden="1" customWidth="1"/>
    <col min="13" max="20" width="12" style="25" customWidth="1"/>
    <col min="21" max="31" width="11.75" style="25" customWidth="1"/>
    <col min="32" max="32" width="1.25" style="25" customWidth="1"/>
    <col min="33" max="256" width="9" style="25"/>
    <col min="257" max="262" width="0" style="25" hidden="1" customWidth="1"/>
    <col min="263" max="263" width="1.625" style="25" customWidth="1"/>
    <col min="264" max="264" width="2.125" style="25" customWidth="1"/>
    <col min="265" max="265" width="3.375" style="25" customWidth="1"/>
    <col min="266" max="266" width="13.625" style="25" customWidth="1"/>
    <col min="267" max="267" width="0.875" style="25" customWidth="1"/>
    <col min="268" max="268" width="14.625" style="25" customWidth="1"/>
    <col min="269" max="276" width="12" style="25" customWidth="1"/>
    <col min="277" max="287" width="11.75" style="25" customWidth="1"/>
    <col min="288" max="288" width="1.25" style="25" customWidth="1"/>
    <col min="289" max="512" width="9" style="25"/>
    <col min="513" max="518" width="0" style="25" hidden="1" customWidth="1"/>
    <col min="519" max="519" width="1.625" style="25" customWidth="1"/>
    <col min="520" max="520" width="2.125" style="25" customWidth="1"/>
    <col min="521" max="521" width="3.375" style="25" customWidth="1"/>
    <col min="522" max="522" width="13.625" style="25" customWidth="1"/>
    <col min="523" max="523" width="0.875" style="25" customWidth="1"/>
    <col min="524" max="524" width="14.625" style="25" customWidth="1"/>
    <col min="525" max="532" width="12" style="25" customWidth="1"/>
    <col min="533" max="543" width="11.75" style="25" customWidth="1"/>
    <col min="544" max="544" width="1.25" style="25" customWidth="1"/>
    <col min="545" max="768" width="9" style="25"/>
    <col min="769" max="774" width="0" style="25" hidden="1" customWidth="1"/>
    <col min="775" max="775" width="1.625" style="25" customWidth="1"/>
    <col min="776" max="776" width="2.125" style="25" customWidth="1"/>
    <col min="777" max="777" width="3.375" style="25" customWidth="1"/>
    <col min="778" max="778" width="13.625" style="25" customWidth="1"/>
    <col min="779" max="779" width="0.875" style="25" customWidth="1"/>
    <col min="780" max="780" width="14.625" style="25" customWidth="1"/>
    <col min="781" max="788" width="12" style="25" customWidth="1"/>
    <col min="789" max="799" width="11.75" style="25" customWidth="1"/>
    <col min="800" max="800" width="1.25" style="25" customWidth="1"/>
    <col min="801" max="1024" width="9" style="25"/>
    <col min="1025" max="1030" width="0" style="25" hidden="1" customWidth="1"/>
    <col min="1031" max="1031" width="1.625" style="25" customWidth="1"/>
    <col min="1032" max="1032" width="2.125" style="25" customWidth="1"/>
    <col min="1033" max="1033" width="3.375" style="25" customWidth="1"/>
    <col min="1034" max="1034" width="13.625" style="25" customWidth="1"/>
    <col min="1035" max="1035" width="0.875" style="25" customWidth="1"/>
    <col min="1036" max="1036" width="14.625" style="25" customWidth="1"/>
    <col min="1037" max="1044" width="12" style="25" customWidth="1"/>
    <col min="1045" max="1055" width="11.75" style="25" customWidth="1"/>
    <col min="1056" max="1056" width="1.25" style="25" customWidth="1"/>
    <col min="1057" max="1280" width="9" style="25"/>
    <col min="1281" max="1286" width="0" style="25" hidden="1" customWidth="1"/>
    <col min="1287" max="1287" width="1.625" style="25" customWidth="1"/>
    <col min="1288" max="1288" width="2.125" style="25" customWidth="1"/>
    <col min="1289" max="1289" width="3.375" style="25" customWidth="1"/>
    <col min="1290" max="1290" width="13.625" style="25" customWidth="1"/>
    <col min="1291" max="1291" width="0.875" style="25" customWidth="1"/>
    <col min="1292" max="1292" width="14.625" style="25" customWidth="1"/>
    <col min="1293" max="1300" width="12" style="25" customWidth="1"/>
    <col min="1301" max="1311" width="11.75" style="25" customWidth="1"/>
    <col min="1312" max="1312" width="1.25" style="25" customWidth="1"/>
    <col min="1313" max="1536" width="9" style="25"/>
    <col min="1537" max="1542" width="0" style="25" hidden="1" customWidth="1"/>
    <col min="1543" max="1543" width="1.625" style="25" customWidth="1"/>
    <col min="1544" max="1544" width="2.125" style="25" customWidth="1"/>
    <col min="1545" max="1545" width="3.375" style="25" customWidth="1"/>
    <col min="1546" max="1546" width="13.625" style="25" customWidth="1"/>
    <col min="1547" max="1547" width="0.875" style="25" customWidth="1"/>
    <col min="1548" max="1548" width="14.625" style="25" customWidth="1"/>
    <col min="1549" max="1556" width="12" style="25" customWidth="1"/>
    <col min="1557" max="1567" width="11.75" style="25" customWidth="1"/>
    <col min="1568" max="1568" width="1.25" style="25" customWidth="1"/>
    <col min="1569" max="1792" width="9" style="25"/>
    <col min="1793" max="1798" width="0" style="25" hidden="1" customWidth="1"/>
    <col min="1799" max="1799" width="1.625" style="25" customWidth="1"/>
    <col min="1800" max="1800" width="2.125" style="25" customWidth="1"/>
    <col min="1801" max="1801" width="3.375" style="25" customWidth="1"/>
    <col min="1802" max="1802" width="13.625" style="25" customWidth="1"/>
    <col min="1803" max="1803" width="0.875" style="25" customWidth="1"/>
    <col min="1804" max="1804" width="14.625" style="25" customWidth="1"/>
    <col min="1805" max="1812" width="12" style="25" customWidth="1"/>
    <col min="1813" max="1823" width="11.75" style="25" customWidth="1"/>
    <col min="1824" max="1824" width="1.25" style="25" customWidth="1"/>
    <col min="1825" max="2048" width="9" style="25"/>
    <col min="2049" max="2054" width="0" style="25" hidden="1" customWidth="1"/>
    <col min="2055" max="2055" width="1.625" style="25" customWidth="1"/>
    <col min="2056" max="2056" width="2.125" style="25" customWidth="1"/>
    <col min="2057" max="2057" width="3.375" style="25" customWidth="1"/>
    <col min="2058" max="2058" width="13.625" style="25" customWidth="1"/>
    <col min="2059" max="2059" width="0.875" style="25" customWidth="1"/>
    <col min="2060" max="2060" width="14.625" style="25" customWidth="1"/>
    <col min="2061" max="2068" width="12" style="25" customWidth="1"/>
    <col min="2069" max="2079" width="11.75" style="25" customWidth="1"/>
    <col min="2080" max="2080" width="1.25" style="25" customWidth="1"/>
    <col min="2081" max="2304" width="9" style="25"/>
    <col min="2305" max="2310" width="0" style="25" hidden="1" customWidth="1"/>
    <col min="2311" max="2311" width="1.625" style="25" customWidth="1"/>
    <col min="2312" max="2312" width="2.125" style="25" customWidth="1"/>
    <col min="2313" max="2313" width="3.375" style="25" customWidth="1"/>
    <col min="2314" max="2314" width="13.625" style="25" customWidth="1"/>
    <col min="2315" max="2315" width="0.875" style="25" customWidth="1"/>
    <col min="2316" max="2316" width="14.625" style="25" customWidth="1"/>
    <col min="2317" max="2324" width="12" style="25" customWidth="1"/>
    <col min="2325" max="2335" width="11.75" style="25" customWidth="1"/>
    <col min="2336" max="2336" width="1.25" style="25" customWidth="1"/>
    <col min="2337" max="2560" width="9" style="25"/>
    <col min="2561" max="2566" width="0" style="25" hidden="1" customWidth="1"/>
    <col min="2567" max="2567" width="1.625" style="25" customWidth="1"/>
    <col min="2568" max="2568" width="2.125" style="25" customWidth="1"/>
    <col min="2569" max="2569" width="3.375" style="25" customWidth="1"/>
    <col min="2570" max="2570" width="13.625" style="25" customWidth="1"/>
    <col min="2571" max="2571" width="0.875" style="25" customWidth="1"/>
    <col min="2572" max="2572" width="14.625" style="25" customWidth="1"/>
    <col min="2573" max="2580" width="12" style="25" customWidth="1"/>
    <col min="2581" max="2591" width="11.75" style="25" customWidth="1"/>
    <col min="2592" max="2592" width="1.25" style="25" customWidth="1"/>
    <col min="2593" max="2816" width="9" style="25"/>
    <col min="2817" max="2822" width="0" style="25" hidden="1" customWidth="1"/>
    <col min="2823" max="2823" width="1.625" style="25" customWidth="1"/>
    <col min="2824" max="2824" width="2.125" style="25" customWidth="1"/>
    <col min="2825" max="2825" width="3.375" style="25" customWidth="1"/>
    <col min="2826" max="2826" width="13.625" style="25" customWidth="1"/>
    <col min="2827" max="2827" width="0.875" style="25" customWidth="1"/>
    <col min="2828" max="2828" width="14.625" style="25" customWidth="1"/>
    <col min="2829" max="2836" width="12" style="25" customWidth="1"/>
    <col min="2837" max="2847" width="11.75" style="25" customWidth="1"/>
    <col min="2848" max="2848" width="1.25" style="25" customWidth="1"/>
    <col min="2849" max="3072" width="9" style="25"/>
    <col min="3073" max="3078" width="0" style="25" hidden="1" customWidth="1"/>
    <col min="3079" max="3079" width="1.625" style="25" customWidth="1"/>
    <col min="3080" max="3080" width="2.125" style="25" customWidth="1"/>
    <col min="3081" max="3081" width="3.375" style="25" customWidth="1"/>
    <col min="3082" max="3082" width="13.625" style="25" customWidth="1"/>
    <col min="3083" max="3083" width="0.875" style="25" customWidth="1"/>
    <col min="3084" max="3084" width="14.625" style="25" customWidth="1"/>
    <col min="3085" max="3092" width="12" style="25" customWidth="1"/>
    <col min="3093" max="3103" width="11.75" style="25" customWidth="1"/>
    <col min="3104" max="3104" width="1.25" style="25" customWidth="1"/>
    <col min="3105" max="3328" width="9" style="25"/>
    <col min="3329" max="3334" width="0" style="25" hidden="1" customWidth="1"/>
    <col min="3335" max="3335" width="1.625" style="25" customWidth="1"/>
    <col min="3336" max="3336" width="2.125" style="25" customWidth="1"/>
    <col min="3337" max="3337" width="3.375" style="25" customWidth="1"/>
    <col min="3338" max="3338" width="13.625" style="25" customWidth="1"/>
    <col min="3339" max="3339" width="0.875" style="25" customWidth="1"/>
    <col min="3340" max="3340" width="14.625" style="25" customWidth="1"/>
    <col min="3341" max="3348" width="12" style="25" customWidth="1"/>
    <col min="3349" max="3359" width="11.75" style="25" customWidth="1"/>
    <col min="3360" max="3360" width="1.25" style="25" customWidth="1"/>
    <col min="3361" max="3584" width="9" style="25"/>
    <col min="3585" max="3590" width="0" style="25" hidden="1" customWidth="1"/>
    <col min="3591" max="3591" width="1.625" style="25" customWidth="1"/>
    <col min="3592" max="3592" width="2.125" style="25" customWidth="1"/>
    <col min="3593" max="3593" width="3.375" style="25" customWidth="1"/>
    <col min="3594" max="3594" width="13.625" style="25" customWidth="1"/>
    <col min="3595" max="3595" width="0.875" style="25" customWidth="1"/>
    <col min="3596" max="3596" width="14.625" style="25" customWidth="1"/>
    <col min="3597" max="3604" width="12" style="25" customWidth="1"/>
    <col min="3605" max="3615" width="11.75" style="25" customWidth="1"/>
    <col min="3616" max="3616" width="1.25" style="25" customWidth="1"/>
    <col min="3617" max="3840" width="9" style="25"/>
    <col min="3841" max="3846" width="0" style="25" hidden="1" customWidth="1"/>
    <col min="3847" max="3847" width="1.625" style="25" customWidth="1"/>
    <col min="3848" max="3848" width="2.125" style="25" customWidth="1"/>
    <col min="3849" max="3849" width="3.375" style="25" customWidth="1"/>
    <col min="3850" max="3850" width="13.625" style="25" customWidth="1"/>
    <col min="3851" max="3851" width="0.875" style="25" customWidth="1"/>
    <col min="3852" max="3852" width="14.625" style="25" customWidth="1"/>
    <col min="3853" max="3860" width="12" style="25" customWidth="1"/>
    <col min="3861" max="3871" width="11.75" style="25" customWidth="1"/>
    <col min="3872" max="3872" width="1.25" style="25" customWidth="1"/>
    <col min="3873" max="4096" width="9" style="25"/>
    <col min="4097" max="4102" width="0" style="25" hidden="1" customWidth="1"/>
    <col min="4103" max="4103" width="1.625" style="25" customWidth="1"/>
    <col min="4104" max="4104" width="2.125" style="25" customWidth="1"/>
    <col min="4105" max="4105" width="3.375" style="25" customWidth="1"/>
    <col min="4106" max="4106" width="13.625" style="25" customWidth="1"/>
    <col min="4107" max="4107" width="0.875" style="25" customWidth="1"/>
    <col min="4108" max="4108" width="14.625" style="25" customWidth="1"/>
    <col min="4109" max="4116" width="12" style="25" customWidth="1"/>
    <col min="4117" max="4127" width="11.75" style="25" customWidth="1"/>
    <col min="4128" max="4128" width="1.25" style="25" customWidth="1"/>
    <col min="4129" max="4352" width="9" style="25"/>
    <col min="4353" max="4358" width="0" style="25" hidden="1" customWidth="1"/>
    <col min="4359" max="4359" width="1.625" style="25" customWidth="1"/>
    <col min="4360" max="4360" width="2.125" style="25" customWidth="1"/>
    <col min="4361" max="4361" width="3.375" style="25" customWidth="1"/>
    <col min="4362" max="4362" width="13.625" style="25" customWidth="1"/>
    <col min="4363" max="4363" width="0.875" style="25" customWidth="1"/>
    <col min="4364" max="4364" width="14.625" style="25" customWidth="1"/>
    <col min="4365" max="4372" width="12" style="25" customWidth="1"/>
    <col min="4373" max="4383" width="11.75" style="25" customWidth="1"/>
    <col min="4384" max="4384" width="1.25" style="25" customWidth="1"/>
    <col min="4385" max="4608" width="9" style="25"/>
    <col min="4609" max="4614" width="0" style="25" hidden="1" customWidth="1"/>
    <col min="4615" max="4615" width="1.625" style="25" customWidth="1"/>
    <col min="4616" max="4616" width="2.125" style="25" customWidth="1"/>
    <col min="4617" max="4617" width="3.375" style="25" customWidth="1"/>
    <col min="4618" max="4618" width="13.625" style="25" customWidth="1"/>
    <col min="4619" max="4619" width="0.875" style="25" customWidth="1"/>
    <col min="4620" max="4620" width="14.625" style="25" customWidth="1"/>
    <col min="4621" max="4628" width="12" style="25" customWidth="1"/>
    <col min="4629" max="4639" width="11.75" style="25" customWidth="1"/>
    <col min="4640" max="4640" width="1.25" style="25" customWidth="1"/>
    <col min="4641" max="4864" width="9" style="25"/>
    <col min="4865" max="4870" width="0" style="25" hidden="1" customWidth="1"/>
    <col min="4871" max="4871" width="1.625" style="25" customWidth="1"/>
    <col min="4872" max="4872" width="2.125" style="25" customWidth="1"/>
    <col min="4873" max="4873" width="3.375" style="25" customWidth="1"/>
    <col min="4874" max="4874" width="13.625" style="25" customWidth="1"/>
    <col min="4875" max="4875" width="0.875" style="25" customWidth="1"/>
    <col min="4876" max="4876" width="14.625" style="25" customWidth="1"/>
    <col min="4877" max="4884" width="12" style="25" customWidth="1"/>
    <col min="4885" max="4895" width="11.75" style="25" customWidth="1"/>
    <col min="4896" max="4896" width="1.25" style="25" customWidth="1"/>
    <col min="4897" max="5120" width="9" style="25"/>
    <col min="5121" max="5126" width="0" style="25" hidden="1" customWidth="1"/>
    <col min="5127" max="5127" width="1.625" style="25" customWidth="1"/>
    <col min="5128" max="5128" width="2.125" style="25" customWidth="1"/>
    <col min="5129" max="5129" width="3.375" style="25" customWidth="1"/>
    <col min="5130" max="5130" width="13.625" style="25" customWidth="1"/>
    <col min="5131" max="5131" width="0.875" style="25" customWidth="1"/>
    <col min="5132" max="5132" width="14.625" style="25" customWidth="1"/>
    <col min="5133" max="5140" width="12" style="25" customWidth="1"/>
    <col min="5141" max="5151" width="11.75" style="25" customWidth="1"/>
    <col min="5152" max="5152" width="1.25" style="25" customWidth="1"/>
    <col min="5153" max="5376" width="9" style="25"/>
    <col min="5377" max="5382" width="0" style="25" hidden="1" customWidth="1"/>
    <col min="5383" max="5383" width="1.625" style="25" customWidth="1"/>
    <col min="5384" max="5384" width="2.125" style="25" customWidth="1"/>
    <col min="5385" max="5385" width="3.375" style="25" customWidth="1"/>
    <col min="5386" max="5386" width="13.625" style="25" customWidth="1"/>
    <col min="5387" max="5387" width="0.875" style="25" customWidth="1"/>
    <col min="5388" max="5388" width="14.625" style="25" customWidth="1"/>
    <col min="5389" max="5396" width="12" style="25" customWidth="1"/>
    <col min="5397" max="5407" width="11.75" style="25" customWidth="1"/>
    <col min="5408" max="5408" width="1.25" style="25" customWidth="1"/>
    <col min="5409" max="5632" width="9" style="25"/>
    <col min="5633" max="5638" width="0" style="25" hidden="1" customWidth="1"/>
    <col min="5639" max="5639" width="1.625" style="25" customWidth="1"/>
    <col min="5640" max="5640" width="2.125" style="25" customWidth="1"/>
    <col min="5641" max="5641" width="3.375" style="25" customWidth="1"/>
    <col min="5642" max="5642" width="13.625" style="25" customWidth="1"/>
    <col min="5643" max="5643" width="0.875" style="25" customWidth="1"/>
    <col min="5644" max="5644" width="14.625" style="25" customWidth="1"/>
    <col min="5645" max="5652" width="12" style="25" customWidth="1"/>
    <col min="5653" max="5663" width="11.75" style="25" customWidth="1"/>
    <col min="5664" max="5664" width="1.25" style="25" customWidth="1"/>
    <col min="5665" max="5888" width="9" style="25"/>
    <col min="5889" max="5894" width="0" style="25" hidden="1" customWidth="1"/>
    <col min="5895" max="5895" width="1.625" style="25" customWidth="1"/>
    <col min="5896" max="5896" width="2.125" style="25" customWidth="1"/>
    <col min="5897" max="5897" width="3.375" style="25" customWidth="1"/>
    <col min="5898" max="5898" width="13.625" style="25" customWidth="1"/>
    <col min="5899" max="5899" width="0.875" style="25" customWidth="1"/>
    <col min="5900" max="5900" width="14.625" style="25" customWidth="1"/>
    <col min="5901" max="5908" width="12" style="25" customWidth="1"/>
    <col min="5909" max="5919" width="11.75" style="25" customWidth="1"/>
    <col min="5920" max="5920" width="1.25" style="25" customWidth="1"/>
    <col min="5921" max="6144" width="9" style="25"/>
    <col min="6145" max="6150" width="0" style="25" hidden="1" customWidth="1"/>
    <col min="6151" max="6151" width="1.625" style="25" customWidth="1"/>
    <col min="6152" max="6152" width="2.125" style="25" customWidth="1"/>
    <col min="6153" max="6153" width="3.375" style="25" customWidth="1"/>
    <col min="6154" max="6154" width="13.625" style="25" customWidth="1"/>
    <col min="6155" max="6155" width="0.875" style="25" customWidth="1"/>
    <col min="6156" max="6156" width="14.625" style="25" customWidth="1"/>
    <col min="6157" max="6164" width="12" style="25" customWidth="1"/>
    <col min="6165" max="6175" width="11.75" style="25" customWidth="1"/>
    <col min="6176" max="6176" width="1.25" style="25" customWidth="1"/>
    <col min="6177" max="6400" width="9" style="25"/>
    <col min="6401" max="6406" width="0" style="25" hidden="1" customWidth="1"/>
    <col min="6407" max="6407" width="1.625" style="25" customWidth="1"/>
    <col min="6408" max="6408" width="2.125" style="25" customWidth="1"/>
    <col min="6409" max="6409" width="3.375" style="25" customWidth="1"/>
    <col min="6410" max="6410" width="13.625" style="25" customWidth="1"/>
    <col min="6411" max="6411" width="0.875" style="25" customWidth="1"/>
    <col min="6412" max="6412" width="14.625" style="25" customWidth="1"/>
    <col min="6413" max="6420" width="12" style="25" customWidth="1"/>
    <col min="6421" max="6431" width="11.75" style="25" customWidth="1"/>
    <col min="6432" max="6432" width="1.25" style="25" customWidth="1"/>
    <col min="6433" max="6656" width="9" style="25"/>
    <col min="6657" max="6662" width="0" style="25" hidden="1" customWidth="1"/>
    <col min="6663" max="6663" width="1.625" style="25" customWidth="1"/>
    <col min="6664" max="6664" width="2.125" style="25" customWidth="1"/>
    <col min="6665" max="6665" width="3.375" style="25" customWidth="1"/>
    <col min="6666" max="6666" width="13.625" style="25" customWidth="1"/>
    <col min="6667" max="6667" width="0.875" style="25" customWidth="1"/>
    <col min="6668" max="6668" width="14.625" style="25" customWidth="1"/>
    <col min="6669" max="6676" width="12" style="25" customWidth="1"/>
    <col min="6677" max="6687" width="11.75" style="25" customWidth="1"/>
    <col min="6688" max="6688" width="1.25" style="25" customWidth="1"/>
    <col min="6689" max="6912" width="9" style="25"/>
    <col min="6913" max="6918" width="0" style="25" hidden="1" customWidth="1"/>
    <col min="6919" max="6919" width="1.625" style="25" customWidth="1"/>
    <col min="6920" max="6920" width="2.125" style="25" customWidth="1"/>
    <col min="6921" max="6921" width="3.375" style="25" customWidth="1"/>
    <col min="6922" max="6922" width="13.625" style="25" customWidth="1"/>
    <col min="6923" max="6923" width="0.875" style="25" customWidth="1"/>
    <col min="6924" max="6924" width="14.625" style="25" customWidth="1"/>
    <col min="6925" max="6932" width="12" style="25" customWidth="1"/>
    <col min="6933" max="6943" width="11.75" style="25" customWidth="1"/>
    <col min="6944" max="6944" width="1.25" style="25" customWidth="1"/>
    <col min="6945" max="7168" width="9" style="25"/>
    <col min="7169" max="7174" width="0" style="25" hidden="1" customWidth="1"/>
    <col min="7175" max="7175" width="1.625" style="25" customWidth="1"/>
    <col min="7176" max="7176" width="2.125" style="25" customWidth="1"/>
    <col min="7177" max="7177" width="3.375" style="25" customWidth="1"/>
    <col min="7178" max="7178" width="13.625" style="25" customWidth="1"/>
    <col min="7179" max="7179" width="0.875" style="25" customWidth="1"/>
    <col min="7180" max="7180" width="14.625" style="25" customWidth="1"/>
    <col min="7181" max="7188" width="12" style="25" customWidth="1"/>
    <col min="7189" max="7199" width="11.75" style="25" customWidth="1"/>
    <col min="7200" max="7200" width="1.25" style="25" customWidth="1"/>
    <col min="7201" max="7424" width="9" style="25"/>
    <col min="7425" max="7430" width="0" style="25" hidden="1" customWidth="1"/>
    <col min="7431" max="7431" width="1.625" style="25" customWidth="1"/>
    <col min="7432" max="7432" width="2.125" style="25" customWidth="1"/>
    <col min="7433" max="7433" width="3.375" style="25" customWidth="1"/>
    <col min="7434" max="7434" width="13.625" style="25" customWidth="1"/>
    <col min="7435" max="7435" width="0.875" style="25" customWidth="1"/>
    <col min="7436" max="7436" width="14.625" style="25" customWidth="1"/>
    <col min="7437" max="7444" width="12" style="25" customWidth="1"/>
    <col min="7445" max="7455" width="11.75" style="25" customWidth="1"/>
    <col min="7456" max="7456" width="1.25" style="25" customWidth="1"/>
    <col min="7457" max="7680" width="9" style="25"/>
    <col min="7681" max="7686" width="0" style="25" hidden="1" customWidth="1"/>
    <col min="7687" max="7687" width="1.625" style="25" customWidth="1"/>
    <col min="7688" max="7688" width="2.125" style="25" customWidth="1"/>
    <col min="7689" max="7689" width="3.375" style="25" customWidth="1"/>
    <col min="7690" max="7690" width="13.625" style="25" customWidth="1"/>
    <col min="7691" max="7691" width="0.875" style="25" customWidth="1"/>
    <col min="7692" max="7692" width="14.625" style="25" customWidth="1"/>
    <col min="7693" max="7700" width="12" style="25" customWidth="1"/>
    <col min="7701" max="7711" width="11.75" style="25" customWidth="1"/>
    <col min="7712" max="7712" width="1.25" style="25" customWidth="1"/>
    <col min="7713" max="7936" width="9" style="25"/>
    <col min="7937" max="7942" width="0" style="25" hidden="1" customWidth="1"/>
    <col min="7943" max="7943" width="1.625" style="25" customWidth="1"/>
    <col min="7944" max="7944" width="2.125" style="25" customWidth="1"/>
    <col min="7945" max="7945" width="3.375" style="25" customWidth="1"/>
    <col min="7946" max="7946" width="13.625" style="25" customWidth="1"/>
    <col min="7947" max="7947" width="0.875" style="25" customWidth="1"/>
    <col min="7948" max="7948" width="14.625" style="25" customWidth="1"/>
    <col min="7949" max="7956" width="12" style="25" customWidth="1"/>
    <col min="7957" max="7967" width="11.75" style="25" customWidth="1"/>
    <col min="7968" max="7968" width="1.25" style="25" customWidth="1"/>
    <col min="7969" max="8192" width="9" style="25"/>
    <col min="8193" max="8198" width="0" style="25" hidden="1" customWidth="1"/>
    <col min="8199" max="8199" width="1.625" style="25" customWidth="1"/>
    <col min="8200" max="8200" width="2.125" style="25" customWidth="1"/>
    <col min="8201" max="8201" width="3.375" style="25" customWidth="1"/>
    <col min="8202" max="8202" width="13.625" style="25" customWidth="1"/>
    <col min="8203" max="8203" width="0.875" style="25" customWidth="1"/>
    <col min="8204" max="8204" width="14.625" style="25" customWidth="1"/>
    <col min="8205" max="8212" width="12" style="25" customWidth="1"/>
    <col min="8213" max="8223" width="11.75" style="25" customWidth="1"/>
    <col min="8224" max="8224" width="1.25" style="25" customWidth="1"/>
    <col min="8225" max="8448" width="9" style="25"/>
    <col min="8449" max="8454" width="0" style="25" hidden="1" customWidth="1"/>
    <col min="8455" max="8455" width="1.625" style="25" customWidth="1"/>
    <col min="8456" max="8456" width="2.125" style="25" customWidth="1"/>
    <col min="8457" max="8457" width="3.375" style="25" customWidth="1"/>
    <col min="8458" max="8458" width="13.625" style="25" customWidth="1"/>
    <col min="8459" max="8459" width="0.875" style="25" customWidth="1"/>
    <col min="8460" max="8460" width="14.625" style="25" customWidth="1"/>
    <col min="8461" max="8468" width="12" style="25" customWidth="1"/>
    <col min="8469" max="8479" width="11.75" style="25" customWidth="1"/>
    <col min="8480" max="8480" width="1.25" style="25" customWidth="1"/>
    <col min="8481" max="8704" width="9" style="25"/>
    <col min="8705" max="8710" width="0" style="25" hidden="1" customWidth="1"/>
    <col min="8711" max="8711" width="1.625" style="25" customWidth="1"/>
    <col min="8712" max="8712" width="2.125" style="25" customWidth="1"/>
    <col min="8713" max="8713" width="3.375" style="25" customWidth="1"/>
    <col min="8714" max="8714" width="13.625" style="25" customWidth="1"/>
    <col min="8715" max="8715" width="0.875" style="25" customWidth="1"/>
    <col min="8716" max="8716" width="14.625" style="25" customWidth="1"/>
    <col min="8717" max="8724" width="12" style="25" customWidth="1"/>
    <col min="8725" max="8735" width="11.75" style="25" customWidth="1"/>
    <col min="8736" max="8736" width="1.25" style="25" customWidth="1"/>
    <col min="8737" max="8960" width="9" style="25"/>
    <col min="8961" max="8966" width="0" style="25" hidden="1" customWidth="1"/>
    <col min="8967" max="8967" width="1.625" style="25" customWidth="1"/>
    <col min="8968" max="8968" width="2.125" style="25" customWidth="1"/>
    <col min="8969" max="8969" width="3.375" style="25" customWidth="1"/>
    <col min="8970" max="8970" width="13.625" style="25" customWidth="1"/>
    <col min="8971" max="8971" width="0.875" style="25" customWidth="1"/>
    <col min="8972" max="8972" width="14.625" style="25" customWidth="1"/>
    <col min="8973" max="8980" width="12" style="25" customWidth="1"/>
    <col min="8981" max="8991" width="11.75" style="25" customWidth="1"/>
    <col min="8992" max="8992" width="1.25" style="25" customWidth="1"/>
    <col min="8993" max="9216" width="9" style="25"/>
    <col min="9217" max="9222" width="0" style="25" hidden="1" customWidth="1"/>
    <col min="9223" max="9223" width="1.625" style="25" customWidth="1"/>
    <col min="9224" max="9224" width="2.125" style="25" customWidth="1"/>
    <col min="9225" max="9225" width="3.375" style="25" customWidth="1"/>
    <col min="9226" max="9226" width="13.625" style="25" customWidth="1"/>
    <col min="9227" max="9227" width="0.875" style="25" customWidth="1"/>
    <col min="9228" max="9228" width="14.625" style="25" customWidth="1"/>
    <col min="9229" max="9236" width="12" style="25" customWidth="1"/>
    <col min="9237" max="9247" width="11.75" style="25" customWidth="1"/>
    <col min="9248" max="9248" width="1.25" style="25" customWidth="1"/>
    <col min="9249" max="9472" width="9" style="25"/>
    <col min="9473" max="9478" width="0" style="25" hidden="1" customWidth="1"/>
    <col min="9479" max="9479" width="1.625" style="25" customWidth="1"/>
    <col min="9480" max="9480" width="2.125" style="25" customWidth="1"/>
    <col min="9481" max="9481" width="3.375" style="25" customWidth="1"/>
    <col min="9482" max="9482" width="13.625" style="25" customWidth="1"/>
    <col min="9483" max="9483" width="0.875" style="25" customWidth="1"/>
    <col min="9484" max="9484" width="14.625" style="25" customWidth="1"/>
    <col min="9485" max="9492" width="12" style="25" customWidth="1"/>
    <col min="9493" max="9503" width="11.75" style="25" customWidth="1"/>
    <col min="9504" max="9504" width="1.25" style="25" customWidth="1"/>
    <col min="9505" max="9728" width="9" style="25"/>
    <col min="9729" max="9734" width="0" style="25" hidden="1" customWidth="1"/>
    <col min="9735" max="9735" width="1.625" style="25" customWidth="1"/>
    <col min="9736" max="9736" width="2.125" style="25" customWidth="1"/>
    <col min="9737" max="9737" width="3.375" style="25" customWidth="1"/>
    <col min="9738" max="9738" width="13.625" style="25" customWidth="1"/>
    <col min="9739" max="9739" width="0.875" style="25" customWidth="1"/>
    <col min="9740" max="9740" width="14.625" style="25" customWidth="1"/>
    <col min="9741" max="9748" width="12" style="25" customWidth="1"/>
    <col min="9749" max="9759" width="11.75" style="25" customWidth="1"/>
    <col min="9760" max="9760" width="1.25" style="25" customWidth="1"/>
    <col min="9761" max="9984" width="9" style="25"/>
    <col min="9985" max="9990" width="0" style="25" hidden="1" customWidth="1"/>
    <col min="9991" max="9991" width="1.625" style="25" customWidth="1"/>
    <col min="9992" max="9992" width="2.125" style="25" customWidth="1"/>
    <col min="9993" max="9993" width="3.375" style="25" customWidth="1"/>
    <col min="9994" max="9994" width="13.625" style="25" customWidth="1"/>
    <col min="9995" max="9995" width="0.875" style="25" customWidth="1"/>
    <col min="9996" max="9996" width="14.625" style="25" customWidth="1"/>
    <col min="9997" max="10004" width="12" style="25" customWidth="1"/>
    <col min="10005" max="10015" width="11.75" style="25" customWidth="1"/>
    <col min="10016" max="10016" width="1.25" style="25" customWidth="1"/>
    <col min="10017" max="10240" width="9" style="25"/>
    <col min="10241" max="10246" width="0" style="25" hidden="1" customWidth="1"/>
    <col min="10247" max="10247" width="1.625" style="25" customWidth="1"/>
    <col min="10248" max="10248" width="2.125" style="25" customWidth="1"/>
    <col min="10249" max="10249" width="3.375" style="25" customWidth="1"/>
    <col min="10250" max="10250" width="13.625" style="25" customWidth="1"/>
    <col min="10251" max="10251" width="0.875" style="25" customWidth="1"/>
    <col min="10252" max="10252" width="14.625" style="25" customWidth="1"/>
    <col min="10253" max="10260" width="12" style="25" customWidth="1"/>
    <col min="10261" max="10271" width="11.75" style="25" customWidth="1"/>
    <col min="10272" max="10272" width="1.25" style="25" customWidth="1"/>
    <col min="10273" max="10496" width="9" style="25"/>
    <col min="10497" max="10502" width="0" style="25" hidden="1" customWidth="1"/>
    <col min="10503" max="10503" width="1.625" style="25" customWidth="1"/>
    <col min="10504" max="10504" width="2.125" style="25" customWidth="1"/>
    <col min="10505" max="10505" width="3.375" style="25" customWidth="1"/>
    <col min="10506" max="10506" width="13.625" style="25" customWidth="1"/>
    <col min="10507" max="10507" width="0.875" style="25" customWidth="1"/>
    <col min="10508" max="10508" width="14.625" style="25" customWidth="1"/>
    <col min="10509" max="10516" width="12" style="25" customWidth="1"/>
    <col min="10517" max="10527" width="11.75" style="25" customWidth="1"/>
    <col min="10528" max="10528" width="1.25" style="25" customWidth="1"/>
    <col min="10529" max="10752" width="9" style="25"/>
    <col min="10753" max="10758" width="0" style="25" hidden="1" customWidth="1"/>
    <col min="10759" max="10759" width="1.625" style="25" customWidth="1"/>
    <col min="10760" max="10760" width="2.125" style="25" customWidth="1"/>
    <col min="10761" max="10761" width="3.375" style="25" customWidth="1"/>
    <col min="10762" max="10762" width="13.625" style="25" customWidth="1"/>
    <col min="10763" max="10763" width="0.875" style="25" customWidth="1"/>
    <col min="10764" max="10764" width="14.625" style="25" customWidth="1"/>
    <col min="10765" max="10772" width="12" style="25" customWidth="1"/>
    <col min="10773" max="10783" width="11.75" style="25" customWidth="1"/>
    <col min="10784" max="10784" width="1.25" style="25" customWidth="1"/>
    <col min="10785" max="11008" width="9" style="25"/>
    <col min="11009" max="11014" width="0" style="25" hidden="1" customWidth="1"/>
    <col min="11015" max="11015" width="1.625" style="25" customWidth="1"/>
    <col min="11016" max="11016" width="2.125" style="25" customWidth="1"/>
    <col min="11017" max="11017" width="3.375" style="25" customWidth="1"/>
    <col min="11018" max="11018" width="13.625" style="25" customWidth="1"/>
    <col min="11019" max="11019" width="0.875" style="25" customWidth="1"/>
    <col min="11020" max="11020" width="14.625" style="25" customWidth="1"/>
    <col min="11021" max="11028" width="12" style="25" customWidth="1"/>
    <col min="11029" max="11039" width="11.75" style="25" customWidth="1"/>
    <col min="11040" max="11040" width="1.25" style="25" customWidth="1"/>
    <col min="11041" max="11264" width="9" style="25"/>
    <col min="11265" max="11270" width="0" style="25" hidden="1" customWidth="1"/>
    <col min="11271" max="11271" width="1.625" style="25" customWidth="1"/>
    <col min="11272" max="11272" width="2.125" style="25" customWidth="1"/>
    <col min="11273" max="11273" width="3.375" style="25" customWidth="1"/>
    <col min="11274" max="11274" width="13.625" style="25" customWidth="1"/>
    <col min="11275" max="11275" width="0.875" style="25" customWidth="1"/>
    <col min="11276" max="11276" width="14.625" style="25" customWidth="1"/>
    <col min="11277" max="11284" width="12" style="25" customWidth="1"/>
    <col min="11285" max="11295" width="11.75" style="25" customWidth="1"/>
    <col min="11296" max="11296" width="1.25" style="25" customWidth="1"/>
    <col min="11297" max="11520" width="9" style="25"/>
    <col min="11521" max="11526" width="0" style="25" hidden="1" customWidth="1"/>
    <col min="11527" max="11527" width="1.625" style="25" customWidth="1"/>
    <col min="11528" max="11528" width="2.125" style="25" customWidth="1"/>
    <col min="11529" max="11529" width="3.375" style="25" customWidth="1"/>
    <col min="11530" max="11530" width="13.625" style="25" customWidth="1"/>
    <col min="11531" max="11531" width="0.875" style="25" customWidth="1"/>
    <col min="11532" max="11532" width="14.625" style="25" customWidth="1"/>
    <col min="11533" max="11540" width="12" style="25" customWidth="1"/>
    <col min="11541" max="11551" width="11.75" style="25" customWidth="1"/>
    <col min="11552" max="11552" width="1.25" style="25" customWidth="1"/>
    <col min="11553" max="11776" width="9" style="25"/>
    <col min="11777" max="11782" width="0" style="25" hidden="1" customWidth="1"/>
    <col min="11783" max="11783" width="1.625" style="25" customWidth="1"/>
    <col min="11784" max="11784" width="2.125" style="25" customWidth="1"/>
    <col min="11785" max="11785" width="3.375" style="25" customWidth="1"/>
    <col min="11786" max="11786" width="13.625" style="25" customWidth="1"/>
    <col min="11787" max="11787" width="0.875" style="25" customWidth="1"/>
    <col min="11788" max="11788" width="14.625" style="25" customWidth="1"/>
    <col min="11789" max="11796" width="12" style="25" customWidth="1"/>
    <col min="11797" max="11807" width="11.75" style="25" customWidth="1"/>
    <col min="11808" max="11808" width="1.25" style="25" customWidth="1"/>
    <col min="11809" max="12032" width="9" style="25"/>
    <col min="12033" max="12038" width="0" style="25" hidden="1" customWidth="1"/>
    <col min="12039" max="12039" width="1.625" style="25" customWidth="1"/>
    <col min="12040" max="12040" width="2.125" style="25" customWidth="1"/>
    <col min="12041" max="12041" width="3.375" style="25" customWidth="1"/>
    <col min="12042" max="12042" width="13.625" style="25" customWidth="1"/>
    <col min="12043" max="12043" width="0.875" style="25" customWidth="1"/>
    <col min="12044" max="12044" width="14.625" style="25" customWidth="1"/>
    <col min="12045" max="12052" width="12" style="25" customWidth="1"/>
    <col min="12053" max="12063" width="11.75" style="25" customWidth="1"/>
    <col min="12064" max="12064" width="1.25" style="25" customWidth="1"/>
    <col min="12065" max="12288" width="9" style="25"/>
    <col min="12289" max="12294" width="0" style="25" hidden="1" customWidth="1"/>
    <col min="12295" max="12295" width="1.625" style="25" customWidth="1"/>
    <col min="12296" max="12296" width="2.125" style="25" customWidth="1"/>
    <col min="12297" max="12297" width="3.375" style="25" customWidth="1"/>
    <col min="12298" max="12298" width="13.625" style="25" customWidth="1"/>
    <col min="12299" max="12299" width="0.875" style="25" customWidth="1"/>
    <col min="12300" max="12300" width="14.625" style="25" customWidth="1"/>
    <col min="12301" max="12308" width="12" style="25" customWidth="1"/>
    <col min="12309" max="12319" width="11.75" style="25" customWidth="1"/>
    <col min="12320" max="12320" width="1.25" style="25" customWidth="1"/>
    <col min="12321" max="12544" width="9" style="25"/>
    <col min="12545" max="12550" width="0" style="25" hidden="1" customWidth="1"/>
    <col min="12551" max="12551" width="1.625" style="25" customWidth="1"/>
    <col min="12552" max="12552" width="2.125" style="25" customWidth="1"/>
    <col min="12553" max="12553" width="3.375" style="25" customWidth="1"/>
    <col min="12554" max="12554" width="13.625" style="25" customWidth="1"/>
    <col min="12555" max="12555" width="0.875" style="25" customWidth="1"/>
    <col min="12556" max="12556" width="14.625" style="25" customWidth="1"/>
    <col min="12557" max="12564" width="12" style="25" customWidth="1"/>
    <col min="12565" max="12575" width="11.75" style="25" customWidth="1"/>
    <col min="12576" max="12576" width="1.25" style="25" customWidth="1"/>
    <col min="12577" max="12800" width="9" style="25"/>
    <col min="12801" max="12806" width="0" style="25" hidden="1" customWidth="1"/>
    <col min="12807" max="12807" width="1.625" style="25" customWidth="1"/>
    <col min="12808" max="12808" width="2.125" style="25" customWidth="1"/>
    <col min="12809" max="12809" width="3.375" style="25" customWidth="1"/>
    <col min="12810" max="12810" width="13.625" style="25" customWidth="1"/>
    <col min="12811" max="12811" width="0.875" style="25" customWidth="1"/>
    <col min="12812" max="12812" width="14.625" style="25" customWidth="1"/>
    <col min="12813" max="12820" width="12" style="25" customWidth="1"/>
    <col min="12821" max="12831" width="11.75" style="25" customWidth="1"/>
    <col min="12832" max="12832" width="1.25" style="25" customWidth="1"/>
    <col min="12833" max="13056" width="9" style="25"/>
    <col min="13057" max="13062" width="0" style="25" hidden="1" customWidth="1"/>
    <col min="13063" max="13063" width="1.625" style="25" customWidth="1"/>
    <col min="13064" max="13064" width="2.125" style="25" customWidth="1"/>
    <col min="13065" max="13065" width="3.375" style="25" customWidth="1"/>
    <col min="13066" max="13066" width="13.625" style="25" customWidth="1"/>
    <col min="13067" max="13067" width="0.875" style="25" customWidth="1"/>
    <col min="13068" max="13068" width="14.625" style="25" customWidth="1"/>
    <col min="13069" max="13076" width="12" style="25" customWidth="1"/>
    <col min="13077" max="13087" width="11.75" style="25" customWidth="1"/>
    <col min="13088" max="13088" width="1.25" style="25" customWidth="1"/>
    <col min="13089" max="13312" width="9" style="25"/>
    <col min="13313" max="13318" width="0" style="25" hidden="1" customWidth="1"/>
    <col min="13319" max="13319" width="1.625" style="25" customWidth="1"/>
    <col min="13320" max="13320" width="2.125" style="25" customWidth="1"/>
    <col min="13321" max="13321" width="3.375" style="25" customWidth="1"/>
    <col min="13322" max="13322" width="13.625" style="25" customWidth="1"/>
    <col min="13323" max="13323" width="0.875" style="25" customWidth="1"/>
    <col min="13324" max="13324" width="14.625" style="25" customWidth="1"/>
    <col min="13325" max="13332" width="12" style="25" customWidth="1"/>
    <col min="13333" max="13343" width="11.75" style="25" customWidth="1"/>
    <col min="13344" max="13344" width="1.25" style="25" customWidth="1"/>
    <col min="13345" max="13568" width="9" style="25"/>
    <col min="13569" max="13574" width="0" style="25" hidden="1" customWidth="1"/>
    <col min="13575" max="13575" width="1.625" style="25" customWidth="1"/>
    <col min="13576" max="13576" width="2.125" style="25" customWidth="1"/>
    <col min="13577" max="13577" width="3.375" style="25" customWidth="1"/>
    <col min="13578" max="13578" width="13.625" style="25" customWidth="1"/>
    <col min="13579" max="13579" width="0.875" style="25" customWidth="1"/>
    <col min="13580" max="13580" width="14.625" style="25" customWidth="1"/>
    <col min="13581" max="13588" width="12" style="25" customWidth="1"/>
    <col min="13589" max="13599" width="11.75" style="25" customWidth="1"/>
    <col min="13600" max="13600" width="1.25" style="25" customWidth="1"/>
    <col min="13601" max="13824" width="9" style="25"/>
    <col min="13825" max="13830" width="0" style="25" hidden="1" customWidth="1"/>
    <col min="13831" max="13831" width="1.625" style="25" customWidth="1"/>
    <col min="13832" max="13832" width="2.125" style="25" customWidth="1"/>
    <col min="13833" max="13833" width="3.375" style="25" customWidth="1"/>
    <col min="13834" max="13834" width="13.625" style="25" customWidth="1"/>
    <col min="13835" max="13835" width="0.875" style="25" customWidth="1"/>
    <col min="13836" max="13836" width="14.625" style="25" customWidth="1"/>
    <col min="13837" max="13844" width="12" style="25" customWidth="1"/>
    <col min="13845" max="13855" width="11.75" style="25" customWidth="1"/>
    <col min="13856" max="13856" width="1.25" style="25" customWidth="1"/>
    <col min="13857" max="14080" width="9" style="25"/>
    <col min="14081" max="14086" width="0" style="25" hidden="1" customWidth="1"/>
    <col min="14087" max="14087" width="1.625" style="25" customWidth="1"/>
    <col min="14088" max="14088" width="2.125" style="25" customWidth="1"/>
    <col min="14089" max="14089" width="3.375" style="25" customWidth="1"/>
    <col min="14090" max="14090" width="13.625" style="25" customWidth="1"/>
    <col min="14091" max="14091" width="0.875" style="25" customWidth="1"/>
    <col min="14092" max="14092" width="14.625" style="25" customWidth="1"/>
    <col min="14093" max="14100" width="12" style="25" customWidth="1"/>
    <col min="14101" max="14111" width="11.75" style="25" customWidth="1"/>
    <col min="14112" max="14112" width="1.25" style="25" customWidth="1"/>
    <col min="14113" max="14336" width="9" style="25"/>
    <col min="14337" max="14342" width="0" style="25" hidden="1" customWidth="1"/>
    <col min="14343" max="14343" width="1.625" style="25" customWidth="1"/>
    <col min="14344" max="14344" width="2.125" style="25" customWidth="1"/>
    <col min="14345" max="14345" width="3.375" style="25" customWidth="1"/>
    <col min="14346" max="14346" width="13.625" style="25" customWidth="1"/>
    <col min="14347" max="14347" width="0.875" style="25" customWidth="1"/>
    <col min="14348" max="14348" width="14.625" style="25" customWidth="1"/>
    <col min="14349" max="14356" width="12" style="25" customWidth="1"/>
    <col min="14357" max="14367" width="11.75" style="25" customWidth="1"/>
    <col min="14368" max="14368" width="1.25" style="25" customWidth="1"/>
    <col min="14369" max="14592" width="9" style="25"/>
    <col min="14593" max="14598" width="0" style="25" hidden="1" customWidth="1"/>
    <col min="14599" max="14599" width="1.625" style="25" customWidth="1"/>
    <col min="14600" max="14600" width="2.125" style="25" customWidth="1"/>
    <col min="14601" max="14601" width="3.375" style="25" customWidth="1"/>
    <col min="14602" max="14602" width="13.625" style="25" customWidth="1"/>
    <col min="14603" max="14603" width="0.875" style="25" customWidth="1"/>
    <col min="14604" max="14604" width="14.625" style="25" customWidth="1"/>
    <col min="14605" max="14612" width="12" style="25" customWidth="1"/>
    <col min="14613" max="14623" width="11.75" style="25" customWidth="1"/>
    <col min="14624" max="14624" width="1.25" style="25" customWidth="1"/>
    <col min="14625" max="14848" width="9" style="25"/>
    <col min="14849" max="14854" width="0" style="25" hidden="1" customWidth="1"/>
    <col min="14855" max="14855" width="1.625" style="25" customWidth="1"/>
    <col min="14856" max="14856" width="2.125" style="25" customWidth="1"/>
    <col min="14857" max="14857" width="3.375" style="25" customWidth="1"/>
    <col min="14858" max="14858" width="13.625" style="25" customWidth="1"/>
    <col min="14859" max="14859" width="0.875" style="25" customWidth="1"/>
    <col min="14860" max="14860" width="14.625" style="25" customWidth="1"/>
    <col min="14861" max="14868" width="12" style="25" customWidth="1"/>
    <col min="14869" max="14879" width="11.75" style="25" customWidth="1"/>
    <col min="14880" max="14880" width="1.25" style="25" customWidth="1"/>
    <col min="14881" max="15104" width="9" style="25"/>
    <col min="15105" max="15110" width="0" style="25" hidden="1" customWidth="1"/>
    <col min="15111" max="15111" width="1.625" style="25" customWidth="1"/>
    <col min="15112" max="15112" width="2.125" style="25" customWidth="1"/>
    <col min="15113" max="15113" width="3.375" style="25" customWidth="1"/>
    <col min="15114" max="15114" width="13.625" style="25" customWidth="1"/>
    <col min="15115" max="15115" width="0.875" style="25" customWidth="1"/>
    <col min="15116" max="15116" width="14.625" style="25" customWidth="1"/>
    <col min="15117" max="15124" width="12" style="25" customWidth="1"/>
    <col min="15125" max="15135" width="11.75" style="25" customWidth="1"/>
    <col min="15136" max="15136" width="1.25" style="25" customWidth="1"/>
    <col min="15137" max="15360" width="9" style="25"/>
    <col min="15361" max="15366" width="0" style="25" hidden="1" customWidth="1"/>
    <col min="15367" max="15367" width="1.625" style="25" customWidth="1"/>
    <col min="15368" max="15368" width="2.125" style="25" customWidth="1"/>
    <col min="15369" max="15369" width="3.375" style="25" customWidth="1"/>
    <col min="15370" max="15370" width="13.625" style="25" customWidth="1"/>
    <col min="15371" max="15371" width="0.875" style="25" customWidth="1"/>
    <col min="15372" max="15372" width="14.625" style="25" customWidth="1"/>
    <col min="15373" max="15380" width="12" style="25" customWidth="1"/>
    <col min="15381" max="15391" width="11.75" style="25" customWidth="1"/>
    <col min="15392" max="15392" width="1.25" style="25" customWidth="1"/>
    <col min="15393" max="15616" width="9" style="25"/>
    <col min="15617" max="15622" width="0" style="25" hidden="1" customWidth="1"/>
    <col min="15623" max="15623" width="1.625" style="25" customWidth="1"/>
    <col min="15624" max="15624" width="2.125" style="25" customWidth="1"/>
    <col min="15625" max="15625" width="3.375" style="25" customWidth="1"/>
    <col min="15626" max="15626" width="13.625" style="25" customWidth="1"/>
    <col min="15627" max="15627" width="0.875" style="25" customWidth="1"/>
    <col min="15628" max="15628" width="14.625" style="25" customWidth="1"/>
    <col min="15629" max="15636" width="12" style="25" customWidth="1"/>
    <col min="15637" max="15647" width="11.75" style="25" customWidth="1"/>
    <col min="15648" max="15648" width="1.25" style="25" customWidth="1"/>
    <col min="15649" max="15872" width="9" style="25"/>
    <col min="15873" max="15878" width="0" style="25" hidden="1" customWidth="1"/>
    <col min="15879" max="15879" width="1.625" style="25" customWidth="1"/>
    <col min="15880" max="15880" width="2.125" style="25" customWidth="1"/>
    <col min="15881" max="15881" width="3.375" style="25" customWidth="1"/>
    <col min="15882" max="15882" width="13.625" style="25" customWidth="1"/>
    <col min="15883" max="15883" width="0.875" style="25" customWidth="1"/>
    <col min="15884" max="15884" width="14.625" style="25" customWidth="1"/>
    <col min="15885" max="15892" width="12" style="25" customWidth="1"/>
    <col min="15893" max="15903" width="11.75" style="25" customWidth="1"/>
    <col min="15904" max="15904" width="1.25" style="25" customWidth="1"/>
    <col min="15905" max="16128" width="9" style="25"/>
    <col min="16129" max="16134" width="0" style="25" hidden="1" customWidth="1"/>
    <col min="16135" max="16135" width="1.625" style="25" customWidth="1"/>
    <col min="16136" max="16136" width="2.125" style="25" customWidth="1"/>
    <col min="16137" max="16137" width="3.375" style="25" customWidth="1"/>
    <col min="16138" max="16138" width="13.625" style="25" customWidth="1"/>
    <col min="16139" max="16139" width="0.875" style="25" customWidth="1"/>
    <col min="16140" max="16140" width="14.625" style="25" customWidth="1"/>
    <col min="16141" max="16148" width="12" style="25" customWidth="1"/>
    <col min="16149" max="16159" width="11.75" style="25" customWidth="1"/>
    <col min="16160" max="16160" width="1.25" style="25" customWidth="1"/>
    <col min="16161" max="16384" width="9" style="25"/>
  </cols>
  <sheetData>
    <row r="1" spans="1:32" s="23" customFormat="1" hidden="1">
      <c r="A1" s="22"/>
      <c r="B1" s="22"/>
      <c r="C1" s="22"/>
      <c r="D1" s="22"/>
      <c r="E1" s="22"/>
      <c r="M1" s="23">
        <v>1</v>
      </c>
      <c r="N1" s="23">
        <v>2</v>
      </c>
      <c r="O1" s="23">
        <v>3</v>
      </c>
      <c r="P1" s="23">
        <v>4</v>
      </c>
      <c r="Q1" s="23">
        <v>5</v>
      </c>
      <c r="R1" s="23">
        <v>6</v>
      </c>
      <c r="S1" s="23">
        <v>7</v>
      </c>
      <c r="T1" s="23">
        <v>8</v>
      </c>
      <c r="U1" s="23">
        <v>9</v>
      </c>
      <c r="V1" s="23">
        <v>10</v>
      </c>
      <c r="W1" s="23">
        <v>11</v>
      </c>
      <c r="X1" s="23">
        <v>12</v>
      </c>
      <c r="Y1" s="23">
        <v>13</v>
      </c>
      <c r="Z1" s="23">
        <v>14</v>
      </c>
      <c r="AA1" s="23">
        <v>15</v>
      </c>
      <c r="AB1" s="23">
        <v>16</v>
      </c>
      <c r="AC1" s="23">
        <v>17</v>
      </c>
      <c r="AD1" s="23">
        <v>18</v>
      </c>
      <c r="AE1" s="23">
        <v>19</v>
      </c>
    </row>
    <row r="2" spans="1:32" hidden="1">
      <c r="M2" s="26"/>
      <c r="N2" s="26"/>
      <c r="O2" s="26"/>
      <c r="P2" s="26"/>
      <c r="Q2" s="26"/>
      <c r="R2" s="26"/>
      <c r="S2" s="26"/>
      <c r="T2" s="26"/>
      <c r="U2" s="26"/>
      <c r="V2" s="26"/>
      <c r="W2" s="26"/>
      <c r="X2" s="26"/>
      <c r="Y2" s="26"/>
      <c r="Z2" s="26"/>
      <c r="AA2" s="26"/>
      <c r="AB2" s="26"/>
      <c r="AC2" s="26"/>
      <c r="AD2" s="26"/>
      <c r="AE2" s="26"/>
      <c r="AF2" s="27"/>
    </row>
    <row r="3" spans="1:32">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18.75" hidden="1">
      <c r="F4" s="28"/>
      <c r="G4" s="23"/>
      <c r="H4" s="23"/>
      <c r="I4" s="23"/>
      <c r="J4" s="23"/>
      <c r="K4" s="23"/>
      <c r="L4" s="23"/>
      <c r="M4" s="23"/>
      <c r="N4" s="23"/>
      <c r="O4" s="23"/>
      <c r="P4" s="23"/>
      <c r="Q4" s="23"/>
      <c r="R4" s="23"/>
      <c r="S4" s="23"/>
      <c r="T4" s="29" t="s">
        <v>187</v>
      </c>
      <c r="U4" s="30" t="s">
        <v>623</v>
      </c>
      <c r="V4" s="23"/>
      <c r="W4" s="23"/>
      <c r="X4" s="23"/>
      <c r="Y4" s="23"/>
      <c r="Z4" s="23"/>
      <c r="AA4" s="23"/>
      <c r="AB4" s="23"/>
      <c r="AC4" s="23"/>
      <c r="AD4" s="23"/>
      <c r="AE4" s="23"/>
      <c r="AF4" s="23"/>
    </row>
    <row r="5" spans="1:32" ht="18.75" hidden="1">
      <c r="F5" s="28"/>
      <c r="G5" s="23"/>
      <c r="H5" s="23"/>
      <c r="I5" s="23"/>
      <c r="J5" s="23"/>
      <c r="K5" s="23"/>
      <c r="L5" s="23"/>
      <c r="M5" s="23"/>
      <c r="N5" s="23"/>
      <c r="O5" s="23"/>
      <c r="P5" s="23"/>
      <c r="Q5" s="23"/>
      <c r="R5" s="23"/>
      <c r="S5" s="23"/>
      <c r="T5" s="31" t="s">
        <v>188</v>
      </c>
      <c r="U5" s="32" t="s">
        <v>624</v>
      </c>
      <c r="V5" s="23"/>
      <c r="W5" s="23"/>
      <c r="X5" s="23"/>
      <c r="Y5" s="23"/>
      <c r="Z5" s="23"/>
      <c r="AA5" s="23"/>
      <c r="AB5" s="23"/>
      <c r="AC5" s="23"/>
      <c r="AD5" s="23"/>
      <c r="AE5" s="23"/>
      <c r="AF5" s="23"/>
    </row>
    <row r="6" spans="1:32" hidden="1">
      <c r="F6" s="28"/>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idden="1">
      <c r="F7" s="28"/>
      <c r="G7" s="23"/>
      <c r="H7" s="23"/>
      <c r="I7" s="23"/>
      <c r="J7" s="23"/>
      <c r="K7" s="23"/>
      <c r="L7" s="23"/>
      <c r="M7" s="23"/>
      <c r="N7" s="23"/>
      <c r="O7" s="23"/>
      <c r="P7" s="23"/>
      <c r="Q7" s="23"/>
      <c r="R7" s="23"/>
      <c r="S7" s="23"/>
      <c r="T7" s="23"/>
      <c r="U7" s="23"/>
      <c r="V7" s="23"/>
      <c r="W7" s="23"/>
      <c r="X7" s="23"/>
      <c r="Y7" s="23"/>
      <c r="Z7" s="23"/>
      <c r="AA7" s="23"/>
      <c r="AB7" s="23"/>
      <c r="AC7" s="23"/>
      <c r="AD7" s="23"/>
      <c r="AE7" s="23"/>
      <c r="AF7" s="23"/>
    </row>
    <row r="8" spans="1:32" ht="15.75" hidden="1">
      <c r="F8" s="28"/>
      <c r="G8" s="23"/>
      <c r="H8" s="33" t="s">
        <v>189</v>
      </c>
      <c r="I8" s="23"/>
      <c r="J8" s="23"/>
      <c r="K8" s="23"/>
      <c r="L8" s="23"/>
      <c r="M8" s="23"/>
      <c r="N8" s="23"/>
      <c r="O8" s="23"/>
      <c r="P8" s="34"/>
      <c r="Q8" s="23"/>
      <c r="R8" s="23"/>
      <c r="S8" s="23"/>
      <c r="T8" s="23"/>
      <c r="U8" s="23"/>
      <c r="V8" s="23"/>
      <c r="W8" s="23"/>
      <c r="X8" s="23"/>
      <c r="Y8" s="35"/>
      <c r="Z8" s="23"/>
      <c r="AA8" s="23"/>
      <c r="AB8" s="23"/>
      <c r="AC8" s="23"/>
      <c r="AD8" s="23"/>
      <c r="AE8" s="36" t="s">
        <v>190</v>
      </c>
      <c r="AF8" s="23"/>
    </row>
    <row r="9" spans="1:32" ht="5.25" hidden="1" customHeight="1">
      <c r="F9" s="28"/>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2" ht="17.25" hidden="1" customHeight="1">
      <c r="F10" s="28"/>
      <c r="G10" s="23"/>
      <c r="H10" s="37"/>
      <c r="I10" s="37"/>
      <c r="J10" s="37"/>
      <c r="K10" s="37"/>
      <c r="L10" s="37"/>
      <c r="M10" s="38"/>
      <c r="N10" s="39"/>
      <c r="O10" s="37"/>
      <c r="P10" s="39"/>
      <c r="Q10" s="39"/>
      <c r="R10" s="39"/>
      <c r="S10" s="39"/>
      <c r="T10" s="39"/>
      <c r="U10" s="39"/>
      <c r="V10" s="39"/>
      <c r="W10" s="39"/>
      <c r="X10" s="39"/>
      <c r="Y10" s="40"/>
      <c r="Z10" s="39"/>
      <c r="AA10" s="39"/>
      <c r="AB10" s="39"/>
      <c r="AC10" s="39"/>
      <c r="AD10" s="39"/>
      <c r="AE10" s="39"/>
      <c r="AF10" s="23"/>
    </row>
    <row r="11" spans="1:32" ht="17.25" hidden="1" customHeight="1">
      <c r="F11" s="28"/>
      <c r="G11" s="23"/>
      <c r="H11" s="41"/>
      <c r="I11" s="41"/>
      <c r="J11" s="41"/>
      <c r="K11" s="41"/>
      <c r="L11" s="41"/>
      <c r="M11" s="42"/>
      <c r="N11" s="41"/>
      <c r="O11" s="23"/>
      <c r="P11" s="43" t="s">
        <v>625</v>
      </c>
      <c r="Q11" s="44"/>
      <c r="R11" s="41"/>
      <c r="S11" s="41"/>
      <c r="T11" s="41"/>
      <c r="U11" s="41"/>
      <c r="V11" s="41"/>
      <c r="W11" s="41"/>
      <c r="X11" s="45"/>
      <c r="Y11" s="23"/>
      <c r="Z11" s="45" t="s">
        <v>626</v>
      </c>
      <c r="AA11" s="41"/>
      <c r="AB11" s="41"/>
      <c r="AC11" s="41"/>
      <c r="AD11" s="41"/>
      <c r="AE11" s="41"/>
      <c r="AF11" s="23"/>
    </row>
    <row r="12" spans="1:32" ht="13.5" hidden="1" customHeight="1">
      <c r="F12" s="28"/>
      <c r="G12" s="23"/>
      <c r="H12" s="46" t="s">
        <v>191</v>
      </c>
      <c r="I12" s="46"/>
      <c r="J12" s="47"/>
      <c r="K12" s="47"/>
      <c r="L12" s="48"/>
      <c r="M12" s="49"/>
      <c r="N12" s="50"/>
      <c r="O12" s="51"/>
      <c r="P12" s="51"/>
      <c r="Q12" s="51"/>
      <c r="R12" s="50"/>
      <c r="S12" s="50"/>
      <c r="T12" s="50"/>
      <c r="U12" s="50"/>
      <c r="V12" s="50"/>
      <c r="W12" s="50"/>
      <c r="X12" s="50"/>
      <c r="Y12" s="51"/>
      <c r="Z12" s="50"/>
      <c r="AA12" s="50"/>
      <c r="AB12" s="50"/>
      <c r="AC12" s="50"/>
      <c r="AD12" s="50"/>
      <c r="AE12" s="50"/>
      <c r="AF12" s="23"/>
    </row>
    <row r="13" spans="1:32" ht="9" hidden="1" customHeight="1">
      <c r="F13" s="28"/>
      <c r="G13" s="23"/>
      <c r="H13" s="46"/>
      <c r="I13" s="23"/>
      <c r="J13" s="46"/>
      <c r="K13" s="46"/>
      <c r="L13" s="46"/>
      <c r="M13" s="52"/>
      <c r="N13" s="53"/>
      <c r="O13" s="53"/>
      <c r="P13" s="37"/>
      <c r="Q13" s="53"/>
      <c r="R13" s="53"/>
      <c r="S13" s="52"/>
      <c r="T13" s="53"/>
      <c r="U13" s="54"/>
      <c r="V13" s="53"/>
      <c r="W13" s="53"/>
      <c r="X13" s="53"/>
      <c r="Y13" s="52"/>
      <c r="Z13" s="53"/>
      <c r="AA13" s="53"/>
      <c r="AB13" s="53"/>
      <c r="AC13" s="53"/>
      <c r="AD13" s="53"/>
      <c r="AE13" s="52"/>
      <c r="AF13" s="41"/>
    </row>
    <row r="14" spans="1:32" hidden="1">
      <c r="F14" s="28"/>
      <c r="G14" s="23"/>
      <c r="H14" s="46"/>
      <c r="I14" s="23"/>
      <c r="J14" s="46"/>
      <c r="K14" s="46"/>
      <c r="L14" s="46"/>
      <c r="M14" s="55" t="s">
        <v>192</v>
      </c>
      <c r="N14" s="56" t="s">
        <v>193</v>
      </c>
      <c r="O14" s="56" t="s">
        <v>194</v>
      </c>
      <c r="P14" s="55" t="s">
        <v>195</v>
      </c>
      <c r="Q14" s="56" t="s">
        <v>196</v>
      </c>
      <c r="R14" s="56" t="s">
        <v>197</v>
      </c>
      <c r="S14" s="55" t="s">
        <v>198</v>
      </c>
      <c r="T14" s="56" t="s">
        <v>199</v>
      </c>
      <c r="U14" s="57" t="s">
        <v>200</v>
      </c>
      <c r="V14" s="56" t="s">
        <v>201</v>
      </c>
      <c r="W14" s="56" t="s">
        <v>202</v>
      </c>
      <c r="X14" s="56" t="s">
        <v>203</v>
      </c>
      <c r="Y14" s="56" t="s">
        <v>204</v>
      </c>
      <c r="Z14" s="56" t="s">
        <v>205</v>
      </c>
      <c r="AA14" s="56" t="s">
        <v>206</v>
      </c>
      <c r="AB14" s="56" t="s">
        <v>207</v>
      </c>
      <c r="AC14" s="56" t="s">
        <v>208</v>
      </c>
      <c r="AD14" s="56" t="s">
        <v>627</v>
      </c>
      <c r="AE14" s="55" t="s">
        <v>628</v>
      </c>
      <c r="AF14" s="41"/>
    </row>
    <row r="15" spans="1:32" ht="12" hidden="1" customHeight="1">
      <c r="F15" s="28"/>
      <c r="G15" s="23"/>
      <c r="H15" s="46"/>
      <c r="I15" s="23"/>
      <c r="J15" s="46"/>
      <c r="K15" s="46"/>
      <c r="L15" s="46"/>
      <c r="M15" s="58"/>
      <c r="N15" s="59"/>
      <c r="O15" s="58"/>
      <c r="P15" s="41"/>
      <c r="Q15" s="58"/>
      <c r="R15" s="58"/>
      <c r="S15" s="58"/>
      <c r="T15" s="59"/>
      <c r="U15" s="59"/>
      <c r="V15" s="58"/>
      <c r="W15" s="58"/>
      <c r="X15" s="58"/>
      <c r="Y15" s="58"/>
      <c r="Z15" s="59"/>
      <c r="AA15" s="58"/>
      <c r="AB15" s="58"/>
      <c r="AC15" s="58"/>
      <c r="AD15" s="58"/>
      <c r="AE15" s="42"/>
      <c r="AF15" s="41"/>
    </row>
    <row r="16" spans="1:32" ht="14.25" hidden="1" customHeight="1">
      <c r="F16" s="28"/>
      <c r="G16" s="23"/>
      <c r="H16" s="60" t="s">
        <v>209</v>
      </c>
      <c r="I16" s="46"/>
      <c r="J16" s="60"/>
      <c r="K16" s="60"/>
      <c r="L16" s="61"/>
      <c r="M16" s="58"/>
      <c r="N16" s="59"/>
      <c r="O16" s="58"/>
      <c r="P16" s="41"/>
      <c r="Q16" s="56"/>
      <c r="R16" s="56"/>
      <c r="S16" s="58"/>
      <c r="T16" s="59"/>
      <c r="U16" s="59"/>
      <c r="V16" s="56"/>
      <c r="W16" s="56"/>
      <c r="X16" s="56"/>
      <c r="Y16" s="58"/>
      <c r="Z16" s="59"/>
      <c r="AA16" s="58"/>
      <c r="AB16" s="56"/>
      <c r="AC16" s="56"/>
      <c r="AD16" s="56"/>
      <c r="AE16" s="55"/>
      <c r="AF16" s="41"/>
    </row>
    <row r="17" spans="1:32" ht="14.25" hidden="1" customHeight="1">
      <c r="F17" s="28"/>
      <c r="G17" s="23"/>
      <c r="H17" s="23"/>
      <c r="I17" s="60"/>
      <c r="J17" s="60"/>
      <c r="K17" s="60"/>
      <c r="L17" s="62"/>
      <c r="M17" s="63" t="s">
        <v>210</v>
      </c>
      <c r="N17" s="64" t="s">
        <v>211</v>
      </c>
      <c r="O17" s="58"/>
      <c r="P17" s="42"/>
      <c r="Q17" s="58"/>
      <c r="R17" s="58"/>
      <c r="S17" s="42"/>
      <c r="T17" s="58"/>
      <c r="U17" s="59"/>
      <c r="V17" s="58"/>
      <c r="W17" s="58"/>
      <c r="X17" s="58"/>
      <c r="Y17" s="58"/>
      <c r="Z17" s="58"/>
      <c r="AA17" s="58"/>
      <c r="AB17" s="58"/>
      <c r="AC17" s="58"/>
      <c r="AD17" s="58"/>
      <c r="AE17" s="63" t="s">
        <v>212</v>
      </c>
      <c r="AF17" s="41"/>
    </row>
    <row r="18" spans="1:32" ht="15" hidden="1">
      <c r="F18" s="28"/>
      <c r="G18" s="23"/>
      <c r="H18" s="23"/>
      <c r="I18" s="23"/>
      <c r="J18" s="65"/>
      <c r="K18" s="65"/>
      <c r="L18" s="66"/>
      <c r="M18" s="67"/>
      <c r="N18" s="68"/>
      <c r="O18" s="58"/>
      <c r="P18" s="45"/>
      <c r="Q18" s="64"/>
      <c r="R18" s="64"/>
      <c r="S18" s="67"/>
      <c r="T18" s="68"/>
      <c r="U18" s="59"/>
      <c r="V18" s="64"/>
      <c r="W18" s="64"/>
      <c r="X18" s="64"/>
      <c r="Y18" s="67"/>
      <c r="Z18" s="68"/>
      <c r="AA18" s="58"/>
      <c r="AB18" s="64"/>
      <c r="AC18" s="64"/>
      <c r="AD18" s="64"/>
      <c r="AE18" s="63"/>
      <c r="AF18" s="41"/>
    </row>
    <row r="19" spans="1:32" ht="5.25" hidden="1" customHeight="1">
      <c r="F19" s="28"/>
      <c r="G19" s="23"/>
      <c r="H19" s="69"/>
      <c r="I19" s="69"/>
      <c r="J19" s="69"/>
      <c r="K19" s="69"/>
      <c r="L19" s="69"/>
      <c r="M19" s="70"/>
      <c r="N19" s="71"/>
      <c r="O19" s="70"/>
      <c r="P19" s="69"/>
      <c r="Q19" s="70"/>
      <c r="R19" s="70"/>
      <c r="S19" s="70"/>
      <c r="T19" s="71"/>
      <c r="U19" s="71"/>
      <c r="V19" s="70"/>
      <c r="W19" s="70"/>
      <c r="X19" s="70"/>
      <c r="Y19" s="70"/>
      <c r="Z19" s="71"/>
      <c r="AA19" s="70"/>
      <c r="AB19" s="70"/>
      <c r="AC19" s="70"/>
      <c r="AD19" s="70"/>
      <c r="AE19" s="72"/>
      <c r="AF19" s="41"/>
    </row>
    <row r="20" spans="1:32" ht="29.25" hidden="1" customHeight="1">
      <c r="A20" s="73" t="s">
        <v>213</v>
      </c>
      <c r="B20" s="73" t="s">
        <v>214</v>
      </c>
      <c r="C20" s="73" t="s">
        <v>215</v>
      </c>
      <c r="D20" s="73" t="s">
        <v>216</v>
      </c>
      <c r="E20" s="73"/>
      <c r="F20" s="26"/>
      <c r="G20" s="23"/>
      <c r="H20" s="666" t="s">
        <v>217</v>
      </c>
      <c r="I20" s="666"/>
      <c r="J20" s="666"/>
      <c r="K20" s="82"/>
      <c r="L20" s="74" t="s">
        <v>218</v>
      </c>
      <c r="M20" s="177">
        <v>126933</v>
      </c>
      <c r="N20" s="178">
        <v>4963</v>
      </c>
      <c r="O20" s="178">
        <v>5303</v>
      </c>
      <c r="P20" s="178">
        <v>5514</v>
      </c>
      <c r="Q20" s="178">
        <v>6040</v>
      </c>
      <c r="R20" s="178">
        <v>6150</v>
      </c>
      <c r="S20" s="178">
        <v>6393</v>
      </c>
      <c r="T20" s="178">
        <v>7257</v>
      </c>
      <c r="U20" s="178">
        <v>8117</v>
      </c>
      <c r="V20" s="178">
        <v>9713</v>
      </c>
      <c r="W20" s="178">
        <v>9282</v>
      </c>
      <c r="X20" s="178">
        <v>7904</v>
      </c>
      <c r="Y20" s="178">
        <v>7546</v>
      </c>
      <c r="Z20" s="178">
        <v>8160</v>
      </c>
      <c r="AA20" s="178">
        <v>10275</v>
      </c>
      <c r="AB20" s="178">
        <v>7408</v>
      </c>
      <c r="AC20" s="178">
        <v>6526</v>
      </c>
      <c r="AD20" s="178">
        <v>5181</v>
      </c>
      <c r="AE20" s="178">
        <v>5202</v>
      </c>
      <c r="AF20" s="23"/>
    </row>
    <row r="21" spans="1:32" ht="29.25" hidden="1" customHeight="1">
      <c r="A21" s="73" t="s">
        <v>213</v>
      </c>
      <c r="B21" s="73" t="s">
        <v>214</v>
      </c>
      <c r="C21" s="73" t="s">
        <v>215</v>
      </c>
      <c r="D21" s="73" t="s">
        <v>216</v>
      </c>
      <c r="E21" s="73"/>
      <c r="F21" s="26"/>
      <c r="G21" s="23"/>
      <c r="H21" s="23"/>
      <c r="I21" s="22" t="s">
        <v>216</v>
      </c>
      <c r="J21" s="82" t="s">
        <v>219</v>
      </c>
      <c r="K21" s="82"/>
      <c r="L21" s="74" t="s">
        <v>220</v>
      </c>
      <c r="M21" s="177">
        <v>5352</v>
      </c>
      <c r="N21" s="178">
        <v>183</v>
      </c>
      <c r="O21" s="178">
        <v>201</v>
      </c>
      <c r="P21" s="178">
        <v>216</v>
      </c>
      <c r="Q21" s="178">
        <v>237</v>
      </c>
      <c r="R21" s="178">
        <v>234</v>
      </c>
      <c r="S21" s="178">
        <v>242</v>
      </c>
      <c r="T21" s="178">
        <v>282</v>
      </c>
      <c r="U21" s="178">
        <v>325</v>
      </c>
      <c r="V21" s="178">
        <v>390</v>
      </c>
      <c r="W21" s="178">
        <v>369</v>
      </c>
      <c r="X21" s="178">
        <v>337</v>
      </c>
      <c r="Y21" s="178">
        <v>342</v>
      </c>
      <c r="Z21" s="178">
        <v>392</v>
      </c>
      <c r="AA21" s="178">
        <v>472</v>
      </c>
      <c r="AB21" s="178">
        <v>337</v>
      </c>
      <c r="AC21" s="178">
        <v>300</v>
      </c>
      <c r="AD21" s="178">
        <v>244</v>
      </c>
      <c r="AE21" s="178">
        <v>249</v>
      </c>
      <c r="AF21" s="23"/>
    </row>
    <row r="22" spans="1:32" ht="15" hidden="1">
      <c r="A22" s="73" t="s">
        <v>213</v>
      </c>
      <c r="B22" s="73" t="s">
        <v>214</v>
      </c>
      <c r="C22" s="73" t="s">
        <v>215</v>
      </c>
      <c r="D22" s="73" t="s">
        <v>216</v>
      </c>
      <c r="E22" s="73"/>
      <c r="F22" s="26"/>
      <c r="G22" s="23"/>
      <c r="H22" s="23"/>
      <c r="I22" s="22" t="s">
        <v>221</v>
      </c>
      <c r="J22" s="82" t="s">
        <v>222</v>
      </c>
      <c r="K22" s="82"/>
      <c r="L22" s="74" t="s">
        <v>223</v>
      </c>
      <c r="M22" s="177">
        <v>1293</v>
      </c>
      <c r="N22" s="178">
        <v>43</v>
      </c>
      <c r="O22" s="178">
        <v>47</v>
      </c>
      <c r="P22" s="178">
        <v>55</v>
      </c>
      <c r="Q22" s="178">
        <v>62</v>
      </c>
      <c r="R22" s="178">
        <v>49</v>
      </c>
      <c r="S22" s="178">
        <v>51</v>
      </c>
      <c r="T22" s="178">
        <v>64</v>
      </c>
      <c r="U22" s="178">
        <v>74</v>
      </c>
      <c r="V22" s="178">
        <v>86</v>
      </c>
      <c r="W22" s="178">
        <v>86</v>
      </c>
      <c r="X22" s="178">
        <v>83</v>
      </c>
      <c r="Y22" s="178">
        <v>91</v>
      </c>
      <c r="Z22" s="178">
        <v>101</v>
      </c>
      <c r="AA22" s="178">
        <v>117</v>
      </c>
      <c r="AB22" s="178">
        <v>80</v>
      </c>
      <c r="AC22" s="178">
        <v>76</v>
      </c>
      <c r="AD22" s="178">
        <v>66</v>
      </c>
      <c r="AE22" s="178">
        <v>63</v>
      </c>
      <c r="AF22" s="23"/>
    </row>
    <row r="23" spans="1:32" ht="15" hidden="1">
      <c r="A23" s="73" t="s">
        <v>213</v>
      </c>
      <c r="B23" s="73" t="s">
        <v>214</v>
      </c>
      <c r="C23" s="73" t="s">
        <v>215</v>
      </c>
      <c r="D23" s="73" t="s">
        <v>216</v>
      </c>
      <c r="E23" s="73"/>
      <c r="F23" s="26"/>
      <c r="G23" s="23"/>
      <c r="H23" s="23"/>
      <c r="I23" s="22" t="s">
        <v>224</v>
      </c>
      <c r="J23" s="82" t="s">
        <v>225</v>
      </c>
      <c r="K23" s="82"/>
      <c r="L23" s="74" t="s">
        <v>226</v>
      </c>
      <c r="M23" s="177">
        <v>1268</v>
      </c>
      <c r="N23" s="178">
        <v>44</v>
      </c>
      <c r="O23" s="178">
        <v>49</v>
      </c>
      <c r="P23" s="178">
        <v>55</v>
      </c>
      <c r="Q23" s="178">
        <v>59</v>
      </c>
      <c r="R23" s="178">
        <v>48</v>
      </c>
      <c r="S23" s="178">
        <v>53</v>
      </c>
      <c r="T23" s="178">
        <v>64</v>
      </c>
      <c r="U23" s="178">
        <v>73</v>
      </c>
      <c r="V23" s="178">
        <v>85</v>
      </c>
      <c r="W23" s="178">
        <v>81</v>
      </c>
      <c r="X23" s="178">
        <v>79</v>
      </c>
      <c r="Y23" s="178">
        <v>86</v>
      </c>
      <c r="Z23" s="178">
        <v>98</v>
      </c>
      <c r="AA23" s="178">
        <v>108</v>
      </c>
      <c r="AB23" s="178">
        <v>75</v>
      </c>
      <c r="AC23" s="178">
        <v>75</v>
      </c>
      <c r="AD23" s="178">
        <v>67</v>
      </c>
      <c r="AE23" s="178">
        <v>70</v>
      </c>
      <c r="AF23" s="23"/>
    </row>
    <row r="24" spans="1:32" ht="15" hidden="1">
      <c r="A24" s="73" t="s">
        <v>213</v>
      </c>
      <c r="B24" s="73" t="s">
        <v>214</v>
      </c>
      <c r="C24" s="73" t="s">
        <v>215</v>
      </c>
      <c r="D24" s="73" t="s">
        <v>216</v>
      </c>
      <c r="E24" s="73"/>
      <c r="F24" s="26"/>
      <c r="G24" s="23"/>
      <c r="H24" s="23"/>
      <c r="I24" s="22" t="s">
        <v>227</v>
      </c>
      <c r="J24" s="82" t="s">
        <v>228</v>
      </c>
      <c r="K24" s="82"/>
      <c r="L24" s="74" t="s">
        <v>229</v>
      </c>
      <c r="M24" s="177">
        <v>2330</v>
      </c>
      <c r="N24" s="178">
        <v>89</v>
      </c>
      <c r="O24" s="178">
        <v>96</v>
      </c>
      <c r="P24" s="178">
        <v>101</v>
      </c>
      <c r="Q24" s="178">
        <v>113</v>
      </c>
      <c r="R24" s="178">
        <v>123</v>
      </c>
      <c r="S24" s="178">
        <v>123</v>
      </c>
      <c r="T24" s="178">
        <v>136</v>
      </c>
      <c r="U24" s="178">
        <v>151</v>
      </c>
      <c r="V24" s="178">
        <v>170</v>
      </c>
      <c r="W24" s="178">
        <v>157</v>
      </c>
      <c r="X24" s="178">
        <v>141</v>
      </c>
      <c r="Y24" s="178">
        <v>149</v>
      </c>
      <c r="Z24" s="178">
        <v>166</v>
      </c>
      <c r="AA24" s="178">
        <v>186</v>
      </c>
      <c r="AB24" s="178">
        <v>122</v>
      </c>
      <c r="AC24" s="178">
        <v>113</v>
      </c>
      <c r="AD24" s="178">
        <v>96</v>
      </c>
      <c r="AE24" s="178">
        <v>98</v>
      </c>
      <c r="AF24" s="23"/>
    </row>
    <row r="25" spans="1:32" ht="15" hidden="1">
      <c r="A25" s="73" t="s">
        <v>213</v>
      </c>
      <c r="B25" s="73" t="s">
        <v>214</v>
      </c>
      <c r="C25" s="73" t="s">
        <v>215</v>
      </c>
      <c r="D25" s="73" t="s">
        <v>216</v>
      </c>
      <c r="E25" s="73"/>
      <c r="F25" s="26"/>
      <c r="G25" s="23"/>
      <c r="H25" s="23"/>
      <c r="I25" s="22" t="s">
        <v>230</v>
      </c>
      <c r="J25" s="82" t="s">
        <v>231</v>
      </c>
      <c r="K25" s="82"/>
      <c r="L25" s="74" t="s">
        <v>232</v>
      </c>
      <c r="M25" s="177">
        <v>1010</v>
      </c>
      <c r="N25" s="178">
        <v>30</v>
      </c>
      <c r="O25" s="178">
        <v>35</v>
      </c>
      <c r="P25" s="178">
        <v>39</v>
      </c>
      <c r="Q25" s="178">
        <v>43</v>
      </c>
      <c r="R25" s="178">
        <v>31</v>
      </c>
      <c r="S25" s="178">
        <v>36</v>
      </c>
      <c r="T25" s="178">
        <v>46</v>
      </c>
      <c r="U25" s="178">
        <v>56</v>
      </c>
      <c r="V25" s="178">
        <v>63</v>
      </c>
      <c r="W25" s="178">
        <v>62</v>
      </c>
      <c r="X25" s="178">
        <v>61</v>
      </c>
      <c r="Y25" s="178">
        <v>73</v>
      </c>
      <c r="Z25" s="178">
        <v>84</v>
      </c>
      <c r="AA25" s="178">
        <v>97</v>
      </c>
      <c r="AB25" s="178">
        <v>64</v>
      </c>
      <c r="AC25" s="178">
        <v>65</v>
      </c>
      <c r="AD25" s="178">
        <v>61</v>
      </c>
      <c r="AE25" s="178">
        <v>64</v>
      </c>
      <c r="AF25" s="23"/>
    </row>
    <row r="26" spans="1:32" ht="29.25" hidden="1" customHeight="1">
      <c r="A26" s="73" t="s">
        <v>213</v>
      </c>
      <c r="B26" s="73" t="s">
        <v>214</v>
      </c>
      <c r="C26" s="73" t="s">
        <v>215</v>
      </c>
      <c r="D26" s="73" t="s">
        <v>216</v>
      </c>
      <c r="E26" s="73"/>
      <c r="F26" s="26"/>
      <c r="G26" s="23"/>
      <c r="H26" s="23"/>
      <c r="I26" s="22" t="s">
        <v>233</v>
      </c>
      <c r="J26" s="82" t="s">
        <v>234</v>
      </c>
      <c r="K26" s="82"/>
      <c r="L26" s="74" t="s">
        <v>235</v>
      </c>
      <c r="M26" s="177">
        <v>1113</v>
      </c>
      <c r="N26" s="178">
        <v>39</v>
      </c>
      <c r="O26" s="178">
        <v>44</v>
      </c>
      <c r="P26" s="178">
        <v>49</v>
      </c>
      <c r="Q26" s="178">
        <v>52</v>
      </c>
      <c r="R26" s="178">
        <v>41</v>
      </c>
      <c r="S26" s="178">
        <v>47</v>
      </c>
      <c r="T26" s="178">
        <v>57</v>
      </c>
      <c r="U26" s="178">
        <v>65</v>
      </c>
      <c r="V26" s="178">
        <v>71</v>
      </c>
      <c r="W26" s="178">
        <v>68</v>
      </c>
      <c r="X26" s="178">
        <v>67</v>
      </c>
      <c r="Y26" s="178">
        <v>76</v>
      </c>
      <c r="Z26" s="178">
        <v>86</v>
      </c>
      <c r="AA26" s="178">
        <v>96</v>
      </c>
      <c r="AB26" s="178">
        <v>64</v>
      </c>
      <c r="AC26" s="178">
        <v>63</v>
      </c>
      <c r="AD26" s="178">
        <v>59</v>
      </c>
      <c r="AE26" s="178">
        <v>68</v>
      </c>
      <c r="AF26" s="23"/>
    </row>
    <row r="27" spans="1:32" ht="15" hidden="1">
      <c r="A27" s="73" t="s">
        <v>213</v>
      </c>
      <c r="B27" s="73" t="s">
        <v>214</v>
      </c>
      <c r="C27" s="73" t="s">
        <v>215</v>
      </c>
      <c r="D27" s="73" t="s">
        <v>216</v>
      </c>
      <c r="E27" s="73"/>
      <c r="F27" s="26"/>
      <c r="G27" s="23"/>
      <c r="H27" s="23"/>
      <c r="I27" s="22" t="s">
        <v>236</v>
      </c>
      <c r="J27" s="82" t="s">
        <v>237</v>
      </c>
      <c r="K27" s="82"/>
      <c r="L27" s="74" t="s">
        <v>238</v>
      </c>
      <c r="M27" s="177">
        <v>1901</v>
      </c>
      <c r="N27" s="178">
        <v>68</v>
      </c>
      <c r="O27" s="178">
        <v>74</v>
      </c>
      <c r="P27" s="178">
        <v>84</v>
      </c>
      <c r="Q27" s="178">
        <v>93</v>
      </c>
      <c r="R27" s="178">
        <v>74</v>
      </c>
      <c r="S27" s="178">
        <v>86</v>
      </c>
      <c r="T27" s="178">
        <v>99</v>
      </c>
      <c r="U27" s="178">
        <v>111</v>
      </c>
      <c r="V27" s="178">
        <v>128</v>
      </c>
      <c r="W27" s="178">
        <v>122</v>
      </c>
      <c r="X27" s="178">
        <v>119</v>
      </c>
      <c r="Y27" s="178">
        <v>134</v>
      </c>
      <c r="Z27" s="178">
        <v>150</v>
      </c>
      <c r="AA27" s="178">
        <v>164</v>
      </c>
      <c r="AB27" s="178">
        <v>106</v>
      </c>
      <c r="AC27" s="178">
        <v>101</v>
      </c>
      <c r="AD27" s="178">
        <v>91</v>
      </c>
      <c r="AE27" s="178">
        <v>99</v>
      </c>
      <c r="AF27" s="23"/>
    </row>
    <row r="28" spans="1:32" ht="15" hidden="1">
      <c r="A28" s="73" t="s">
        <v>213</v>
      </c>
      <c r="B28" s="73" t="s">
        <v>214</v>
      </c>
      <c r="C28" s="73" t="s">
        <v>215</v>
      </c>
      <c r="D28" s="73" t="s">
        <v>216</v>
      </c>
      <c r="E28" s="73"/>
      <c r="F28" s="26"/>
      <c r="G28" s="23"/>
      <c r="H28" s="23"/>
      <c r="I28" s="22" t="s">
        <v>239</v>
      </c>
      <c r="J28" s="82" t="s">
        <v>240</v>
      </c>
      <c r="K28" s="82"/>
      <c r="L28" s="74" t="s">
        <v>241</v>
      </c>
      <c r="M28" s="177">
        <v>2905</v>
      </c>
      <c r="N28" s="178">
        <v>109</v>
      </c>
      <c r="O28" s="178">
        <v>121</v>
      </c>
      <c r="P28" s="178">
        <v>131</v>
      </c>
      <c r="Q28" s="178">
        <v>143</v>
      </c>
      <c r="R28" s="178">
        <v>130</v>
      </c>
      <c r="S28" s="178">
        <v>139</v>
      </c>
      <c r="T28" s="178">
        <v>161</v>
      </c>
      <c r="U28" s="178">
        <v>181</v>
      </c>
      <c r="V28" s="178">
        <v>217</v>
      </c>
      <c r="W28" s="178">
        <v>207</v>
      </c>
      <c r="X28" s="178">
        <v>176</v>
      </c>
      <c r="Y28" s="178">
        <v>179</v>
      </c>
      <c r="Z28" s="178">
        <v>208</v>
      </c>
      <c r="AA28" s="178">
        <v>247</v>
      </c>
      <c r="AB28" s="178">
        <v>177</v>
      </c>
      <c r="AC28" s="178">
        <v>149</v>
      </c>
      <c r="AD28" s="178">
        <v>111</v>
      </c>
      <c r="AE28" s="178">
        <v>117</v>
      </c>
      <c r="AF28" s="23"/>
    </row>
    <row r="29" spans="1:32" ht="15" hidden="1">
      <c r="A29" s="73" t="s">
        <v>213</v>
      </c>
      <c r="B29" s="73" t="s">
        <v>214</v>
      </c>
      <c r="C29" s="73" t="s">
        <v>215</v>
      </c>
      <c r="D29" s="73" t="s">
        <v>216</v>
      </c>
      <c r="E29" s="73"/>
      <c r="F29" s="26"/>
      <c r="G29" s="23"/>
      <c r="H29" s="23"/>
      <c r="I29" s="22" t="s">
        <v>242</v>
      </c>
      <c r="J29" s="82" t="s">
        <v>243</v>
      </c>
      <c r="K29" s="82"/>
      <c r="L29" s="74" t="s">
        <v>244</v>
      </c>
      <c r="M29" s="177">
        <v>1966</v>
      </c>
      <c r="N29" s="178">
        <v>76</v>
      </c>
      <c r="O29" s="178">
        <v>84</v>
      </c>
      <c r="P29" s="178">
        <v>90</v>
      </c>
      <c r="Q29" s="178">
        <v>93</v>
      </c>
      <c r="R29" s="178">
        <v>83</v>
      </c>
      <c r="S29" s="178">
        <v>98</v>
      </c>
      <c r="T29" s="178">
        <v>114</v>
      </c>
      <c r="U29" s="178">
        <v>129</v>
      </c>
      <c r="V29" s="178">
        <v>150</v>
      </c>
      <c r="W29" s="178">
        <v>139</v>
      </c>
      <c r="X29" s="178">
        <v>120</v>
      </c>
      <c r="Y29" s="178">
        <v>124</v>
      </c>
      <c r="Z29" s="178">
        <v>142</v>
      </c>
      <c r="AA29" s="178">
        <v>166</v>
      </c>
      <c r="AB29" s="178">
        <v>111</v>
      </c>
      <c r="AC29" s="178">
        <v>94</v>
      </c>
      <c r="AD29" s="178">
        <v>74</v>
      </c>
      <c r="AE29" s="178">
        <v>79</v>
      </c>
      <c r="AF29" s="23"/>
    </row>
    <row r="30" spans="1:32" ht="15" hidden="1">
      <c r="A30" s="73" t="s">
        <v>213</v>
      </c>
      <c r="B30" s="73" t="s">
        <v>214</v>
      </c>
      <c r="C30" s="73" t="s">
        <v>215</v>
      </c>
      <c r="D30" s="73" t="s">
        <v>216</v>
      </c>
      <c r="E30" s="73"/>
      <c r="F30" s="26"/>
      <c r="G30" s="23"/>
      <c r="H30" s="23"/>
      <c r="I30" s="22" t="s">
        <v>245</v>
      </c>
      <c r="J30" s="82" t="s">
        <v>246</v>
      </c>
      <c r="K30" s="82"/>
      <c r="L30" s="74" t="s">
        <v>247</v>
      </c>
      <c r="M30" s="177">
        <v>1967</v>
      </c>
      <c r="N30" s="178">
        <v>72</v>
      </c>
      <c r="O30" s="178">
        <v>83</v>
      </c>
      <c r="P30" s="178">
        <v>91</v>
      </c>
      <c r="Q30" s="178">
        <v>98</v>
      </c>
      <c r="R30" s="178">
        <v>87</v>
      </c>
      <c r="S30" s="178">
        <v>91</v>
      </c>
      <c r="T30" s="178">
        <v>103</v>
      </c>
      <c r="U30" s="178">
        <v>121</v>
      </c>
      <c r="V30" s="178">
        <v>150</v>
      </c>
      <c r="W30" s="178">
        <v>142</v>
      </c>
      <c r="X30" s="178">
        <v>119</v>
      </c>
      <c r="Y30" s="178">
        <v>117</v>
      </c>
      <c r="Z30" s="178">
        <v>134</v>
      </c>
      <c r="AA30" s="178">
        <v>167</v>
      </c>
      <c r="AB30" s="178">
        <v>121</v>
      </c>
      <c r="AC30" s="178">
        <v>101</v>
      </c>
      <c r="AD30" s="178">
        <v>80</v>
      </c>
      <c r="AE30" s="178">
        <v>88</v>
      </c>
      <c r="AF30" s="23"/>
    </row>
    <row r="31" spans="1:32" ht="29.25" hidden="1" customHeight="1">
      <c r="A31" s="73" t="s">
        <v>213</v>
      </c>
      <c r="B31" s="73" t="s">
        <v>214</v>
      </c>
      <c r="C31" s="73" t="s">
        <v>215</v>
      </c>
      <c r="D31" s="73" t="s">
        <v>216</v>
      </c>
      <c r="E31" s="73"/>
      <c r="F31" s="26"/>
      <c r="G31" s="23"/>
      <c r="H31" s="23"/>
      <c r="I31" s="22" t="s">
        <v>248</v>
      </c>
      <c r="J31" s="82" t="s">
        <v>249</v>
      </c>
      <c r="K31" s="82"/>
      <c r="L31" s="74" t="s">
        <v>250</v>
      </c>
      <c r="M31" s="177">
        <v>7289</v>
      </c>
      <c r="N31" s="178">
        <v>284</v>
      </c>
      <c r="O31" s="178">
        <v>306</v>
      </c>
      <c r="P31" s="178">
        <v>317</v>
      </c>
      <c r="Q31" s="178">
        <v>350</v>
      </c>
      <c r="R31" s="178">
        <v>389</v>
      </c>
      <c r="S31" s="178">
        <v>376</v>
      </c>
      <c r="T31" s="178">
        <v>423</v>
      </c>
      <c r="U31" s="178">
        <v>482</v>
      </c>
      <c r="V31" s="178">
        <v>601</v>
      </c>
      <c r="W31" s="178">
        <v>577</v>
      </c>
      <c r="X31" s="178">
        <v>465</v>
      </c>
      <c r="Y31" s="178">
        <v>415</v>
      </c>
      <c r="Z31" s="178">
        <v>450</v>
      </c>
      <c r="AA31" s="178">
        <v>585</v>
      </c>
      <c r="AB31" s="178">
        <v>449</v>
      </c>
      <c r="AC31" s="178">
        <v>368</v>
      </c>
      <c r="AD31" s="178">
        <v>248</v>
      </c>
      <c r="AE31" s="178">
        <v>206</v>
      </c>
      <c r="AF31" s="23"/>
    </row>
    <row r="32" spans="1:32" ht="15" hidden="1">
      <c r="A32" s="73" t="s">
        <v>213</v>
      </c>
      <c r="B32" s="73" t="s">
        <v>214</v>
      </c>
      <c r="C32" s="73" t="s">
        <v>215</v>
      </c>
      <c r="D32" s="73" t="s">
        <v>216</v>
      </c>
      <c r="E32" s="73"/>
      <c r="F32" s="26"/>
      <c r="G32" s="23"/>
      <c r="H32" s="23"/>
      <c r="I32" s="22" t="s">
        <v>251</v>
      </c>
      <c r="J32" s="82" t="s">
        <v>252</v>
      </c>
      <c r="K32" s="82"/>
      <c r="L32" s="74" t="s">
        <v>253</v>
      </c>
      <c r="M32" s="177">
        <v>6236</v>
      </c>
      <c r="N32" s="178">
        <v>236</v>
      </c>
      <c r="O32" s="178">
        <v>257</v>
      </c>
      <c r="P32" s="178">
        <v>269</v>
      </c>
      <c r="Q32" s="178">
        <v>291</v>
      </c>
      <c r="R32" s="178">
        <v>312</v>
      </c>
      <c r="S32" s="178">
        <v>315</v>
      </c>
      <c r="T32" s="178">
        <v>360</v>
      </c>
      <c r="U32" s="178">
        <v>407</v>
      </c>
      <c r="V32" s="178">
        <v>503</v>
      </c>
      <c r="W32" s="178">
        <v>489</v>
      </c>
      <c r="X32" s="178">
        <v>393</v>
      </c>
      <c r="Y32" s="178">
        <v>356</v>
      </c>
      <c r="Z32" s="178">
        <v>392</v>
      </c>
      <c r="AA32" s="178">
        <v>515</v>
      </c>
      <c r="AB32" s="178">
        <v>392</v>
      </c>
      <c r="AC32" s="178">
        <v>323</v>
      </c>
      <c r="AD32" s="178">
        <v>227</v>
      </c>
      <c r="AE32" s="178">
        <v>199</v>
      </c>
      <c r="AF32" s="23"/>
    </row>
    <row r="33" spans="1:32" ht="15" hidden="1">
      <c r="A33" s="73" t="s">
        <v>213</v>
      </c>
      <c r="B33" s="73" t="s">
        <v>214</v>
      </c>
      <c r="C33" s="73" t="s">
        <v>215</v>
      </c>
      <c r="D33" s="73" t="s">
        <v>216</v>
      </c>
      <c r="E33" s="73"/>
      <c r="F33" s="26"/>
      <c r="G33" s="23"/>
      <c r="H33" s="23"/>
      <c r="I33" s="22" t="s">
        <v>254</v>
      </c>
      <c r="J33" s="82" t="s">
        <v>255</v>
      </c>
      <c r="K33" s="82"/>
      <c r="L33" s="74" t="s">
        <v>256</v>
      </c>
      <c r="M33" s="177">
        <v>13624</v>
      </c>
      <c r="N33" s="178">
        <v>534</v>
      </c>
      <c r="O33" s="178">
        <v>509</v>
      </c>
      <c r="P33" s="178">
        <v>492</v>
      </c>
      <c r="Q33" s="178">
        <v>558</v>
      </c>
      <c r="R33" s="178">
        <v>820</v>
      </c>
      <c r="S33" s="178">
        <v>891</v>
      </c>
      <c r="T33" s="178">
        <v>987</v>
      </c>
      <c r="U33" s="178">
        <v>1041</v>
      </c>
      <c r="V33" s="178">
        <v>1163</v>
      </c>
      <c r="W33" s="178">
        <v>1125</v>
      </c>
      <c r="X33" s="178">
        <v>920</v>
      </c>
      <c r="Y33" s="178">
        <v>753</v>
      </c>
      <c r="Z33" s="178">
        <v>711</v>
      </c>
      <c r="AA33" s="178">
        <v>901</v>
      </c>
      <c r="AB33" s="178">
        <v>690</v>
      </c>
      <c r="AC33" s="178">
        <v>609</v>
      </c>
      <c r="AD33" s="178">
        <v>481</v>
      </c>
      <c r="AE33" s="178">
        <v>439</v>
      </c>
      <c r="AF33" s="23"/>
    </row>
    <row r="34" spans="1:32" ht="15" hidden="1">
      <c r="A34" s="73" t="s">
        <v>213</v>
      </c>
      <c r="B34" s="73" t="s">
        <v>214</v>
      </c>
      <c r="C34" s="73" t="s">
        <v>215</v>
      </c>
      <c r="D34" s="73" t="s">
        <v>216</v>
      </c>
      <c r="E34" s="73"/>
      <c r="F34" s="26"/>
      <c r="G34" s="23"/>
      <c r="H34" s="23"/>
      <c r="I34" s="22" t="s">
        <v>257</v>
      </c>
      <c r="J34" s="82" t="s">
        <v>258</v>
      </c>
      <c r="K34" s="82"/>
      <c r="L34" s="74" t="s">
        <v>259</v>
      </c>
      <c r="M34" s="177">
        <v>9145</v>
      </c>
      <c r="N34" s="178">
        <v>362</v>
      </c>
      <c r="O34" s="178">
        <v>381</v>
      </c>
      <c r="P34" s="178">
        <v>391</v>
      </c>
      <c r="Q34" s="178">
        <v>430</v>
      </c>
      <c r="R34" s="178">
        <v>500</v>
      </c>
      <c r="S34" s="178">
        <v>489</v>
      </c>
      <c r="T34" s="178">
        <v>554</v>
      </c>
      <c r="U34" s="178">
        <v>627</v>
      </c>
      <c r="V34" s="178">
        <v>763</v>
      </c>
      <c r="W34" s="178">
        <v>766</v>
      </c>
      <c r="X34" s="178">
        <v>619</v>
      </c>
      <c r="Y34" s="178">
        <v>515</v>
      </c>
      <c r="Z34" s="178">
        <v>515</v>
      </c>
      <c r="AA34" s="178">
        <v>671</v>
      </c>
      <c r="AB34" s="178">
        <v>515</v>
      </c>
      <c r="AC34" s="178">
        <v>437</v>
      </c>
      <c r="AD34" s="178">
        <v>319</v>
      </c>
      <c r="AE34" s="178">
        <v>289</v>
      </c>
      <c r="AF34" s="23"/>
    </row>
    <row r="35" spans="1:32" ht="15" hidden="1">
      <c r="A35" s="73" t="s">
        <v>213</v>
      </c>
      <c r="B35" s="73" t="s">
        <v>214</v>
      </c>
      <c r="C35" s="73" t="s">
        <v>215</v>
      </c>
      <c r="D35" s="73" t="s">
        <v>216</v>
      </c>
      <c r="E35" s="73"/>
      <c r="F35" s="26"/>
      <c r="G35" s="23"/>
      <c r="H35" s="23"/>
      <c r="I35" s="22" t="s">
        <v>260</v>
      </c>
      <c r="J35" s="82" t="s">
        <v>261</v>
      </c>
      <c r="K35" s="82"/>
      <c r="L35" s="74" t="s">
        <v>262</v>
      </c>
      <c r="M35" s="177">
        <v>2286</v>
      </c>
      <c r="N35" s="178">
        <v>82</v>
      </c>
      <c r="O35" s="178">
        <v>91</v>
      </c>
      <c r="P35" s="178">
        <v>98</v>
      </c>
      <c r="Q35" s="178">
        <v>108</v>
      </c>
      <c r="R35" s="178">
        <v>93</v>
      </c>
      <c r="S35" s="178">
        <v>100</v>
      </c>
      <c r="T35" s="178">
        <v>118</v>
      </c>
      <c r="U35" s="178">
        <v>136</v>
      </c>
      <c r="V35" s="178">
        <v>158</v>
      </c>
      <c r="W35" s="178">
        <v>151</v>
      </c>
      <c r="X35" s="178">
        <v>137</v>
      </c>
      <c r="Y35" s="178">
        <v>146</v>
      </c>
      <c r="Z35" s="178">
        <v>168</v>
      </c>
      <c r="AA35" s="178">
        <v>201</v>
      </c>
      <c r="AB35" s="178">
        <v>133</v>
      </c>
      <c r="AC35" s="178">
        <v>127</v>
      </c>
      <c r="AD35" s="178">
        <v>112</v>
      </c>
      <c r="AE35" s="178">
        <v>127</v>
      </c>
      <c r="AF35" s="23"/>
    </row>
    <row r="36" spans="1:32" ht="29.25" hidden="1" customHeight="1">
      <c r="A36" s="73" t="s">
        <v>213</v>
      </c>
      <c r="B36" s="73" t="s">
        <v>214</v>
      </c>
      <c r="C36" s="73" t="s">
        <v>215</v>
      </c>
      <c r="D36" s="73" t="s">
        <v>216</v>
      </c>
      <c r="E36" s="73"/>
      <c r="F36" s="26"/>
      <c r="G36" s="23"/>
      <c r="H36" s="23"/>
      <c r="I36" s="22" t="s">
        <v>263</v>
      </c>
      <c r="J36" s="82" t="s">
        <v>264</v>
      </c>
      <c r="K36" s="82"/>
      <c r="L36" s="74" t="s">
        <v>265</v>
      </c>
      <c r="M36" s="177">
        <v>1061</v>
      </c>
      <c r="N36" s="178">
        <v>38</v>
      </c>
      <c r="O36" s="178">
        <v>42</v>
      </c>
      <c r="P36" s="178">
        <v>47</v>
      </c>
      <c r="Q36" s="178">
        <v>50</v>
      </c>
      <c r="R36" s="178">
        <v>41</v>
      </c>
      <c r="S36" s="178">
        <v>46</v>
      </c>
      <c r="T36" s="178">
        <v>53</v>
      </c>
      <c r="U36" s="178">
        <v>63</v>
      </c>
      <c r="V36" s="178">
        <v>81</v>
      </c>
      <c r="W36" s="178">
        <v>74</v>
      </c>
      <c r="X36" s="178">
        <v>62</v>
      </c>
      <c r="Y36" s="178">
        <v>63</v>
      </c>
      <c r="Z36" s="178">
        <v>71</v>
      </c>
      <c r="AA36" s="178">
        <v>98</v>
      </c>
      <c r="AB36" s="178">
        <v>68</v>
      </c>
      <c r="AC36" s="178">
        <v>58</v>
      </c>
      <c r="AD36" s="178">
        <v>51</v>
      </c>
      <c r="AE36" s="178">
        <v>56</v>
      </c>
      <c r="AF36" s="23"/>
    </row>
    <row r="37" spans="1:32" ht="15" hidden="1">
      <c r="A37" s="73" t="s">
        <v>213</v>
      </c>
      <c r="B37" s="73" t="s">
        <v>214</v>
      </c>
      <c r="C37" s="73" t="s">
        <v>215</v>
      </c>
      <c r="D37" s="73" t="s">
        <v>216</v>
      </c>
      <c r="E37" s="73"/>
      <c r="F37" s="26"/>
      <c r="G37" s="23"/>
      <c r="H37" s="23"/>
      <c r="I37" s="22" t="s">
        <v>266</v>
      </c>
      <c r="J37" s="82" t="s">
        <v>267</v>
      </c>
      <c r="K37" s="82"/>
      <c r="L37" s="74" t="s">
        <v>268</v>
      </c>
      <c r="M37" s="177">
        <v>1151</v>
      </c>
      <c r="N37" s="178">
        <v>45</v>
      </c>
      <c r="O37" s="178">
        <v>49</v>
      </c>
      <c r="P37" s="178">
        <v>52</v>
      </c>
      <c r="Q37" s="178">
        <v>58</v>
      </c>
      <c r="R37" s="178">
        <v>56</v>
      </c>
      <c r="S37" s="178">
        <v>54</v>
      </c>
      <c r="T37" s="178">
        <v>60</v>
      </c>
      <c r="U37" s="178">
        <v>70</v>
      </c>
      <c r="V37" s="178">
        <v>88</v>
      </c>
      <c r="W37" s="178">
        <v>80</v>
      </c>
      <c r="X37" s="178">
        <v>68</v>
      </c>
      <c r="Y37" s="178">
        <v>68</v>
      </c>
      <c r="Z37" s="178">
        <v>74</v>
      </c>
      <c r="AA37" s="178">
        <v>101</v>
      </c>
      <c r="AB37" s="178">
        <v>68</v>
      </c>
      <c r="AC37" s="178">
        <v>56</v>
      </c>
      <c r="AD37" s="178">
        <v>48</v>
      </c>
      <c r="AE37" s="178">
        <v>54</v>
      </c>
      <c r="AF37" s="23"/>
    </row>
    <row r="38" spans="1:32" ht="15" hidden="1">
      <c r="A38" s="73" t="s">
        <v>213</v>
      </c>
      <c r="B38" s="73" t="s">
        <v>214</v>
      </c>
      <c r="C38" s="73" t="s">
        <v>215</v>
      </c>
      <c r="D38" s="73" t="s">
        <v>216</v>
      </c>
      <c r="E38" s="73"/>
      <c r="F38" s="26"/>
      <c r="G38" s="23"/>
      <c r="H38" s="23"/>
      <c r="I38" s="22" t="s">
        <v>269</v>
      </c>
      <c r="J38" s="82" t="s">
        <v>270</v>
      </c>
      <c r="K38" s="82"/>
      <c r="L38" s="74" t="s">
        <v>271</v>
      </c>
      <c r="M38" s="177">
        <v>782</v>
      </c>
      <c r="N38" s="178">
        <v>31</v>
      </c>
      <c r="O38" s="178">
        <v>35</v>
      </c>
      <c r="P38" s="178">
        <v>37</v>
      </c>
      <c r="Q38" s="178">
        <v>40</v>
      </c>
      <c r="R38" s="178">
        <v>32</v>
      </c>
      <c r="S38" s="178">
        <v>36</v>
      </c>
      <c r="T38" s="178">
        <v>40</v>
      </c>
      <c r="U38" s="178">
        <v>46</v>
      </c>
      <c r="V38" s="178">
        <v>55</v>
      </c>
      <c r="W38" s="178">
        <v>52</v>
      </c>
      <c r="X38" s="178">
        <v>47</v>
      </c>
      <c r="Y38" s="178">
        <v>49</v>
      </c>
      <c r="Z38" s="178">
        <v>53</v>
      </c>
      <c r="AA38" s="178">
        <v>67</v>
      </c>
      <c r="AB38" s="178">
        <v>44</v>
      </c>
      <c r="AC38" s="178">
        <v>40</v>
      </c>
      <c r="AD38" s="178">
        <v>36</v>
      </c>
      <c r="AE38" s="178">
        <v>41</v>
      </c>
      <c r="AF38" s="23"/>
    </row>
    <row r="39" spans="1:32" ht="15" hidden="1">
      <c r="A39" s="73" t="s">
        <v>213</v>
      </c>
      <c r="B39" s="73" t="s">
        <v>214</v>
      </c>
      <c r="C39" s="73" t="s">
        <v>215</v>
      </c>
      <c r="D39" s="73" t="s">
        <v>216</v>
      </c>
      <c r="E39" s="73"/>
      <c r="F39" s="26"/>
      <c r="G39" s="23"/>
      <c r="H39" s="23"/>
      <c r="I39" s="22" t="s">
        <v>272</v>
      </c>
      <c r="J39" s="82" t="s">
        <v>273</v>
      </c>
      <c r="K39" s="82"/>
      <c r="L39" s="74" t="s">
        <v>274</v>
      </c>
      <c r="M39" s="177">
        <v>830</v>
      </c>
      <c r="N39" s="178">
        <v>30</v>
      </c>
      <c r="O39" s="178">
        <v>34</v>
      </c>
      <c r="P39" s="178">
        <v>37</v>
      </c>
      <c r="Q39" s="178">
        <v>43</v>
      </c>
      <c r="R39" s="178">
        <v>38</v>
      </c>
      <c r="S39" s="178">
        <v>37</v>
      </c>
      <c r="T39" s="178">
        <v>41</v>
      </c>
      <c r="U39" s="178">
        <v>47</v>
      </c>
      <c r="V39" s="178">
        <v>58</v>
      </c>
      <c r="W39" s="178">
        <v>59</v>
      </c>
      <c r="X39" s="178">
        <v>54</v>
      </c>
      <c r="Y39" s="178">
        <v>53</v>
      </c>
      <c r="Z39" s="178">
        <v>58</v>
      </c>
      <c r="AA39" s="178">
        <v>69</v>
      </c>
      <c r="AB39" s="178">
        <v>49</v>
      </c>
      <c r="AC39" s="178">
        <v>44</v>
      </c>
      <c r="AD39" s="178">
        <v>36</v>
      </c>
      <c r="AE39" s="178">
        <v>43</v>
      </c>
      <c r="AF39" s="23"/>
    </row>
    <row r="40" spans="1:32" ht="15" hidden="1">
      <c r="A40" s="73" t="s">
        <v>213</v>
      </c>
      <c r="B40" s="73" t="s">
        <v>214</v>
      </c>
      <c r="C40" s="73" t="s">
        <v>215</v>
      </c>
      <c r="D40" s="73" t="s">
        <v>216</v>
      </c>
      <c r="E40" s="73"/>
      <c r="F40" s="26"/>
      <c r="G40" s="23"/>
      <c r="H40" s="23"/>
      <c r="I40" s="22" t="s">
        <v>275</v>
      </c>
      <c r="J40" s="82" t="s">
        <v>276</v>
      </c>
      <c r="K40" s="82"/>
      <c r="L40" s="74" t="s">
        <v>277</v>
      </c>
      <c r="M40" s="177">
        <v>2088</v>
      </c>
      <c r="N40" s="178">
        <v>79</v>
      </c>
      <c r="O40" s="178">
        <v>89</v>
      </c>
      <c r="P40" s="178">
        <v>97</v>
      </c>
      <c r="Q40" s="178">
        <v>102</v>
      </c>
      <c r="R40" s="178">
        <v>76</v>
      </c>
      <c r="S40" s="178">
        <v>89</v>
      </c>
      <c r="T40" s="178">
        <v>103</v>
      </c>
      <c r="U40" s="178">
        <v>123</v>
      </c>
      <c r="V40" s="178">
        <v>151</v>
      </c>
      <c r="W40" s="178">
        <v>146</v>
      </c>
      <c r="X40" s="178">
        <v>127</v>
      </c>
      <c r="Y40" s="178">
        <v>127</v>
      </c>
      <c r="Z40" s="178">
        <v>138</v>
      </c>
      <c r="AA40" s="178">
        <v>175</v>
      </c>
      <c r="AB40" s="178">
        <v>130</v>
      </c>
      <c r="AC40" s="178">
        <v>115</v>
      </c>
      <c r="AD40" s="178">
        <v>99</v>
      </c>
      <c r="AE40" s="178">
        <v>122</v>
      </c>
      <c r="AF40" s="23"/>
    </row>
    <row r="41" spans="1:32" ht="29.25" hidden="1" customHeight="1">
      <c r="A41" s="73" t="s">
        <v>213</v>
      </c>
      <c r="B41" s="73" t="s">
        <v>214</v>
      </c>
      <c r="C41" s="73" t="s">
        <v>215</v>
      </c>
      <c r="D41" s="73" t="s">
        <v>216</v>
      </c>
      <c r="E41" s="73"/>
      <c r="F41" s="26"/>
      <c r="G41" s="23"/>
      <c r="H41" s="23"/>
      <c r="I41" s="22" t="s">
        <v>278</v>
      </c>
      <c r="J41" s="82" t="s">
        <v>279</v>
      </c>
      <c r="K41" s="82"/>
      <c r="L41" s="74" t="s">
        <v>280</v>
      </c>
      <c r="M41" s="177">
        <v>2022</v>
      </c>
      <c r="N41" s="178">
        <v>79</v>
      </c>
      <c r="O41" s="178">
        <v>89</v>
      </c>
      <c r="P41" s="178">
        <v>96</v>
      </c>
      <c r="Q41" s="178">
        <v>103</v>
      </c>
      <c r="R41" s="178">
        <v>90</v>
      </c>
      <c r="S41" s="178">
        <v>92</v>
      </c>
      <c r="T41" s="178">
        <v>104</v>
      </c>
      <c r="U41" s="178">
        <v>120</v>
      </c>
      <c r="V41" s="178">
        <v>149</v>
      </c>
      <c r="W41" s="178">
        <v>142</v>
      </c>
      <c r="X41" s="178">
        <v>123</v>
      </c>
      <c r="Y41" s="178">
        <v>121</v>
      </c>
      <c r="Z41" s="178">
        <v>132</v>
      </c>
      <c r="AA41" s="178">
        <v>172</v>
      </c>
      <c r="AB41" s="178">
        <v>123</v>
      </c>
      <c r="AC41" s="178">
        <v>110</v>
      </c>
      <c r="AD41" s="178">
        <v>87</v>
      </c>
      <c r="AE41" s="178">
        <v>89</v>
      </c>
      <c r="AF41" s="23"/>
    </row>
    <row r="42" spans="1:32" ht="15" hidden="1">
      <c r="A42" s="73" t="s">
        <v>213</v>
      </c>
      <c r="B42" s="73" t="s">
        <v>214</v>
      </c>
      <c r="C42" s="73" t="s">
        <v>215</v>
      </c>
      <c r="D42" s="73" t="s">
        <v>216</v>
      </c>
      <c r="E42" s="73"/>
      <c r="F42" s="26"/>
      <c r="G42" s="23"/>
      <c r="H42" s="23"/>
      <c r="I42" s="22" t="s">
        <v>281</v>
      </c>
      <c r="J42" s="82" t="s">
        <v>282</v>
      </c>
      <c r="K42" s="82"/>
      <c r="L42" s="74" t="s">
        <v>283</v>
      </c>
      <c r="M42" s="177">
        <v>3688</v>
      </c>
      <c r="N42" s="178">
        <v>145</v>
      </c>
      <c r="O42" s="178">
        <v>159</v>
      </c>
      <c r="P42" s="178">
        <v>168</v>
      </c>
      <c r="Q42" s="178">
        <v>175</v>
      </c>
      <c r="R42" s="178">
        <v>144</v>
      </c>
      <c r="S42" s="178">
        <v>175</v>
      </c>
      <c r="T42" s="178">
        <v>202</v>
      </c>
      <c r="U42" s="178">
        <v>227</v>
      </c>
      <c r="V42" s="178">
        <v>276</v>
      </c>
      <c r="W42" s="178">
        <v>267</v>
      </c>
      <c r="X42" s="178">
        <v>228</v>
      </c>
      <c r="Y42" s="178">
        <v>226</v>
      </c>
      <c r="Z42" s="178">
        <v>246</v>
      </c>
      <c r="AA42" s="178">
        <v>310</v>
      </c>
      <c r="AB42" s="178">
        <v>227</v>
      </c>
      <c r="AC42" s="178">
        <v>199</v>
      </c>
      <c r="AD42" s="178">
        <v>155</v>
      </c>
      <c r="AE42" s="178">
        <v>160</v>
      </c>
      <c r="AF42" s="23"/>
    </row>
    <row r="43" spans="1:32" ht="15" hidden="1">
      <c r="A43" s="73" t="s">
        <v>213</v>
      </c>
      <c r="B43" s="73" t="s">
        <v>214</v>
      </c>
      <c r="C43" s="73" t="s">
        <v>215</v>
      </c>
      <c r="D43" s="73" t="s">
        <v>216</v>
      </c>
      <c r="E43" s="73"/>
      <c r="F43" s="26"/>
      <c r="G43" s="23"/>
      <c r="H43" s="23"/>
      <c r="I43" s="22" t="s">
        <v>284</v>
      </c>
      <c r="J43" s="82" t="s">
        <v>285</v>
      </c>
      <c r="K43" s="82"/>
      <c r="L43" s="74" t="s">
        <v>286</v>
      </c>
      <c r="M43" s="177">
        <v>7507</v>
      </c>
      <c r="N43" s="178">
        <v>327</v>
      </c>
      <c r="O43" s="178">
        <v>344</v>
      </c>
      <c r="P43" s="178">
        <v>348</v>
      </c>
      <c r="Q43" s="178">
        <v>379</v>
      </c>
      <c r="R43" s="178">
        <v>401</v>
      </c>
      <c r="S43" s="178">
        <v>422</v>
      </c>
      <c r="T43" s="178">
        <v>465</v>
      </c>
      <c r="U43" s="178">
        <v>506</v>
      </c>
      <c r="V43" s="178">
        <v>612</v>
      </c>
      <c r="W43" s="178">
        <v>579</v>
      </c>
      <c r="X43" s="178">
        <v>469</v>
      </c>
      <c r="Y43" s="178">
        <v>413</v>
      </c>
      <c r="Z43" s="178">
        <v>421</v>
      </c>
      <c r="AA43" s="178">
        <v>553</v>
      </c>
      <c r="AB43" s="178">
        <v>420</v>
      </c>
      <c r="AC43" s="178">
        <v>356</v>
      </c>
      <c r="AD43" s="178">
        <v>259</v>
      </c>
      <c r="AE43" s="178">
        <v>233</v>
      </c>
      <c r="AF43" s="23"/>
    </row>
    <row r="44" spans="1:32" ht="15" hidden="1">
      <c r="A44" s="73" t="s">
        <v>213</v>
      </c>
      <c r="B44" s="73" t="s">
        <v>214</v>
      </c>
      <c r="C44" s="73" t="s">
        <v>215</v>
      </c>
      <c r="D44" s="73" t="s">
        <v>216</v>
      </c>
      <c r="E44" s="73"/>
      <c r="F44" s="26"/>
      <c r="G44" s="23"/>
      <c r="H44" s="23"/>
      <c r="I44" s="22" t="s">
        <v>287</v>
      </c>
      <c r="J44" s="82" t="s">
        <v>288</v>
      </c>
      <c r="K44" s="82"/>
      <c r="L44" s="74" t="s">
        <v>289</v>
      </c>
      <c r="M44" s="177">
        <v>1808</v>
      </c>
      <c r="N44" s="178">
        <v>70</v>
      </c>
      <c r="O44" s="178">
        <v>78</v>
      </c>
      <c r="P44" s="178">
        <v>83</v>
      </c>
      <c r="Q44" s="178">
        <v>90</v>
      </c>
      <c r="R44" s="178">
        <v>78</v>
      </c>
      <c r="S44" s="178">
        <v>86</v>
      </c>
      <c r="T44" s="178">
        <v>96</v>
      </c>
      <c r="U44" s="178">
        <v>108</v>
      </c>
      <c r="V44" s="178">
        <v>136</v>
      </c>
      <c r="W44" s="178">
        <v>129</v>
      </c>
      <c r="X44" s="178">
        <v>113</v>
      </c>
      <c r="Y44" s="178">
        <v>109</v>
      </c>
      <c r="Z44" s="178">
        <v>117</v>
      </c>
      <c r="AA44" s="178">
        <v>149</v>
      </c>
      <c r="AB44" s="178">
        <v>109</v>
      </c>
      <c r="AC44" s="178">
        <v>97</v>
      </c>
      <c r="AD44" s="178">
        <v>79</v>
      </c>
      <c r="AE44" s="178">
        <v>81</v>
      </c>
      <c r="AF44" s="23"/>
    </row>
    <row r="45" spans="1:32" ht="15" hidden="1">
      <c r="A45" s="73" t="s">
        <v>213</v>
      </c>
      <c r="B45" s="73" t="s">
        <v>214</v>
      </c>
      <c r="C45" s="73" t="s">
        <v>215</v>
      </c>
      <c r="D45" s="73" t="s">
        <v>216</v>
      </c>
      <c r="E45" s="73"/>
      <c r="F45" s="26"/>
      <c r="G45" s="23"/>
      <c r="H45" s="23"/>
      <c r="I45" s="22" t="s">
        <v>290</v>
      </c>
      <c r="J45" s="82" t="s">
        <v>291</v>
      </c>
      <c r="K45" s="82"/>
      <c r="L45" s="74" t="s">
        <v>292</v>
      </c>
      <c r="M45" s="177">
        <v>1413</v>
      </c>
      <c r="N45" s="178">
        <v>63</v>
      </c>
      <c r="O45" s="178">
        <v>68</v>
      </c>
      <c r="P45" s="178">
        <v>70</v>
      </c>
      <c r="Q45" s="178">
        <v>75</v>
      </c>
      <c r="R45" s="178">
        <v>74</v>
      </c>
      <c r="S45" s="178">
        <v>73</v>
      </c>
      <c r="T45" s="178">
        <v>82</v>
      </c>
      <c r="U45" s="178">
        <v>93</v>
      </c>
      <c r="V45" s="178">
        <v>110</v>
      </c>
      <c r="W45" s="178">
        <v>101</v>
      </c>
      <c r="X45" s="178">
        <v>85</v>
      </c>
      <c r="Y45" s="178">
        <v>81</v>
      </c>
      <c r="Z45" s="178">
        <v>87</v>
      </c>
      <c r="AA45" s="178">
        <v>109</v>
      </c>
      <c r="AB45" s="178">
        <v>76</v>
      </c>
      <c r="AC45" s="178">
        <v>63</v>
      </c>
      <c r="AD45" s="178">
        <v>50</v>
      </c>
      <c r="AE45" s="178">
        <v>53</v>
      </c>
      <c r="AF45" s="23"/>
    </row>
    <row r="46" spans="1:32" ht="29.25" hidden="1" customHeight="1">
      <c r="A46" s="73" t="s">
        <v>213</v>
      </c>
      <c r="B46" s="73" t="s">
        <v>214</v>
      </c>
      <c r="C46" s="73" t="s">
        <v>215</v>
      </c>
      <c r="D46" s="73" t="s">
        <v>216</v>
      </c>
      <c r="E46" s="73"/>
      <c r="F46" s="26"/>
      <c r="G46" s="23"/>
      <c r="H46" s="23"/>
      <c r="I46" s="22" t="s">
        <v>293</v>
      </c>
      <c r="J46" s="82" t="s">
        <v>294</v>
      </c>
      <c r="K46" s="82"/>
      <c r="L46" s="74" t="s">
        <v>295</v>
      </c>
      <c r="M46" s="177">
        <v>2605</v>
      </c>
      <c r="N46" s="178">
        <v>97</v>
      </c>
      <c r="O46" s="178">
        <v>105</v>
      </c>
      <c r="P46" s="178">
        <v>110</v>
      </c>
      <c r="Q46" s="178">
        <v>127</v>
      </c>
      <c r="R46" s="178">
        <v>161</v>
      </c>
      <c r="S46" s="178">
        <v>134</v>
      </c>
      <c r="T46" s="178">
        <v>142</v>
      </c>
      <c r="U46" s="178">
        <v>160</v>
      </c>
      <c r="V46" s="178">
        <v>197</v>
      </c>
      <c r="W46" s="178">
        <v>186</v>
      </c>
      <c r="X46" s="178">
        <v>157</v>
      </c>
      <c r="Y46" s="178">
        <v>143</v>
      </c>
      <c r="Z46" s="178">
        <v>153</v>
      </c>
      <c r="AA46" s="178">
        <v>220</v>
      </c>
      <c r="AB46" s="178">
        <v>160</v>
      </c>
      <c r="AC46" s="178">
        <v>137</v>
      </c>
      <c r="AD46" s="178">
        <v>108</v>
      </c>
      <c r="AE46" s="178">
        <v>107</v>
      </c>
      <c r="AF46" s="23"/>
    </row>
    <row r="47" spans="1:32" ht="15" hidden="1">
      <c r="A47" s="73" t="s">
        <v>213</v>
      </c>
      <c r="B47" s="73" t="s">
        <v>214</v>
      </c>
      <c r="C47" s="73" t="s">
        <v>215</v>
      </c>
      <c r="D47" s="73" t="s">
        <v>216</v>
      </c>
      <c r="E47" s="73"/>
      <c r="F47" s="26"/>
      <c r="G47" s="23"/>
      <c r="H47" s="23"/>
      <c r="I47" s="22" t="s">
        <v>296</v>
      </c>
      <c r="J47" s="82" t="s">
        <v>297</v>
      </c>
      <c r="K47" s="82"/>
      <c r="L47" s="74" t="s">
        <v>298</v>
      </c>
      <c r="M47" s="177">
        <v>8833</v>
      </c>
      <c r="N47" s="178">
        <v>341</v>
      </c>
      <c r="O47" s="178">
        <v>362</v>
      </c>
      <c r="P47" s="178">
        <v>381</v>
      </c>
      <c r="Q47" s="178">
        <v>430</v>
      </c>
      <c r="R47" s="178">
        <v>469</v>
      </c>
      <c r="S47" s="178">
        <v>466</v>
      </c>
      <c r="T47" s="178">
        <v>508</v>
      </c>
      <c r="U47" s="178">
        <v>561</v>
      </c>
      <c r="V47" s="178">
        <v>708</v>
      </c>
      <c r="W47" s="178">
        <v>695</v>
      </c>
      <c r="X47" s="178">
        <v>561</v>
      </c>
      <c r="Y47" s="178">
        <v>478</v>
      </c>
      <c r="Z47" s="178">
        <v>506</v>
      </c>
      <c r="AA47" s="178">
        <v>709</v>
      </c>
      <c r="AB47" s="178">
        <v>547</v>
      </c>
      <c r="AC47" s="178">
        <v>479</v>
      </c>
      <c r="AD47" s="178">
        <v>342</v>
      </c>
      <c r="AE47" s="178">
        <v>289</v>
      </c>
      <c r="AF47" s="23"/>
    </row>
    <row r="48" spans="1:32" ht="15" hidden="1">
      <c r="A48" s="73" t="s">
        <v>213</v>
      </c>
      <c r="B48" s="73" t="s">
        <v>214</v>
      </c>
      <c r="C48" s="73" t="s">
        <v>215</v>
      </c>
      <c r="D48" s="73" t="s">
        <v>216</v>
      </c>
      <c r="E48" s="73"/>
      <c r="F48" s="26"/>
      <c r="G48" s="23"/>
      <c r="H48" s="23"/>
      <c r="I48" s="22" t="s">
        <v>299</v>
      </c>
      <c r="J48" s="82" t="s">
        <v>300</v>
      </c>
      <c r="K48" s="82"/>
      <c r="L48" s="74" t="s">
        <v>301</v>
      </c>
      <c r="M48" s="177">
        <v>5520</v>
      </c>
      <c r="N48" s="178">
        <v>217</v>
      </c>
      <c r="O48" s="178">
        <v>236</v>
      </c>
      <c r="P48" s="178">
        <v>248</v>
      </c>
      <c r="Q48" s="178">
        <v>274</v>
      </c>
      <c r="R48" s="178">
        <v>257</v>
      </c>
      <c r="S48" s="178">
        <v>259</v>
      </c>
      <c r="T48" s="178">
        <v>296</v>
      </c>
      <c r="U48" s="178">
        <v>338</v>
      </c>
      <c r="V48" s="178">
        <v>427</v>
      </c>
      <c r="W48" s="178">
        <v>412</v>
      </c>
      <c r="X48" s="178">
        <v>348</v>
      </c>
      <c r="Y48" s="178">
        <v>324</v>
      </c>
      <c r="Z48" s="178">
        <v>349</v>
      </c>
      <c r="AA48" s="178">
        <v>461</v>
      </c>
      <c r="AB48" s="178">
        <v>338</v>
      </c>
      <c r="AC48" s="178">
        <v>289</v>
      </c>
      <c r="AD48" s="178">
        <v>227</v>
      </c>
      <c r="AE48" s="178">
        <v>219</v>
      </c>
      <c r="AF48" s="23"/>
    </row>
    <row r="49" spans="1:32" ht="15" hidden="1">
      <c r="A49" s="73" t="s">
        <v>213</v>
      </c>
      <c r="B49" s="73" t="s">
        <v>214</v>
      </c>
      <c r="C49" s="73" t="s">
        <v>215</v>
      </c>
      <c r="D49" s="73" t="s">
        <v>216</v>
      </c>
      <c r="E49" s="73"/>
      <c r="F49" s="26"/>
      <c r="G49" s="23"/>
      <c r="H49" s="23"/>
      <c r="I49" s="22" t="s">
        <v>302</v>
      </c>
      <c r="J49" s="82" t="s">
        <v>303</v>
      </c>
      <c r="K49" s="82"/>
      <c r="L49" s="74" t="s">
        <v>304</v>
      </c>
      <c r="M49" s="177">
        <v>1356</v>
      </c>
      <c r="N49" s="178">
        <v>50</v>
      </c>
      <c r="O49" s="178">
        <v>56</v>
      </c>
      <c r="P49" s="178">
        <v>61</v>
      </c>
      <c r="Q49" s="178">
        <v>70</v>
      </c>
      <c r="R49" s="178">
        <v>66</v>
      </c>
      <c r="S49" s="178">
        <v>61</v>
      </c>
      <c r="T49" s="178">
        <v>67</v>
      </c>
      <c r="U49" s="178">
        <v>77</v>
      </c>
      <c r="V49" s="178">
        <v>98</v>
      </c>
      <c r="W49" s="178">
        <v>96</v>
      </c>
      <c r="X49" s="178">
        <v>84</v>
      </c>
      <c r="Y49" s="178">
        <v>80</v>
      </c>
      <c r="Z49" s="178">
        <v>91</v>
      </c>
      <c r="AA49" s="178">
        <v>121</v>
      </c>
      <c r="AB49" s="178">
        <v>89</v>
      </c>
      <c r="AC49" s="178">
        <v>77</v>
      </c>
      <c r="AD49" s="178">
        <v>57</v>
      </c>
      <c r="AE49" s="178">
        <v>57</v>
      </c>
      <c r="AF49" s="23"/>
    </row>
    <row r="50" spans="1:32" ht="15" hidden="1">
      <c r="A50" s="73" t="s">
        <v>213</v>
      </c>
      <c r="B50" s="73" t="s">
        <v>214</v>
      </c>
      <c r="C50" s="73" t="s">
        <v>215</v>
      </c>
      <c r="D50" s="73" t="s">
        <v>216</v>
      </c>
      <c r="E50" s="73"/>
      <c r="F50" s="26"/>
      <c r="G50" s="23"/>
      <c r="H50" s="23"/>
      <c r="I50" s="22" t="s">
        <v>305</v>
      </c>
      <c r="J50" s="82" t="s">
        <v>306</v>
      </c>
      <c r="K50" s="82"/>
      <c r="L50" s="74" t="s">
        <v>307</v>
      </c>
      <c r="M50" s="177">
        <v>954</v>
      </c>
      <c r="N50" s="178">
        <v>35</v>
      </c>
      <c r="O50" s="178">
        <v>38</v>
      </c>
      <c r="P50" s="178">
        <v>42</v>
      </c>
      <c r="Q50" s="178">
        <v>47</v>
      </c>
      <c r="R50" s="178">
        <v>36</v>
      </c>
      <c r="S50" s="178">
        <v>40</v>
      </c>
      <c r="T50" s="178">
        <v>46</v>
      </c>
      <c r="U50" s="178">
        <v>52</v>
      </c>
      <c r="V50" s="178">
        <v>66</v>
      </c>
      <c r="W50" s="178">
        <v>65</v>
      </c>
      <c r="X50" s="178">
        <v>60</v>
      </c>
      <c r="Y50" s="178">
        <v>60</v>
      </c>
      <c r="Z50" s="178">
        <v>66</v>
      </c>
      <c r="AA50" s="178">
        <v>86</v>
      </c>
      <c r="AB50" s="178">
        <v>62</v>
      </c>
      <c r="AC50" s="178">
        <v>56</v>
      </c>
      <c r="AD50" s="178">
        <v>47</v>
      </c>
      <c r="AE50" s="178">
        <v>50</v>
      </c>
      <c r="AF50" s="23"/>
    </row>
    <row r="51" spans="1:32" ht="29.25" hidden="1" customHeight="1">
      <c r="A51" s="73" t="s">
        <v>213</v>
      </c>
      <c r="B51" s="73" t="s">
        <v>214</v>
      </c>
      <c r="C51" s="73" t="s">
        <v>215</v>
      </c>
      <c r="D51" s="73" t="s">
        <v>216</v>
      </c>
      <c r="E51" s="73"/>
      <c r="F51" s="26"/>
      <c r="G51" s="23"/>
      <c r="H51" s="23"/>
      <c r="I51" s="22" t="s">
        <v>308</v>
      </c>
      <c r="J51" s="82" t="s">
        <v>309</v>
      </c>
      <c r="K51" s="82"/>
      <c r="L51" s="74" t="s">
        <v>310</v>
      </c>
      <c r="M51" s="177">
        <v>570</v>
      </c>
      <c r="N51" s="178">
        <v>23</v>
      </c>
      <c r="O51" s="178">
        <v>24</v>
      </c>
      <c r="P51" s="178">
        <v>26</v>
      </c>
      <c r="Q51" s="178">
        <v>27</v>
      </c>
      <c r="R51" s="178">
        <v>22</v>
      </c>
      <c r="S51" s="178">
        <v>25</v>
      </c>
      <c r="T51" s="178">
        <v>30</v>
      </c>
      <c r="U51" s="178">
        <v>34</v>
      </c>
      <c r="V51" s="178">
        <v>39</v>
      </c>
      <c r="W51" s="178">
        <v>35</v>
      </c>
      <c r="X51" s="178">
        <v>33</v>
      </c>
      <c r="Y51" s="178">
        <v>37</v>
      </c>
      <c r="Z51" s="178">
        <v>42</v>
      </c>
      <c r="AA51" s="178">
        <v>49</v>
      </c>
      <c r="AB51" s="178">
        <v>32</v>
      </c>
      <c r="AC51" s="178">
        <v>30</v>
      </c>
      <c r="AD51" s="178">
        <v>28</v>
      </c>
      <c r="AE51" s="178">
        <v>34</v>
      </c>
      <c r="AF51" s="23"/>
    </row>
    <row r="52" spans="1:32" ht="15" hidden="1">
      <c r="A52" s="73" t="s">
        <v>213</v>
      </c>
      <c r="B52" s="73" t="s">
        <v>214</v>
      </c>
      <c r="C52" s="73" t="s">
        <v>215</v>
      </c>
      <c r="D52" s="73" t="s">
        <v>216</v>
      </c>
      <c r="E52" s="73"/>
      <c r="F52" s="26"/>
      <c r="G52" s="23"/>
      <c r="H52" s="23"/>
      <c r="I52" s="22" t="s">
        <v>311</v>
      </c>
      <c r="J52" s="82" t="s">
        <v>312</v>
      </c>
      <c r="K52" s="82"/>
      <c r="L52" s="74" t="s">
        <v>313</v>
      </c>
      <c r="M52" s="177">
        <v>690</v>
      </c>
      <c r="N52" s="178">
        <v>27</v>
      </c>
      <c r="O52" s="178">
        <v>29</v>
      </c>
      <c r="P52" s="178">
        <v>30</v>
      </c>
      <c r="Q52" s="178">
        <v>33</v>
      </c>
      <c r="R52" s="178">
        <v>24</v>
      </c>
      <c r="S52" s="178">
        <v>28</v>
      </c>
      <c r="T52" s="178">
        <v>34</v>
      </c>
      <c r="U52" s="178">
        <v>39</v>
      </c>
      <c r="V52" s="178">
        <v>45</v>
      </c>
      <c r="W52" s="178">
        <v>41</v>
      </c>
      <c r="X52" s="178">
        <v>38</v>
      </c>
      <c r="Y52" s="178">
        <v>44</v>
      </c>
      <c r="Z52" s="178">
        <v>50</v>
      </c>
      <c r="AA52" s="178">
        <v>64</v>
      </c>
      <c r="AB52" s="178">
        <v>41</v>
      </c>
      <c r="AC52" s="178">
        <v>39</v>
      </c>
      <c r="AD52" s="178">
        <v>39</v>
      </c>
      <c r="AE52" s="178">
        <v>46</v>
      </c>
      <c r="AF52" s="23"/>
    </row>
    <row r="53" spans="1:32" ht="15" hidden="1">
      <c r="A53" s="73" t="s">
        <v>213</v>
      </c>
      <c r="B53" s="73" t="s">
        <v>214</v>
      </c>
      <c r="C53" s="73" t="s">
        <v>215</v>
      </c>
      <c r="D53" s="73" t="s">
        <v>216</v>
      </c>
      <c r="E53" s="73"/>
      <c r="F53" s="26"/>
      <c r="G53" s="23"/>
      <c r="H53" s="23"/>
      <c r="I53" s="22" t="s">
        <v>314</v>
      </c>
      <c r="J53" s="82" t="s">
        <v>315</v>
      </c>
      <c r="K53" s="82"/>
      <c r="L53" s="74" t="s">
        <v>316</v>
      </c>
      <c r="M53" s="177">
        <v>1915</v>
      </c>
      <c r="N53" s="178">
        <v>77</v>
      </c>
      <c r="O53" s="178">
        <v>83</v>
      </c>
      <c r="P53" s="178">
        <v>87</v>
      </c>
      <c r="Q53" s="178">
        <v>96</v>
      </c>
      <c r="R53" s="178">
        <v>95</v>
      </c>
      <c r="S53" s="178">
        <v>94</v>
      </c>
      <c r="T53" s="178">
        <v>103</v>
      </c>
      <c r="U53" s="178">
        <v>113</v>
      </c>
      <c r="V53" s="178">
        <v>140</v>
      </c>
      <c r="W53" s="178">
        <v>126</v>
      </c>
      <c r="X53" s="178">
        <v>108</v>
      </c>
      <c r="Y53" s="178">
        <v>110</v>
      </c>
      <c r="Z53" s="178">
        <v>121</v>
      </c>
      <c r="AA53" s="178">
        <v>161</v>
      </c>
      <c r="AB53" s="178">
        <v>117</v>
      </c>
      <c r="AC53" s="178">
        <v>101</v>
      </c>
      <c r="AD53" s="178">
        <v>86</v>
      </c>
      <c r="AE53" s="178">
        <v>96</v>
      </c>
      <c r="AF53" s="23"/>
    </row>
    <row r="54" spans="1:32" ht="15" hidden="1">
      <c r="A54" s="73" t="s">
        <v>213</v>
      </c>
      <c r="B54" s="73" t="s">
        <v>214</v>
      </c>
      <c r="C54" s="73" t="s">
        <v>215</v>
      </c>
      <c r="D54" s="73" t="s">
        <v>216</v>
      </c>
      <c r="E54" s="73"/>
      <c r="F54" s="26"/>
      <c r="G54" s="23"/>
      <c r="H54" s="23"/>
      <c r="I54" s="22" t="s">
        <v>317</v>
      </c>
      <c r="J54" s="82" t="s">
        <v>318</v>
      </c>
      <c r="K54" s="82"/>
      <c r="L54" s="74" t="s">
        <v>319</v>
      </c>
      <c r="M54" s="177">
        <v>2837</v>
      </c>
      <c r="N54" s="178">
        <v>118</v>
      </c>
      <c r="O54" s="178">
        <v>126</v>
      </c>
      <c r="P54" s="178">
        <v>128</v>
      </c>
      <c r="Q54" s="178">
        <v>137</v>
      </c>
      <c r="R54" s="178">
        <v>133</v>
      </c>
      <c r="S54" s="178">
        <v>140</v>
      </c>
      <c r="T54" s="178">
        <v>156</v>
      </c>
      <c r="U54" s="178">
        <v>175</v>
      </c>
      <c r="V54" s="178">
        <v>217</v>
      </c>
      <c r="W54" s="178">
        <v>200</v>
      </c>
      <c r="X54" s="178">
        <v>165</v>
      </c>
      <c r="Y54" s="178">
        <v>164</v>
      </c>
      <c r="Z54" s="178">
        <v>179</v>
      </c>
      <c r="AA54" s="178">
        <v>237</v>
      </c>
      <c r="AB54" s="178">
        <v>173</v>
      </c>
      <c r="AC54" s="178">
        <v>144</v>
      </c>
      <c r="AD54" s="178">
        <v>117</v>
      </c>
      <c r="AE54" s="178">
        <v>129</v>
      </c>
      <c r="AF54" s="23"/>
    </row>
    <row r="55" spans="1:32" ht="15" hidden="1">
      <c r="A55" s="73" t="s">
        <v>213</v>
      </c>
      <c r="B55" s="73" t="s">
        <v>214</v>
      </c>
      <c r="C55" s="73" t="s">
        <v>215</v>
      </c>
      <c r="D55" s="73" t="s">
        <v>216</v>
      </c>
      <c r="E55" s="73"/>
      <c r="F55" s="26"/>
      <c r="G55" s="23"/>
      <c r="H55" s="23"/>
      <c r="I55" s="22" t="s">
        <v>320</v>
      </c>
      <c r="J55" s="82" t="s">
        <v>321</v>
      </c>
      <c r="K55" s="82"/>
      <c r="L55" s="74" t="s">
        <v>322</v>
      </c>
      <c r="M55" s="177">
        <v>1394</v>
      </c>
      <c r="N55" s="178">
        <v>51</v>
      </c>
      <c r="O55" s="178">
        <v>57</v>
      </c>
      <c r="P55" s="178">
        <v>60</v>
      </c>
      <c r="Q55" s="178">
        <v>65</v>
      </c>
      <c r="R55" s="178">
        <v>56</v>
      </c>
      <c r="S55" s="178">
        <v>58</v>
      </c>
      <c r="T55" s="178">
        <v>68</v>
      </c>
      <c r="U55" s="178">
        <v>77</v>
      </c>
      <c r="V55" s="178">
        <v>96</v>
      </c>
      <c r="W55" s="178">
        <v>89</v>
      </c>
      <c r="X55" s="178">
        <v>76</v>
      </c>
      <c r="Y55" s="178">
        <v>83</v>
      </c>
      <c r="Z55" s="178">
        <v>99</v>
      </c>
      <c r="AA55" s="178">
        <v>131</v>
      </c>
      <c r="AB55" s="178">
        <v>93</v>
      </c>
      <c r="AC55" s="178">
        <v>84</v>
      </c>
      <c r="AD55" s="178">
        <v>71</v>
      </c>
      <c r="AE55" s="178">
        <v>78</v>
      </c>
      <c r="AF55" s="23"/>
    </row>
    <row r="56" spans="1:32" ht="29.25" hidden="1" customHeight="1">
      <c r="A56" s="73" t="s">
        <v>213</v>
      </c>
      <c r="B56" s="73" t="s">
        <v>214</v>
      </c>
      <c r="C56" s="73" t="s">
        <v>215</v>
      </c>
      <c r="D56" s="73" t="s">
        <v>216</v>
      </c>
      <c r="E56" s="73"/>
      <c r="F56" s="26"/>
      <c r="G56" s="23"/>
      <c r="H56" s="23"/>
      <c r="I56" s="22" t="s">
        <v>323</v>
      </c>
      <c r="J56" s="82" t="s">
        <v>324</v>
      </c>
      <c r="K56" s="82"/>
      <c r="L56" s="74" t="s">
        <v>325</v>
      </c>
      <c r="M56" s="177">
        <v>750</v>
      </c>
      <c r="N56" s="178">
        <v>27</v>
      </c>
      <c r="O56" s="178">
        <v>29</v>
      </c>
      <c r="P56" s="178">
        <v>31</v>
      </c>
      <c r="Q56" s="178">
        <v>34</v>
      </c>
      <c r="R56" s="178">
        <v>30</v>
      </c>
      <c r="S56" s="178">
        <v>32</v>
      </c>
      <c r="T56" s="178">
        <v>38</v>
      </c>
      <c r="U56" s="178">
        <v>43</v>
      </c>
      <c r="V56" s="178">
        <v>51</v>
      </c>
      <c r="W56" s="178">
        <v>48</v>
      </c>
      <c r="X56" s="178">
        <v>44</v>
      </c>
      <c r="Y56" s="178">
        <v>48</v>
      </c>
      <c r="Z56" s="178">
        <v>57</v>
      </c>
      <c r="AA56" s="178">
        <v>71</v>
      </c>
      <c r="AB56" s="178">
        <v>45</v>
      </c>
      <c r="AC56" s="178">
        <v>42</v>
      </c>
      <c r="AD56" s="178">
        <v>38</v>
      </c>
      <c r="AE56" s="178">
        <v>42</v>
      </c>
      <c r="AF56" s="23"/>
    </row>
    <row r="57" spans="1:32" ht="15" hidden="1">
      <c r="A57" s="73" t="s">
        <v>213</v>
      </c>
      <c r="B57" s="73" t="s">
        <v>214</v>
      </c>
      <c r="C57" s="73" t="s">
        <v>215</v>
      </c>
      <c r="D57" s="73" t="s">
        <v>216</v>
      </c>
      <c r="E57" s="73"/>
      <c r="F57" s="26"/>
      <c r="G57" s="23"/>
      <c r="H57" s="23"/>
      <c r="I57" s="22" t="s">
        <v>326</v>
      </c>
      <c r="J57" s="82" t="s">
        <v>327</v>
      </c>
      <c r="K57" s="82"/>
      <c r="L57" s="74" t="s">
        <v>328</v>
      </c>
      <c r="M57" s="177">
        <v>972</v>
      </c>
      <c r="N57" s="178">
        <v>38</v>
      </c>
      <c r="O57" s="178">
        <v>41</v>
      </c>
      <c r="P57" s="178">
        <v>43</v>
      </c>
      <c r="Q57" s="178">
        <v>47</v>
      </c>
      <c r="R57" s="178">
        <v>37</v>
      </c>
      <c r="S57" s="178">
        <v>43</v>
      </c>
      <c r="T57" s="178">
        <v>50</v>
      </c>
      <c r="U57" s="178">
        <v>59</v>
      </c>
      <c r="V57" s="178">
        <v>72</v>
      </c>
      <c r="W57" s="178">
        <v>65</v>
      </c>
      <c r="X57" s="178">
        <v>55</v>
      </c>
      <c r="Y57" s="178">
        <v>59</v>
      </c>
      <c r="Z57" s="178">
        <v>66</v>
      </c>
      <c r="AA57" s="178">
        <v>90</v>
      </c>
      <c r="AB57" s="178">
        <v>59</v>
      </c>
      <c r="AC57" s="178">
        <v>52</v>
      </c>
      <c r="AD57" s="178">
        <v>46</v>
      </c>
      <c r="AE57" s="178">
        <v>52</v>
      </c>
      <c r="AF57" s="23"/>
    </row>
    <row r="58" spans="1:32" ht="15" hidden="1">
      <c r="A58" s="73" t="s">
        <v>213</v>
      </c>
      <c r="B58" s="73" t="s">
        <v>214</v>
      </c>
      <c r="C58" s="73" t="s">
        <v>215</v>
      </c>
      <c r="D58" s="73" t="s">
        <v>216</v>
      </c>
      <c r="E58" s="73"/>
      <c r="F58" s="26"/>
      <c r="G58" s="23"/>
      <c r="H58" s="23"/>
      <c r="I58" s="22" t="s">
        <v>329</v>
      </c>
      <c r="J58" s="82" t="s">
        <v>330</v>
      </c>
      <c r="K58" s="82"/>
      <c r="L58" s="74" t="s">
        <v>331</v>
      </c>
      <c r="M58" s="177">
        <v>1375</v>
      </c>
      <c r="N58" s="178">
        <v>51</v>
      </c>
      <c r="O58" s="178">
        <v>56</v>
      </c>
      <c r="P58" s="178">
        <v>60</v>
      </c>
      <c r="Q58" s="178">
        <v>65</v>
      </c>
      <c r="R58" s="178">
        <v>51</v>
      </c>
      <c r="S58" s="178">
        <v>59</v>
      </c>
      <c r="T58" s="178">
        <v>69</v>
      </c>
      <c r="U58" s="178">
        <v>80</v>
      </c>
      <c r="V58" s="178">
        <v>96</v>
      </c>
      <c r="W58" s="178">
        <v>89</v>
      </c>
      <c r="X58" s="178">
        <v>81</v>
      </c>
      <c r="Y58" s="178">
        <v>87</v>
      </c>
      <c r="Z58" s="178">
        <v>98</v>
      </c>
      <c r="AA58" s="178">
        <v>125</v>
      </c>
      <c r="AB58" s="178">
        <v>85</v>
      </c>
      <c r="AC58" s="178">
        <v>78</v>
      </c>
      <c r="AD58" s="178">
        <v>67</v>
      </c>
      <c r="AE58" s="178">
        <v>76</v>
      </c>
      <c r="AF58" s="23"/>
    </row>
    <row r="59" spans="1:32" ht="15" hidden="1">
      <c r="A59" s="73" t="s">
        <v>213</v>
      </c>
      <c r="B59" s="73" t="s">
        <v>214</v>
      </c>
      <c r="C59" s="73" t="s">
        <v>215</v>
      </c>
      <c r="D59" s="73" t="s">
        <v>216</v>
      </c>
      <c r="E59" s="73"/>
      <c r="F59" s="26"/>
      <c r="G59" s="23"/>
      <c r="H59" s="23"/>
      <c r="I59" s="22" t="s">
        <v>332</v>
      </c>
      <c r="J59" s="82" t="s">
        <v>333</v>
      </c>
      <c r="K59" s="82"/>
      <c r="L59" s="74" t="s">
        <v>334</v>
      </c>
      <c r="M59" s="177">
        <v>721</v>
      </c>
      <c r="N59" s="178">
        <v>25</v>
      </c>
      <c r="O59" s="178">
        <v>27</v>
      </c>
      <c r="P59" s="178">
        <v>30</v>
      </c>
      <c r="Q59" s="178">
        <v>33</v>
      </c>
      <c r="R59" s="178">
        <v>26</v>
      </c>
      <c r="S59" s="178">
        <v>28</v>
      </c>
      <c r="T59" s="178">
        <v>34</v>
      </c>
      <c r="U59" s="178">
        <v>40</v>
      </c>
      <c r="V59" s="178">
        <v>50</v>
      </c>
      <c r="W59" s="178">
        <v>45</v>
      </c>
      <c r="X59" s="178">
        <v>42</v>
      </c>
      <c r="Y59" s="178">
        <v>46</v>
      </c>
      <c r="Z59" s="178">
        <v>52</v>
      </c>
      <c r="AA59" s="178">
        <v>68</v>
      </c>
      <c r="AB59" s="178">
        <v>47</v>
      </c>
      <c r="AC59" s="178">
        <v>42</v>
      </c>
      <c r="AD59" s="178">
        <v>39</v>
      </c>
      <c r="AE59" s="178">
        <v>46</v>
      </c>
      <c r="AF59" s="23"/>
    </row>
    <row r="60" spans="1:32" ht="15" hidden="1">
      <c r="A60" s="73" t="s">
        <v>213</v>
      </c>
      <c r="B60" s="73" t="s">
        <v>214</v>
      </c>
      <c r="C60" s="73" t="s">
        <v>215</v>
      </c>
      <c r="D60" s="73" t="s">
        <v>216</v>
      </c>
      <c r="E60" s="73"/>
      <c r="F60" s="26"/>
      <c r="G60" s="23"/>
      <c r="H60" s="23"/>
      <c r="I60" s="22" t="s">
        <v>335</v>
      </c>
      <c r="J60" s="82" t="s">
        <v>336</v>
      </c>
      <c r="K60" s="82"/>
      <c r="L60" s="74" t="s">
        <v>337</v>
      </c>
      <c r="M60" s="177">
        <v>5104</v>
      </c>
      <c r="N60" s="178">
        <v>221</v>
      </c>
      <c r="O60" s="178">
        <v>231</v>
      </c>
      <c r="P60" s="178">
        <v>226</v>
      </c>
      <c r="Q60" s="178">
        <v>248</v>
      </c>
      <c r="R60" s="178">
        <v>265</v>
      </c>
      <c r="S60" s="178">
        <v>258</v>
      </c>
      <c r="T60" s="178">
        <v>301</v>
      </c>
      <c r="U60" s="178">
        <v>334</v>
      </c>
      <c r="V60" s="178">
        <v>377</v>
      </c>
      <c r="W60" s="178">
        <v>346</v>
      </c>
      <c r="X60" s="178">
        <v>297</v>
      </c>
      <c r="Y60" s="178">
        <v>304</v>
      </c>
      <c r="Z60" s="178">
        <v>342</v>
      </c>
      <c r="AA60" s="178">
        <v>419</v>
      </c>
      <c r="AB60" s="178">
        <v>279</v>
      </c>
      <c r="AC60" s="178">
        <v>251</v>
      </c>
      <c r="AD60" s="178">
        <v>200</v>
      </c>
      <c r="AE60" s="178">
        <v>208</v>
      </c>
      <c r="AF60" s="23"/>
    </row>
    <row r="61" spans="1:32" ht="29.25" hidden="1" customHeight="1">
      <c r="A61" s="73" t="s">
        <v>213</v>
      </c>
      <c r="B61" s="73" t="s">
        <v>214</v>
      </c>
      <c r="C61" s="73" t="s">
        <v>215</v>
      </c>
      <c r="D61" s="73" t="s">
        <v>216</v>
      </c>
      <c r="E61" s="73"/>
      <c r="F61" s="26"/>
      <c r="G61" s="23"/>
      <c r="H61" s="23"/>
      <c r="I61" s="22" t="s">
        <v>338</v>
      </c>
      <c r="J61" s="82" t="s">
        <v>339</v>
      </c>
      <c r="K61" s="82"/>
      <c r="L61" s="74" t="s">
        <v>340</v>
      </c>
      <c r="M61" s="177">
        <v>828</v>
      </c>
      <c r="N61" s="178">
        <v>35</v>
      </c>
      <c r="O61" s="178">
        <v>39</v>
      </c>
      <c r="P61" s="178">
        <v>40</v>
      </c>
      <c r="Q61" s="178">
        <v>43</v>
      </c>
      <c r="R61" s="178">
        <v>35</v>
      </c>
      <c r="S61" s="178">
        <v>37</v>
      </c>
      <c r="T61" s="178">
        <v>45</v>
      </c>
      <c r="U61" s="178">
        <v>49</v>
      </c>
      <c r="V61" s="178">
        <v>54</v>
      </c>
      <c r="W61" s="178">
        <v>51</v>
      </c>
      <c r="X61" s="178">
        <v>48</v>
      </c>
      <c r="Y61" s="178">
        <v>54</v>
      </c>
      <c r="Z61" s="178">
        <v>62</v>
      </c>
      <c r="AA61" s="178">
        <v>69</v>
      </c>
      <c r="AB61" s="178">
        <v>44</v>
      </c>
      <c r="AC61" s="178">
        <v>42</v>
      </c>
      <c r="AD61" s="178">
        <v>37</v>
      </c>
      <c r="AE61" s="178">
        <v>43</v>
      </c>
      <c r="AF61" s="23"/>
    </row>
    <row r="62" spans="1:32" ht="15" hidden="1">
      <c r="A62" s="73" t="s">
        <v>213</v>
      </c>
      <c r="B62" s="73" t="s">
        <v>214</v>
      </c>
      <c r="C62" s="73" t="s">
        <v>215</v>
      </c>
      <c r="D62" s="73" t="s">
        <v>216</v>
      </c>
      <c r="E62" s="73"/>
      <c r="F62" s="26"/>
      <c r="G62" s="23"/>
      <c r="H62" s="23"/>
      <c r="I62" s="22" t="s">
        <v>341</v>
      </c>
      <c r="J62" s="82" t="s">
        <v>342</v>
      </c>
      <c r="K62" s="82"/>
      <c r="L62" s="74" t="s">
        <v>343</v>
      </c>
      <c r="M62" s="177">
        <v>1367</v>
      </c>
      <c r="N62" s="178">
        <v>55</v>
      </c>
      <c r="O62" s="178">
        <v>59</v>
      </c>
      <c r="P62" s="178">
        <v>62</v>
      </c>
      <c r="Q62" s="178">
        <v>66</v>
      </c>
      <c r="R62" s="178">
        <v>53</v>
      </c>
      <c r="S62" s="178">
        <v>58</v>
      </c>
      <c r="T62" s="178">
        <v>68</v>
      </c>
      <c r="U62" s="178">
        <v>76</v>
      </c>
      <c r="V62" s="178">
        <v>88</v>
      </c>
      <c r="W62" s="178">
        <v>86</v>
      </c>
      <c r="X62" s="178">
        <v>82</v>
      </c>
      <c r="Y62" s="178">
        <v>92</v>
      </c>
      <c r="Z62" s="178">
        <v>106</v>
      </c>
      <c r="AA62" s="178">
        <v>121</v>
      </c>
      <c r="AB62" s="178">
        <v>78</v>
      </c>
      <c r="AC62" s="178">
        <v>77</v>
      </c>
      <c r="AD62" s="178">
        <v>67</v>
      </c>
      <c r="AE62" s="178">
        <v>74</v>
      </c>
      <c r="AF62" s="23"/>
    </row>
    <row r="63" spans="1:32" ht="15" hidden="1">
      <c r="A63" s="73" t="s">
        <v>213</v>
      </c>
      <c r="B63" s="73" t="s">
        <v>214</v>
      </c>
      <c r="C63" s="73" t="s">
        <v>215</v>
      </c>
      <c r="D63" s="73" t="s">
        <v>216</v>
      </c>
      <c r="E63" s="73"/>
      <c r="F63" s="26"/>
      <c r="G63" s="23"/>
      <c r="H63" s="23"/>
      <c r="I63" s="22" t="s">
        <v>344</v>
      </c>
      <c r="J63" s="82" t="s">
        <v>345</v>
      </c>
      <c r="K63" s="82"/>
      <c r="L63" s="74" t="s">
        <v>346</v>
      </c>
      <c r="M63" s="177">
        <v>1774</v>
      </c>
      <c r="N63" s="178">
        <v>76</v>
      </c>
      <c r="O63" s="178">
        <v>81</v>
      </c>
      <c r="P63" s="178">
        <v>82</v>
      </c>
      <c r="Q63" s="178">
        <v>86</v>
      </c>
      <c r="R63" s="178">
        <v>74</v>
      </c>
      <c r="S63" s="178">
        <v>81</v>
      </c>
      <c r="T63" s="178">
        <v>96</v>
      </c>
      <c r="U63" s="178">
        <v>104</v>
      </c>
      <c r="V63" s="178">
        <v>115</v>
      </c>
      <c r="W63" s="178">
        <v>107</v>
      </c>
      <c r="X63" s="178">
        <v>104</v>
      </c>
      <c r="Y63" s="178">
        <v>115</v>
      </c>
      <c r="Z63" s="178">
        <v>131</v>
      </c>
      <c r="AA63" s="178">
        <v>147</v>
      </c>
      <c r="AB63" s="178">
        <v>97</v>
      </c>
      <c r="AC63" s="178">
        <v>95</v>
      </c>
      <c r="AD63" s="178">
        <v>86</v>
      </c>
      <c r="AE63" s="178">
        <v>98</v>
      </c>
      <c r="AF63" s="23"/>
    </row>
    <row r="64" spans="1:32" ht="15" hidden="1">
      <c r="A64" s="73" t="s">
        <v>213</v>
      </c>
      <c r="B64" s="73" t="s">
        <v>214</v>
      </c>
      <c r="C64" s="73" t="s">
        <v>215</v>
      </c>
      <c r="D64" s="73" t="s">
        <v>216</v>
      </c>
      <c r="E64" s="73"/>
      <c r="F64" s="26"/>
      <c r="G64" s="23"/>
      <c r="H64" s="23"/>
      <c r="I64" s="22" t="s">
        <v>347</v>
      </c>
      <c r="J64" s="82" t="s">
        <v>348</v>
      </c>
      <c r="K64" s="82"/>
      <c r="L64" s="74" t="s">
        <v>349</v>
      </c>
      <c r="M64" s="177">
        <v>1160</v>
      </c>
      <c r="N64" s="178">
        <v>45</v>
      </c>
      <c r="O64" s="178">
        <v>49</v>
      </c>
      <c r="P64" s="178">
        <v>50</v>
      </c>
      <c r="Q64" s="178">
        <v>55</v>
      </c>
      <c r="R64" s="178">
        <v>46</v>
      </c>
      <c r="S64" s="178">
        <v>51</v>
      </c>
      <c r="T64" s="178">
        <v>60</v>
      </c>
      <c r="U64" s="178">
        <v>69</v>
      </c>
      <c r="V64" s="178">
        <v>78</v>
      </c>
      <c r="W64" s="178">
        <v>72</v>
      </c>
      <c r="X64" s="178">
        <v>65</v>
      </c>
      <c r="Y64" s="178">
        <v>72</v>
      </c>
      <c r="Z64" s="178">
        <v>84</v>
      </c>
      <c r="AA64" s="178">
        <v>104</v>
      </c>
      <c r="AB64" s="178">
        <v>70</v>
      </c>
      <c r="AC64" s="178">
        <v>66</v>
      </c>
      <c r="AD64" s="178">
        <v>57</v>
      </c>
      <c r="AE64" s="178">
        <v>65</v>
      </c>
      <c r="AF64" s="23"/>
    </row>
    <row r="65" spans="1:32" ht="15" hidden="1">
      <c r="A65" s="73" t="s">
        <v>213</v>
      </c>
      <c r="B65" s="73" t="s">
        <v>214</v>
      </c>
      <c r="C65" s="73" t="s">
        <v>215</v>
      </c>
      <c r="D65" s="73" t="s">
        <v>216</v>
      </c>
      <c r="E65" s="73"/>
      <c r="F65" s="26"/>
      <c r="G65" s="23"/>
      <c r="H65" s="23"/>
      <c r="I65" s="22" t="s">
        <v>350</v>
      </c>
      <c r="J65" s="82" t="s">
        <v>351</v>
      </c>
      <c r="K65" s="82"/>
      <c r="L65" s="74" t="s">
        <v>352</v>
      </c>
      <c r="M65" s="177">
        <v>1096</v>
      </c>
      <c r="N65" s="178">
        <v>46</v>
      </c>
      <c r="O65" s="178">
        <v>51</v>
      </c>
      <c r="P65" s="178">
        <v>51</v>
      </c>
      <c r="Q65" s="178">
        <v>53</v>
      </c>
      <c r="R65" s="178">
        <v>40</v>
      </c>
      <c r="S65" s="178">
        <v>45</v>
      </c>
      <c r="T65" s="178">
        <v>56</v>
      </c>
      <c r="U65" s="178">
        <v>64</v>
      </c>
      <c r="V65" s="178">
        <v>72</v>
      </c>
      <c r="W65" s="178">
        <v>65</v>
      </c>
      <c r="X65" s="178">
        <v>63</v>
      </c>
      <c r="Y65" s="178">
        <v>73</v>
      </c>
      <c r="Z65" s="178">
        <v>84</v>
      </c>
      <c r="AA65" s="178">
        <v>97</v>
      </c>
      <c r="AB65" s="178">
        <v>62</v>
      </c>
      <c r="AC65" s="178">
        <v>61</v>
      </c>
      <c r="AD65" s="178">
        <v>54</v>
      </c>
      <c r="AE65" s="178">
        <v>59</v>
      </c>
      <c r="AF65" s="23"/>
    </row>
    <row r="66" spans="1:32" ht="29.25" hidden="1" customHeight="1">
      <c r="A66" s="73" t="s">
        <v>213</v>
      </c>
      <c r="B66" s="73" t="s">
        <v>214</v>
      </c>
      <c r="C66" s="73" t="s">
        <v>215</v>
      </c>
      <c r="D66" s="73" t="s">
        <v>216</v>
      </c>
      <c r="E66" s="73"/>
      <c r="F66" s="26"/>
      <c r="G66" s="23"/>
      <c r="H66" s="23"/>
      <c r="I66" s="22" t="s">
        <v>353</v>
      </c>
      <c r="J66" s="82" t="s">
        <v>354</v>
      </c>
      <c r="K66" s="82"/>
      <c r="L66" s="74" t="s">
        <v>355</v>
      </c>
      <c r="M66" s="177">
        <v>1637</v>
      </c>
      <c r="N66" s="178">
        <v>70</v>
      </c>
      <c r="O66" s="178">
        <v>75</v>
      </c>
      <c r="P66" s="178">
        <v>75</v>
      </c>
      <c r="Q66" s="178">
        <v>77</v>
      </c>
      <c r="R66" s="178">
        <v>61</v>
      </c>
      <c r="S66" s="178">
        <v>70</v>
      </c>
      <c r="T66" s="178">
        <v>85</v>
      </c>
      <c r="U66" s="178">
        <v>94</v>
      </c>
      <c r="V66" s="178">
        <v>101</v>
      </c>
      <c r="W66" s="178">
        <v>96</v>
      </c>
      <c r="X66" s="178">
        <v>97</v>
      </c>
      <c r="Y66" s="178">
        <v>113</v>
      </c>
      <c r="Z66" s="178">
        <v>130</v>
      </c>
      <c r="AA66" s="178">
        <v>137</v>
      </c>
      <c r="AB66" s="178">
        <v>88</v>
      </c>
      <c r="AC66" s="178">
        <v>90</v>
      </c>
      <c r="AD66" s="178">
        <v>82</v>
      </c>
      <c r="AE66" s="178">
        <v>96</v>
      </c>
      <c r="AF66" s="23"/>
    </row>
    <row r="67" spans="1:32" ht="15" hidden="1">
      <c r="A67" s="73" t="s">
        <v>213</v>
      </c>
      <c r="B67" s="73" t="s">
        <v>214</v>
      </c>
      <c r="C67" s="73" t="s">
        <v>215</v>
      </c>
      <c r="D67" s="73" t="s">
        <v>216</v>
      </c>
      <c r="E67" s="73"/>
      <c r="F67" s="26"/>
      <c r="G67" s="23"/>
      <c r="H67" s="23"/>
      <c r="I67" s="22" t="s">
        <v>356</v>
      </c>
      <c r="J67" s="82" t="s">
        <v>357</v>
      </c>
      <c r="K67" s="82"/>
      <c r="L67" s="74" t="s">
        <v>358</v>
      </c>
      <c r="M67" s="177">
        <v>1439</v>
      </c>
      <c r="N67" s="178">
        <v>83</v>
      </c>
      <c r="O67" s="178">
        <v>84</v>
      </c>
      <c r="P67" s="178">
        <v>81</v>
      </c>
      <c r="Q67" s="178">
        <v>83</v>
      </c>
      <c r="R67" s="178">
        <v>71</v>
      </c>
      <c r="S67" s="178">
        <v>78</v>
      </c>
      <c r="T67" s="178">
        <v>91</v>
      </c>
      <c r="U67" s="178">
        <v>96</v>
      </c>
      <c r="V67" s="178">
        <v>107</v>
      </c>
      <c r="W67" s="178">
        <v>97</v>
      </c>
      <c r="X67" s="178">
        <v>87</v>
      </c>
      <c r="Y67" s="178">
        <v>91</v>
      </c>
      <c r="Z67" s="178">
        <v>97</v>
      </c>
      <c r="AA67" s="178">
        <v>92</v>
      </c>
      <c r="AB67" s="178">
        <v>51</v>
      </c>
      <c r="AC67" s="178">
        <v>57</v>
      </c>
      <c r="AD67" s="178">
        <v>46</v>
      </c>
      <c r="AE67" s="178">
        <v>47</v>
      </c>
      <c r="AF67" s="23"/>
    </row>
    <row r="68" spans="1:32" ht="5.25" hidden="1" customHeight="1">
      <c r="G68" s="23"/>
      <c r="H68" s="69"/>
      <c r="I68" s="69"/>
      <c r="J68" s="69"/>
      <c r="K68" s="69"/>
      <c r="L68" s="69"/>
      <c r="M68" s="72"/>
      <c r="N68" s="69"/>
      <c r="O68" s="69"/>
      <c r="P68" s="69"/>
      <c r="Q68" s="69"/>
      <c r="R68" s="69"/>
      <c r="S68" s="69"/>
      <c r="T68" s="69"/>
      <c r="U68" s="69"/>
      <c r="V68" s="69"/>
      <c r="W68" s="69"/>
      <c r="X68" s="69"/>
      <c r="Y68" s="69"/>
      <c r="Z68" s="69"/>
      <c r="AA68" s="69"/>
      <c r="AB68" s="69"/>
      <c r="AC68" s="69"/>
      <c r="AD68" s="69"/>
      <c r="AE68" s="69"/>
      <c r="AF68" s="23"/>
    </row>
    <row r="69" spans="1:32" hidden="1">
      <c r="F69" s="27"/>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hidden="1">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ht="18.75" hidden="1">
      <c r="F71" s="28"/>
      <c r="G71" s="23"/>
      <c r="H71" s="23"/>
      <c r="I71" s="23"/>
      <c r="J71" s="23"/>
      <c r="K71" s="23"/>
      <c r="L71" s="23"/>
      <c r="M71" s="23"/>
      <c r="N71" s="23"/>
      <c r="O71" s="23"/>
      <c r="P71" s="23"/>
      <c r="Q71" s="23"/>
      <c r="R71" s="23"/>
      <c r="S71" s="23"/>
      <c r="T71" s="29" t="s">
        <v>187</v>
      </c>
      <c r="U71" s="30" t="s">
        <v>629</v>
      </c>
      <c r="V71" s="23"/>
      <c r="W71" s="23"/>
      <c r="X71" s="23"/>
      <c r="Y71" s="23"/>
      <c r="Z71" s="23"/>
      <c r="AA71" s="23"/>
      <c r="AB71" s="23"/>
      <c r="AC71" s="23"/>
      <c r="AD71" s="23"/>
      <c r="AE71" s="23"/>
      <c r="AF71" s="23"/>
    </row>
    <row r="72" spans="1:32" ht="18.75" hidden="1">
      <c r="F72" s="28"/>
      <c r="G72" s="23"/>
      <c r="H72" s="23"/>
      <c r="I72" s="23"/>
      <c r="J72" s="23"/>
      <c r="K72" s="23"/>
      <c r="L72" s="23"/>
      <c r="M72" s="23"/>
      <c r="N72" s="23"/>
      <c r="O72" s="23"/>
      <c r="P72" s="23"/>
      <c r="Q72" s="23"/>
      <c r="R72" s="23"/>
      <c r="S72" s="23"/>
      <c r="T72" s="31" t="s">
        <v>630</v>
      </c>
      <c r="U72" s="32" t="s">
        <v>631</v>
      </c>
      <c r="V72" s="23"/>
      <c r="W72" s="23"/>
      <c r="X72" s="23"/>
      <c r="Y72" s="23"/>
      <c r="Z72" s="23"/>
      <c r="AA72" s="23"/>
      <c r="AB72" s="23"/>
      <c r="AC72" s="23"/>
      <c r="AD72" s="23"/>
      <c r="AE72" s="23"/>
      <c r="AF72" s="23"/>
    </row>
    <row r="73" spans="1:32" hidden="1">
      <c r="F73" s="28"/>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idden="1">
      <c r="F74" s="28"/>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15.75" hidden="1">
      <c r="F75" s="28"/>
      <c r="G75" s="23"/>
      <c r="H75" s="33" t="s">
        <v>189</v>
      </c>
      <c r="I75" s="23"/>
      <c r="J75" s="23"/>
      <c r="K75" s="23"/>
      <c r="L75" s="23"/>
      <c r="M75" s="23"/>
      <c r="N75" s="23"/>
      <c r="O75" s="23"/>
      <c r="P75" s="34"/>
      <c r="Q75" s="23"/>
      <c r="R75" s="23"/>
      <c r="S75" s="23"/>
      <c r="T75" s="23"/>
      <c r="U75" s="23"/>
      <c r="V75" s="23"/>
      <c r="W75" s="23"/>
      <c r="X75" s="23"/>
      <c r="Y75" s="35"/>
      <c r="Z75" s="23"/>
      <c r="AA75" s="23"/>
      <c r="AB75" s="23"/>
      <c r="AC75" s="23"/>
      <c r="AD75" s="23"/>
      <c r="AE75" s="36" t="s">
        <v>190</v>
      </c>
      <c r="AF75" s="23"/>
    </row>
    <row r="76" spans="1:32" ht="5.25" hidden="1" customHeight="1">
      <c r="F76" s="28"/>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17.25" hidden="1" customHeight="1">
      <c r="F77" s="28"/>
      <c r="G77" s="23"/>
      <c r="H77" s="37"/>
      <c r="I77" s="37"/>
      <c r="J77" s="37"/>
      <c r="K77" s="37"/>
      <c r="L77" s="37"/>
      <c r="M77" s="38"/>
      <c r="N77" s="39"/>
      <c r="O77" s="37"/>
      <c r="P77" s="39"/>
      <c r="Q77" s="39"/>
      <c r="R77" s="39"/>
      <c r="S77" s="39"/>
      <c r="T77" s="39"/>
      <c r="U77" s="39"/>
      <c r="V77" s="39"/>
      <c r="W77" s="39"/>
      <c r="X77" s="39"/>
      <c r="Y77" s="40"/>
      <c r="Z77" s="39"/>
      <c r="AA77" s="39"/>
      <c r="AB77" s="39"/>
      <c r="AC77" s="39"/>
      <c r="AD77" s="39"/>
      <c r="AE77" s="39"/>
      <c r="AF77" s="23"/>
    </row>
    <row r="78" spans="1:32" ht="17.25" hidden="1" customHeight="1">
      <c r="F78" s="28"/>
      <c r="G78" s="23"/>
      <c r="H78" s="41"/>
      <c r="I78" s="41"/>
      <c r="J78" s="41"/>
      <c r="K78" s="41"/>
      <c r="L78" s="41"/>
      <c r="M78" s="42"/>
      <c r="N78" s="41"/>
      <c r="O78" s="23"/>
      <c r="P78" s="43" t="s">
        <v>632</v>
      </c>
      <c r="Q78" s="44"/>
      <c r="R78" s="41"/>
      <c r="S78" s="41"/>
      <c r="T78" s="41"/>
      <c r="U78" s="41"/>
      <c r="V78" s="41"/>
      <c r="W78" s="41"/>
      <c r="X78" s="45"/>
      <c r="Y78" s="23"/>
      <c r="Z78" s="45" t="s">
        <v>633</v>
      </c>
      <c r="AA78" s="41"/>
      <c r="AB78" s="41"/>
      <c r="AC78" s="41"/>
      <c r="AD78" s="41"/>
      <c r="AE78" s="41"/>
      <c r="AF78" s="23"/>
    </row>
    <row r="79" spans="1:32" ht="13.5" hidden="1" customHeight="1">
      <c r="F79" s="28"/>
      <c r="G79" s="23"/>
      <c r="H79" s="46" t="s">
        <v>191</v>
      </c>
      <c r="I79" s="46"/>
      <c r="J79" s="47"/>
      <c r="K79" s="47"/>
      <c r="L79" s="48"/>
      <c r="M79" s="49"/>
      <c r="N79" s="50"/>
      <c r="O79" s="51"/>
      <c r="P79" s="51"/>
      <c r="Q79" s="51"/>
      <c r="R79" s="50"/>
      <c r="S79" s="50"/>
      <c r="T79" s="50"/>
      <c r="U79" s="50"/>
      <c r="V79" s="50"/>
      <c r="W79" s="50"/>
      <c r="X79" s="50"/>
      <c r="Y79" s="51"/>
      <c r="Z79" s="50"/>
      <c r="AA79" s="50"/>
      <c r="AB79" s="50"/>
      <c r="AC79" s="50"/>
      <c r="AD79" s="50"/>
      <c r="AE79" s="50"/>
      <c r="AF79" s="23"/>
    </row>
    <row r="80" spans="1:32" ht="9" hidden="1" customHeight="1">
      <c r="F80" s="28"/>
      <c r="G80" s="23"/>
      <c r="H80" s="46"/>
      <c r="I80" s="23"/>
      <c r="J80" s="46"/>
      <c r="K80" s="46"/>
      <c r="L80" s="46"/>
      <c r="M80" s="52"/>
      <c r="N80" s="53"/>
      <c r="O80" s="53"/>
      <c r="P80" s="37"/>
      <c r="Q80" s="53"/>
      <c r="R80" s="53"/>
      <c r="S80" s="52"/>
      <c r="T80" s="53"/>
      <c r="U80" s="54"/>
      <c r="V80" s="53"/>
      <c r="W80" s="53"/>
      <c r="X80" s="53"/>
      <c r="Y80" s="52"/>
      <c r="Z80" s="53"/>
      <c r="AA80" s="53"/>
      <c r="AB80" s="53"/>
      <c r="AC80" s="53"/>
      <c r="AD80" s="53"/>
      <c r="AE80" s="52"/>
      <c r="AF80" s="41"/>
    </row>
    <row r="81" spans="1:32" hidden="1">
      <c r="F81" s="28"/>
      <c r="G81" s="23"/>
      <c r="H81" s="46"/>
      <c r="I81" s="23"/>
      <c r="J81" s="46"/>
      <c r="K81" s="46"/>
      <c r="L81" s="46"/>
      <c r="M81" s="55" t="s">
        <v>192</v>
      </c>
      <c r="N81" s="56" t="s">
        <v>193</v>
      </c>
      <c r="O81" s="56" t="s">
        <v>194</v>
      </c>
      <c r="P81" s="55" t="s">
        <v>195</v>
      </c>
      <c r="Q81" s="56" t="s">
        <v>196</v>
      </c>
      <c r="R81" s="56" t="s">
        <v>197</v>
      </c>
      <c r="S81" s="55" t="s">
        <v>198</v>
      </c>
      <c r="T81" s="56" t="s">
        <v>199</v>
      </c>
      <c r="U81" s="57" t="s">
        <v>200</v>
      </c>
      <c r="V81" s="56" t="s">
        <v>201</v>
      </c>
      <c r="W81" s="56" t="s">
        <v>202</v>
      </c>
      <c r="X81" s="56" t="s">
        <v>203</v>
      </c>
      <c r="Y81" s="56" t="s">
        <v>204</v>
      </c>
      <c r="Z81" s="56" t="s">
        <v>205</v>
      </c>
      <c r="AA81" s="56" t="s">
        <v>206</v>
      </c>
      <c r="AB81" s="56" t="s">
        <v>207</v>
      </c>
      <c r="AC81" s="56" t="s">
        <v>208</v>
      </c>
      <c r="AD81" s="56" t="s">
        <v>627</v>
      </c>
      <c r="AE81" s="55" t="s">
        <v>628</v>
      </c>
      <c r="AF81" s="41"/>
    </row>
    <row r="82" spans="1:32" ht="12" hidden="1" customHeight="1">
      <c r="F82" s="28"/>
      <c r="G82" s="23"/>
      <c r="H82" s="46"/>
      <c r="I82" s="23"/>
      <c r="J82" s="46"/>
      <c r="K82" s="46"/>
      <c r="L82" s="46"/>
      <c r="M82" s="58"/>
      <c r="N82" s="59"/>
      <c r="O82" s="58"/>
      <c r="P82" s="41"/>
      <c r="Q82" s="58"/>
      <c r="R82" s="58"/>
      <c r="S82" s="58"/>
      <c r="T82" s="59"/>
      <c r="U82" s="59"/>
      <c r="V82" s="58"/>
      <c r="W82" s="58"/>
      <c r="X82" s="58"/>
      <c r="Y82" s="58"/>
      <c r="Z82" s="59"/>
      <c r="AA82" s="58"/>
      <c r="AB82" s="58"/>
      <c r="AC82" s="58"/>
      <c r="AD82" s="58"/>
      <c r="AE82" s="42"/>
      <c r="AF82" s="41"/>
    </row>
    <row r="83" spans="1:32" ht="14.25" hidden="1" customHeight="1">
      <c r="F83" s="28"/>
      <c r="G83" s="23"/>
      <c r="H83" s="60" t="s">
        <v>209</v>
      </c>
      <c r="I83" s="46"/>
      <c r="J83" s="60"/>
      <c r="K83" s="60"/>
      <c r="L83" s="61"/>
      <c r="M83" s="58"/>
      <c r="N83" s="59"/>
      <c r="O83" s="58"/>
      <c r="P83" s="41"/>
      <c r="Q83" s="56"/>
      <c r="R83" s="56"/>
      <c r="S83" s="58"/>
      <c r="T83" s="59"/>
      <c r="U83" s="59"/>
      <c r="V83" s="56"/>
      <c r="W83" s="56"/>
      <c r="X83" s="56"/>
      <c r="Y83" s="58"/>
      <c r="Z83" s="59"/>
      <c r="AA83" s="58"/>
      <c r="AB83" s="56"/>
      <c r="AC83" s="56"/>
      <c r="AD83" s="56"/>
      <c r="AE83" s="55"/>
      <c r="AF83" s="41"/>
    </row>
    <row r="84" spans="1:32" ht="14.25" hidden="1" customHeight="1">
      <c r="F84" s="28"/>
      <c r="G84" s="23"/>
      <c r="H84" s="23"/>
      <c r="I84" s="60"/>
      <c r="J84" s="60"/>
      <c r="K84" s="60"/>
      <c r="L84" s="62"/>
      <c r="M84" s="63" t="s">
        <v>210</v>
      </c>
      <c r="N84" s="64" t="s">
        <v>211</v>
      </c>
      <c r="O84" s="58"/>
      <c r="P84" s="42"/>
      <c r="Q84" s="58"/>
      <c r="R84" s="58"/>
      <c r="S84" s="42"/>
      <c r="T84" s="58"/>
      <c r="U84" s="59"/>
      <c r="V84" s="58"/>
      <c r="W84" s="58"/>
      <c r="X84" s="58"/>
      <c r="Y84" s="58"/>
      <c r="Z84" s="58"/>
      <c r="AA84" s="58"/>
      <c r="AB84" s="58"/>
      <c r="AC84" s="58"/>
      <c r="AD84" s="58"/>
      <c r="AE84" s="63" t="s">
        <v>212</v>
      </c>
      <c r="AF84" s="41"/>
    </row>
    <row r="85" spans="1:32" ht="15" hidden="1">
      <c r="F85" s="28"/>
      <c r="G85" s="23"/>
      <c r="H85" s="23"/>
      <c r="I85" s="23"/>
      <c r="J85" s="65"/>
      <c r="K85" s="65"/>
      <c r="L85" s="66"/>
      <c r="M85" s="67"/>
      <c r="N85" s="68"/>
      <c r="O85" s="58"/>
      <c r="P85" s="45"/>
      <c r="Q85" s="64"/>
      <c r="R85" s="64"/>
      <c r="S85" s="67"/>
      <c r="T85" s="68"/>
      <c r="U85" s="59"/>
      <c r="V85" s="64"/>
      <c r="W85" s="64"/>
      <c r="X85" s="64"/>
      <c r="Y85" s="67"/>
      <c r="Z85" s="68"/>
      <c r="AA85" s="58"/>
      <c r="AB85" s="64"/>
      <c r="AC85" s="64"/>
      <c r="AD85" s="64"/>
      <c r="AE85" s="63"/>
      <c r="AF85" s="41"/>
    </row>
    <row r="86" spans="1:32" ht="5.25" hidden="1" customHeight="1">
      <c r="F86" s="28"/>
      <c r="G86" s="23"/>
      <c r="H86" s="69"/>
      <c r="I86" s="69"/>
      <c r="J86" s="69"/>
      <c r="K86" s="69"/>
      <c r="L86" s="69"/>
      <c r="M86" s="70"/>
      <c r="N86" s="71"/>
      <c r="O86" s="70"/>
      <c r="P86" s="69"/>
      <c r="Q86" s="70"/>
      <c r="R86" s="70"/>
      <c r="S86" s="70"/>
      <c r="T86" s="71"/>
      <c r="U86" s="71"/>
      <c r="V86" s="70"/>
      <c r="W86" s="70"/>
      <c r="X86" s="70"/>
      <c r="Y86" s="70"/>
      <c r="Z86" s="71"/>
      <c r="AA86" s="70"/>
      <c r="AB86" s="70"/>
      <c r="AC86" s="70"/>
      <c r="AD86" s="70"/>
      <c r="AE86" s="72"/>
      <c r="AF86" s="41"/>
    </row>
    <row r="87" spans="1:32" ht="29.25" hidden="1" customHeight="1">
      <c r="A87" s="73" t="s">
        <v>213</v>
      </c>
      <c r="B87" s="73" t="s">
        <v>214</v>
      </c>
      <c r="C87" s="73" t="s">
        <v>359</v>
      </c>
      <c r="D87" s="73" t="s">
        <v>216</v>
      </c>
      <c r="E87" s="73"/>
      <c r="F87" s="26"/>
      <c r="G87" s="23"/>
      <c r="H87" s="666" t="s">
        <v>217</v>
      </c>
      <c r="I87" s="666"/>
      <c r="J87" s="666"/>
      <c r="K87" s="82"/>
      <c r="L87" s="74" t="s">
        <v>634</v>
      </c>
      <c r="M87" s="177">
        <v>61766</v>
      </c>
      <c r="N87" s="178">
        <v>2540</v>
      </c>
      <c r="O87" s="178">
        <v>2717</v>
      </c>
      <c r="P87" s="178">
        <v>2823</v>
      </c>
      <c r="Q87" s="178">
        <v>3103</v>
      </c>
      <c r="R87" s="178">
        <v>3161</v>
      </c>
      <c r="S87" s="178">
        <v>3268</v>
      </c>
      <c r="T87" s="178">
        <v>3685</v>
      </c>
      <c r="U87" s="178">
        <v>4116</v>
      </c>
      <c r="V87" s="178">
        <v>4921</v>
      </c>
      <c r="W87" s="178">
        <v>4685</v>
      </c>
      <c r="X87" s="178">
        <v>3968</v>
      </c>
      <c r="Y87" s="178">
        <v>3760</v>
      </c>
      <c r="Z87" s="178">
        <v>4019</v>
      </c>
      <c r="AA87" s="178">
        <v>4971</v>
      </c>
      <c r="AB87" s="178">
        <v>3452</v>
      </c>
      <c r="AC87" s="178">
        <v>2906</v>
      </c>
      <c r="AD87" s="178">
        <v>2096</v>
      </c>
      <c r="AE87" s="178">
        <v>1574</v>
      </c>
      <c r="AF87" s="23"/>
    </row>
    <row r="88" spans="1:32" ht="29.25" hidden="1" customHeight="1">
      <c r="A88" s="73" t="s">
        <v>213</v>
      </c>
      <c r="B88" s="73" t="s">
        <v>214</v>
      </c>
      <c r="C88" s="73" t="s">
        <v>359</v>
      </c>
      <c r="D88" s="73" t="s">
        <v>216</v>
      </c>
      <c r="E88" s="73"/>
      <c r="F88" s="26"/>
      <c r="G88" s="23"/>
      <c r="H88" s="23"/>
      <c r="I88" s="22" t="s">
        <v>216</v>
      </c>
      <c r="J88" s="82" t="s">
        <v>219</v>
      </c>
      <c r="K88" s="82"/>
      <c r="L88" s="74" t="s">
        <v>220</v>
      </c>
      <c r="M88" s="177">
        <v>2521</v>
      </c>
      <c r="N88" s="178">
        <v>94</v>
      </c>
      <c r="O88" s="178">
        <v>103</v>
      </c>
      <c r="P88" s="178">
        <v>110</v>
      </c>
      <c r="Q88" s="178">
        <v>122</v>
      </c>
      <c r="R88" s="178">
        <v>119</v>
      </c>
      <c r="S88" s="178">
        <v>121</v>
      </c>
      <c r="T88" s="178">
        <v>139</v>
      </c>
      <c r="U88" s="178">
        <v>160</v>
      </c>
      <c r="V88" s="178">
        <v>193</v>
      </c>
      <c r="W88" s="178">
        <v>179</v>
      </c>
      <c r="X88" s="178">
        <v>161</v>
      </c>
      <c r="Y88" s="178">
        <v>165</v>
      </c>
      <c r="Z88" s="178">
        <v>187</v>
      </c>
      <c r="AA88" s="178">
        <v>219</v>
      </c>
      <c r="AB88" s="178">
        <v>149</v>
      </c>
      <c r="AC88" s="178">
        <v>127</v>
      </c>
      <c r="AD88" s="178">
        <v>98</v>
      </c>
      <c r="AE88" s="178">
        <v>77</v>
      </c>
      <c r="AF88" s="23"/>
    </row>
    <row r="89" spans="1:32" ht="15" hidden="1">
      <c r="A89" s="73" t="s">
        <v>213</v>
      </c>
      <c r="B89" s="73" t="s">
        <v>214</v>
      </c>
      <c r="C89" s="73" t="s">
        <v>359</v>
      </c>
      <c r="D89" s="73" t="s">
        <v>216</v>
      </c>
      <c r="E89" s="73"/>
      <c r="F89" s="26"/>
      <c r="G89" s="23"/>
      <c r="H89" s="23"/>
      <c r="I89" s="22" t="s">
        <v>221</v>
      </c>
      <c r="J89" s="82" t="s">
        <v>222</v>
      </c>
      <c r="K89" s="82"/>
      <c r="L89" s="74" t="s">
        <v>223</v>
      </c>
      <c r="M89" s="177">
        <v>608</v>
      </c>
      <c r="N89" s="178">
        <v>22</v>
      </c>
      <c r="O89" s="178">
        <v>24</v>
      </c>
      <c r="P89" s="178">
        <v>28</v>
      </c>
      <c r="Q89" s="178">
        <v>32</v>
      </c>
      <c r="R89" s="178">
        <v>26</v>
      </c>
      <c r="S89" s="178">
        <v>26</v>
      </c>
      <c r="T89" s="178">
        <v>32</v>
      </c>
      <c r="U89" s="178">
        <v>37</v>
      </c>
      <c r="V89" s="178">
        <v>43</v>
      </c>
      <c r="W89" s="178">
        <v>42</v>
      </c>
      <c r="X89" s="178">
        <v>40</v>
      </c>
      <c r="Y89" s="178">
        <v>44</v>
      </c>
      <c r="Z89" s="178">
        <v>48</v>
      </c>
      <c r="AA89" s="178">
        <v>55</v>
      </c>
      <c r="AB89" s="178">
        <v>35</v>
      </c>
      <c r="AC89" s="178">
        <v>31</v>
      </c>
      <c r="AD89" s="178">
        <v>25</v>
      </c>
      <c r="AE89" s="178">
        <v>17</v>
      </c>
      <c r="AF89" s="23"/>
    </row>
    <row r="90" spans="1:32" ht="15" hidden="1">
      <c r="A90" s="73" t="s">
        <v>213</v>
      </c>
      <c r="B90" s="73" t="s">
        <v>214</v>
      </c>
      <c r="C90" s="73" t="s">
        <v>359</v>
      </c>
      <c r="D90" s="73" t="s">
        <v>216</v>
      </c>
      <c r="E90" s="73"/>
      <c r="F90" s="26"/>
      <c r="G90" s="23"/>
      <c r="H90" s="23"/>
      <c r="I90" s="22" t="s">
        <v>224</v>
      </c>
      <c r="J90" s="82" t="s">
        <v>225</v>
      </c>
      <c r="K90" s="82"/>
      <c r="L90" s="74" t="s">
        <v>226</v>
      </c>
      <c r="M90" s="177">
        <v>610</v>
      </c>
      <c r="N90" s="178">
        <v>22</v>
      </c>
      <c r="O90" s="178">
        <v>25</v>
      </c>
      <c r="P90" s="178">
        <v>28</v>
      </c>
      <c r="Q90" s="178">
        <v>31</v>
      </c>
      <c r="R90" s="178">
        <v>25</v>
      </c>
      <c r="S90" s="178">
        <v>28</v>
      </c>
      <c r="T90" s="178">
        <v>32</v>
      </c>
      <c r="U90" s="178">
        <v>38</v>
      </c>
      <c r="V90" s="178">
        <v>44</v>
      </c>
      <c r="W90" s="178">
        <v>41</v>
      </c>
      <c r="X90" s="178">
        <v>40</v>
      </c>
      <c r="Y90" s="178">
        <v>44</v>
      </c>
      <c r="Z90" s="178">
        <v>49</v>
      </c>
      <c r="AA90" s="178">
        <v>53</v>
      </c>
      <c r="AB90" s="178">
        <v>34</v>
      </c>
      <c r="AC90" s="178">
        <v>31</v>
      </c>
      <c r="AD90" s="178">
        <v>26</v>
      </c>
      <c r="AE90" s="178">
        <v>20</v>
      </c>
      <c r="AF90" s="23"/>
    </row>
    <row r="91" spans="1:32" ht="15" hidden="1">
      <c r="A91" s="73" t="s">
        <v>213</v>
      </c>
      <c r="B91" s="73" t="s">
        <v>214</v>
      </c>
      <c r="C91" s="73" t="s">
        <v>359</v>
      </c>
      <c r="D91" s="73" t="s">
        <v>216</v>
      </c>
      <c r="E91" s="73"/>
      <c r="F91" s="26"/>
      <c r="G91" s="23"/>
      <c r="H91" s="23"/>
      <c r="I91" s="22" t="s">
        <v>227</v>
      </c>
      <c r="J91" s="82" t="s">
        <v>228</v>
      </c>
      <c r="K91" s="82"/>
      <c r="L91" s="74" t="s">
        <v>229</v>
      </c>
      <c r="M91" s="177">
        <v>1139</v>
      </c>
      <c r="N91" s="178">
        <v>46</v>
      </c>
      <c r="O91" s="178">
        <v>49</v>
      </c>
      <c r="P91" s="178">
        <v>52</v>
      </c>
      <c r="Q91" s="178">
        <v>59</v>
      </c>
      <c r="R91" s="178">
        <v>64</v>
      </c>
      <c r="S91" s="178">
        <v>63</v>
      </c>
      <c r="T91" s="178">
        <v>68</v>
      </c>
      <c r="U91" s="178">
        <v>77</v>
      </c>
      <c r="V91" s="178">
        <v>87</v>
      </c>
      <c r="W91" s="178">
        <v>80</v>
      </c>
      <c r="X91" s="178">
        <v>71</v>
      </c>
      <c r="Y91" s="178">
        <v>75</v>
      </c>
      <c r="Z91" s="178">
        <v>83</v>
      </c>
      <c r="AA91" s="178">
        <v>92</v>
      </c>
      <c r="AB91" s="178">
        <v>58</v>
      </c>
      <c r="AC91" s="178">
        <v>50</v>
      </c>
      <c r="AD91" s="178">
        <v>38</v>
      </c>
      <c r="AE91" s="178">
        <v>30</v>
      </c>
      <c r="AF91" s="23"/>
    </row>
    <row r="92" spans="1:32" ht="15" hidden="1">
      <c r="A92" s="73" t="s">
        <v>213</v>
      </c>
      <c r="B92" s="73" t="s">
        <v>214</v>
      </c>
      <c r="C92" s="73" t="s">
        <v>359</v>
      </c>
      <c r="D92" s="73" t="s">
        <v>216</v>
      </c>
      <c r="E92" s="73"/>
      <c r="F92" s="26"/>
      <c r="G92" s="23"/>
      <c r="H92" s="23"/>
      <c r="I92" s="22" t="s">
        <v>230</v>
      </c>
      <c r="J92" s="82" t="s">
        <v>231</v>
      </c>
      <c r="K92" s="82"/>
      <c r="L92" s="74" t="s">
        <v>232</v>
      </c>
      <c r="M92" s="177">
        <v>474</v>
      </c>
      <c r="N92" s="178">
        <v>15</v>
      </c>
      <c r="O92" s="178">
        <v>18</v>
      </c>
      <c r="P92" s="178">
        <v>20</v>
      </c>
      <c r="Q92" s="178">
        <v>22</v>
      </c>
      <c r="R92" s="178">
        <v>17</v>
      </c>
      <c r="S92" s="178">
        <v>19</v>
      </c>
      <c r="T92" s="178">
        <v>23</v>
      </c>
      <c r="U92" s="178">
        <v>29</v>
      </c>
      <c r="V92" s="178">
        <v>32</v>
      </c>
      <c r="W92" s="178">
        <v>30</v>
      </c>
      <c r="X92" s="178">
        <v>30</v>
      </c>
      <c r="Y92" s="178">
        <v>36</v>
      </c>
      <c r="Z92" s="178">
        <v>41</v>
      </c>
      <c r="AA92" s="178">
        <v>47</v>
      </c>
      <c r="AB92" s="178">
        <v>29</v>
      </c>
      <c r="AC92" s="178">
        <v>27</v>
      </c>
      <c r="AD92" s="178">
        <v>23</v>
      </c>
      <c r="AE92" s="178">
        <v>18</v>
      </c>
      <c r="AF92" s="23"/>
    </row>
    <row r="93" spans="1:32" ht="29.25" hidden="1" customHeight="1">
      <c r="A93" s="73" t="s">
        <v>213</v>
      </c>
      <c r="B93" s="73" t="s">
        <v>214</v>
      </c>
      <c r="C93" s="73" t="s">
        <v>359</v>
      </c>
      <c r="D93" s="73" t="s">
        <v>216</v>
      </c>
      <c r="E93" s="73"/>
      <c r="F93" s="26"/>
      <c r="G93" s="23"/>
      <c r="H93" s="23"/>
      <c r="I93" s="22" t="s">
        <v>233</v>
      </c>
      <c r="J93" s="82" t="s">
        <v>234</v>
      </c>
      <c r="K93" s="82"/>
      <c r="L93" s="74" t="s">
        <v>235</v>
      </c>
      <c r="M93" s="177">
        <v>536</v>
      </c>
      <c r="N93" s="178">
        <v>20</v>
      </c>
      <c r="O93" s="178">
        <v>23</v>
      </c>
      <c r="P93" s="178">
        <v>25</v>
      </c>
      <c r="Q93" s="178">
        <v>27</v>
      </c>
      <c r="R93" s="178">
        <v>21</v>
      </c>
      <c r="S93" s="178">
        <v>24</v>
      </c>
      <c r="T93" s="178">
        <v>29</v>
      </c>
      <c r="U93" s="178">
        <v>33</v>
      </c>
      <c r="V93" s="178">
        <v>36</v>
      </c>
      <c r="W93" s="178">
        <v>34</v>
      </c>
      <c r="X93" s="178">
        <v>33</v>
      </c>
      <c r="Y93" s="178">
        <v>38</v>
      </c>
      <c r="Z93" s="178">
        <v>43</v>
      </c>
      <c r="AA93" s="178">
        <v>49</v>
      </c>
      <c r="AB93" s="178">
        <v>30</v>
      </c>
      <c r="AC93" s="178">
        <v>28</v>
      </c>
      <c r="AD93" s="178">
        <v>23</v>
      </c>
      <c r="AE93" s="178">
        <v>20</v>
      </c>
      <c r="AF93" s="23"/>
    </row>
    <row r="94" spans="1:32" ht="15" hidden="1">
      <c r="A94" s="73" t="s">
        <v>213</v>
      </c>
      <c r="B94" s="73" t="s">
        <v>214</v>
      </c>
      <c r="C94" s="73" t="s">
        <v>359</v>
      </c>
      <c r="D94" s="73" t="s">
        <v>216</v>
      </c>
      <c r="E94" s="73"/>
      <c r="F94" s="26"/>
      <c r="G94" s="23"/>
      <c r="H94" s="23"/>
      <c r="I94" s="22" t="s">
        <v>236</v>
      </c>
      <c r="J94" s="82" t="s">
        <v>237</v>
      </c>
      <c r="K94" s="82"/>
      <c r="L94" s="74" t="s">
        <v>238</v>
      </c>
      <c r="M94" s="177">
        <v>941</v>
      </c>
      <c r="N94" s="178">
        <v>34</v>
      </c>
      <c r="O94" s="178">
        <v>38</v>
      </c>
      <c r="P94" s="178">
        <v>43</v>
      </c>
      <c r="Q94" s="178">
        <v>48</v>
      </c>
      <c r="R94" s="178">
        <v>40</v>
      </c>
      <c r="S94" s="178">
        <v>46</v>
      </c>
      <c r="T94" s="178">
        <v>52</v>
      </c>
      <c r="U94" s="178">
        <v>58</v>
      </c>
      <c r="V94" s="178">
        <v>67</v>
      </c>
      <c r="W94" s="178">
        <v>63</v>
      </c>
      <c r="X94" s="178">
        <v>61</v>
      </c>
      <c r="Y94" s="178">
        <v>69</v>
      </c>
      <c r="Z94" s="178">
        <v>77</v>
      </c>
      <c r="AA94" s="178">
        <v>84</v>
      </c>
      <c r="AB94" s="178">
        <v>51</v>
      </c>
      <c r="AC94" s="178">
        <v>45</v>
      </c>
      <c r="AD94" s="178">
        <v>36</v>
      </c>
      <c r="AE94" s="178">
        <v>30</v>
      </c>
      <c r="AF94" s="23"/>
    </row>
    <row r="95" spans="1:32" ht="15" hidden="1">
      <c r="A95" s="73" t="s">
        <v>213</v>
      </c>
      <c r="B95" s="73" t="s">
        <v>214</v>
      </c>
      <c r="C95" s="73" t="s">
        <v>359</v>
      </c>
      <c r="D95" s="73" t="s">
        <v>216</v>
      </c>
      <c r="E95" s="73"/>
      <c r="F95" s="26"/>
      <c r="G95" s="23"/>
      <c r="H95" s="23"/>
      <c r="I95" s="22" t="s">
        <v>239</v>
      </c>
      <c r="J95" s="82" t="s">
        <v>240</v>
      </c>
      <c r="K95" s="82"/>
      <c r="L95" s="74" t="s">
        <v>241</v>
      </c>
      <c r="M95" s="177">
        <v>1448</v>
      </c>
      <c r="N95" s="178">
        <v>55</v>
      </c>
      <c r="O95" s="178">
        <v>63</v>
      </c>
      <c r="P95" s="178">
        <v>67</v>
      </c>
      <c r="Q95" s="178">
        <v>74</v>
      </c>
      <c r="R95" s="178">
        <v>69</v>
      </c>
      <c r="S95" s="178">
        <v>75</v>
      </c>
      <c r="T95" s="178">
        <v>85</v>
      </c>
      <c r="U95" s="178">
        <v>95</v>
      </c>
      <c r="V95" s="178">
        <v>113</v>
      </c>
      <c r="W95" s="178">
        <v>108</v>
      </c>
      <c r="X95" s="178">
        <v>90</v>
      </c>
      <c r="Y95" s="178">
        <v>90</v>
      </c>
      <c r="Z95" s="178">
        <v>104</v>
      </c>
      <c r="AA95" s="178">
        <v>122</v>
      </c>
      <c r="AB95" s="178">
        <v>86</v>
      </c>
      <c r="AC95" s="178">
        <v>71</v>
      </c>
      <c r="AD95" s="178">
        <v>46</v>
      </c>
      <c r="AE95" s="178">
        <v>36</v>
      </c>
      <c r="AF95" s="23"/>
    </row>
    <row r="96" spans="1:32" ht="15" hidden="1">
      <c r="A96" s="73" t="s">
        <v>213</v>
      </c>
      <c r="B96" s="73" t="s">
        <v>214</v>
      </c>
      <c r="C96" s="73" t="s">
        <v>359</v>
      </c>
      <c r="D96" s="73" t="s">
        <v>216</v>
      </c>
      <c r="E96" s="73"/>
      <c r="F96" s="26"/>
      <c r="G96" s="23"/>
      <c r="H96" s="23"/>
      <c r="I96" s="22" t="s">
        <v>242</v>
      </c>
      <c r="J96" s="82" t="s">
        <v>243</v>
      </c>
      <c r="K96" s="82"/>
      <c r="L96" s="74" t="s">
        <v>244</v>
      </c>
      <c r="M96" s="177">
        <v>978</v>
      </c>
      <c r="N96" s="178">
        <v>39</v>
      </c>
      <c r="O96" s="178">
        <v>43</v>
      </c>
      <c r="P96" s="178">
        <v>46</v>
      </c>
      <c r="Q96" s="178">
        <v>48</v>
      </c>
      <c r="R96" s="178">
        <v>43</v>
      </c>
      <c r="S96" s="178">
        <v>52</v>
      </c>
      <c r="T96" s="178">
        <v>60</v>
      </c>
      <c r="U96" s="178">
        <v>68</v>
      </c>
      <c r="V96" s="178">
        <v>79</v>
      </c>
      <c r="W96" s="178">
        <v>72</v>
      </c>
      <c r="X96" s="178">
        <v>61</v>
      </c>
      <c r="Y96" s="178">
        <v>63</v>
      </c>
      <c r="Z96" s="178">
        <v>71</v>
      </c>
      <c r="AA96" s="178">
        <v>83</v>
      </c>
      <c r="AB96" s="178">
        <v>54</v>
      </c>
      <c r="AC96" s="178">
        <v>43</v>
      </c>
      <c r="AD96" s="178">
        <v>30</v>
      </c>
      <c r="AE96" s="178">
        <v>24</v>
      </c>
      <c r="AF96" s="23"/>
    </row>
    <row r="97" spans="1:32" ht="15" hidden="1">
      <c r="A97" s="73" t="s">
        <v>213</v>
      </c>
      <c r="B97" s="73" t="s">
        <v>214</v>
      </c>
      <c r="C97" s="73" t="s">
        <v>359</v>
      </c>
      <c r="D97" s="73" t="s">
        <v>216</v>
      </c>
      <c r="E97" s="73"/>
      <c r="F97" s="26"/>
      <c r="G97" s="23"/>
      <c r="H97" s="23"/>
      <c r="I97" s="22" t="s">
        <v>245</v>
      </c>
      <c r="J97" s="82" t="s">
        <v>246</v>
      </c>
      <c r="K97" s="82"/>
      <c r="L97" s="74" t="s">
        <v>247</v>
      </c>
      <c r="M97" s="177">
        <v>971</v>
      </c>
      <c r="N97" s="178">
        <v>37</v>
      </c>
      <c r="O97" s="178">
        <v>43</v>
      </c>
      <c r="P97" s="178">
        <v>47</v>
      </c>
      <c r="Q97" s="178">
        <v>51</v>
      </c>
      <c r="R97" s="178">
        <v>45</v>
      </c>
      <c r="S97" s="178">
        <v>49</v>
      </c>
      <c r="T97" s="178">
        <v>54</v>
      </c>
      <c r="U97" s="178">
        <v>63</v>
      </c>
      <c r="V97" s="178">
        <v>77</v>
      </c>
      <c r="W97" s="178">
        <v>73</v>
      </c>
      <c r="X97" s="178">
        <v>61</v>
      </c>
      <c r="Y97" s="178">
        <v>59</v>
      </c>
      <c r="Z97" s="178">
        <v>67</v>
      </c>
      <c r="AA97" s="178">
        <v>82</v>
      </c>
      <c r="AB97" s="178">
        <v>58</v>
      </c>
      <c r="AC97" s="178">
        <v>46</v>
      </c>
      <c r="AD97" s="178">
        <v>33</v>
      </c>
      <c r="AE97" s="178">
        <v>28</v>
      </c>
      <c r="AF97" s="23"/>
    </row>
    <row r="98" spans="1:32" ht="29.25" hidden="1" customHeight="1">
      <c r="A98" s="73" t="s">
        <v>213</v>
      </c>
      <c r="B98" s="73" t="s">
        <v>214</v>
      </c>
      <c r="C98" s="73" t="s">
        <v>359</v>
      </c>
      <c r="D98" s="73" t="s">
        <v>216</v>
      </c>
      <c r="E98" s="73"/>
      <c r="F98" s="26"/>
      <c r="G98" s="23"/>
      <c r="H98" s="23"/>
      <c r="I98" s="22" t="s">
        <v>248</v>
      </c>
      <c r="J98" s="82" t="s">
        <v>249</v>
      </c>
      <c r="K98" s="82"/>
      <c r="L98" s="74" t="s">
        <v>250</v>
      </c>
      <c r="M98" s="177">
        <v>3639</v>
      </c>
      <c r="N98" s="178">
        <v>145</v>
      </c>
      <c r="O98" s="178">
        <v>157</v>
      </c>
      <c r="P98" s="178">
        <v>163</v>
      </c>
      <c r="Q98" s="178">
        <v>180</v>
      </c>
      <c r="R98" s="178">
        <v>202</v>
      </c>
      <c r="S98" s="178">
        <v>194</v>
      </c>
      <c r="T98" s="178">
        <v>218</v>
      </c>
      <c r="U98" s="178">
        <v>250</v>
      </c>
      <c r="V98" s="178">
        <v>312</v>
      </c>
      <c r="W98" s="178">
        <v>300</v>
      </c>
      <c r="X98" s="178">
        <v>240</v>
      </c>
      <c r="Y98" s="178">
        <v>212</v>
      </c>
      <c r="Z98" s="178">
        <v>224</v>
      </c>
      <c r="AA98" s="178">
        <v>283</v>
      </c>
      <c r="AB98" s="178">
        <v>214</v>
      </c>
      <c r="AC98" s="178">
        <v>173</v>
      </c>
      <c r="AD98" s="178">
        <v>108</v>
      </c>
      <c r="AE98" s="178">
        <v>65</v>
      </c>
      <c r="AF98" s="23"/>
    </row>
    <row r="99" spans="1:32" ht="15" hidden="1">
      <c r="A99" s="73" t="s">
        <v>213</v>
      </c>
      <c r="B99" s="73" t="s">
        <v>214</v>
      </c>
      <c r="C99" s="73" t="s">
        <v>359</v>
      </c>
      <c r="D99" s="73" t="s">
        <v>216</v>
      </c>
      <c r="E99" s="73"/>
      <c r="F99" s="26"/>
      <c r="G99" s="23"/>
      <c r="H99" s="23"/>
      <c r="I99" s="22" t="s">
        <v>251</v>
      </c>
      <c r="J99" s="82" t="s">
        <v>252</v>
      </c>
      <c r="K99" s="82"/>
      <c r="L99" s="74" t="s">
        <v>253</v>
      </c>
      <c r="M99" s="177">
        <v>3099</v>
      </c>
      <c r="N99" s="178">
        <v>121</v>
      </c>
      <c r="O99" s="178">
        <v>132</v>
      </c>
      <c r="P99" s="178">
        <v>138</v>
      </c>
      <c r="Q99" s="178">
        <v>150</v>
      </c>
      <c r="R99" s="178">
        <v>163</v>
      </c>
      <c r="S99" s="178">
        <v>163</v>
      </c>
      <c r="T99" s="178">
        <v>185</v>
      </c>
      <c r="U99" s="178">
        <v>209</v>
      </c>
      <c r="V99" s="178">
        <v>259</v>
      </c>
      <c r="W99" s="178">
        <v>254</v>
      </c>
      <c r="X99" s="178">
        <v>202</v>
      </c>
      <c r="Y99" s="178">
        <v>181</v>
      </c>
      <c r="Z99" s="178">
        <v>194</v>
      </c>
      <c r="AA99" s="178">
        <v>250</v>
      </c>
      <c r="AB99" s="178">
        <v>187</v>
      </c>
      <c r="AC99" s="178">
        <v>152</v>
      </c>
      <c r="AD99" s="178">
        <v>98</v>
      </c>
      <c r="AE99" s="178">
        <v>63</v>
      </c>
      <c r="AF99" s="23"/>
    </row>
    <row r="100" spans="1:32" ht="15" hidden="1">
      <c r="A100" s="73" t="s">
        <v>213</v>
      </c>
      <c r="B100" s="73" t="s">
        <v>214</v>
      </c>
      <c r="C100" s="73" t="s">
        <v>359</v>
      </c>
      <c r="D100" s="73" t="s">
        <v>216</v>
      </c>
      <c r="E100" s="73"/>
      <c r="F100" s="26"/>
      <c r="G100" s="23"/>
      <c r="H100" s="23"/>
      <c r="I100" s="22" t="s">
        <v>254</v>
      </c>
      <c r="J100" s="82" t="s">
        <v>255</v>
      </c>
      <c r="K100" s="82"/>
      <c r="L100" s="74" t="s">
        <v>256</v>
      </c>
      <c r="M100" s="177">
        <v>6717</v>
      </c>
      <c r="N100" s="178">
        <v>272</v>
      </c>
      <c r="O100" s="178">
        <v>261</v>
      </c>
      <c r="P100" s="178">
        <v>251</v>
      </c>
      <c r="Q100" s="178">
        <v>286</v>
      </c>
      <c r="R100" s="178">
        <v>418</v>
      </c>
      <c r="S100" s="178">
        <v>453</v>
      </c>
      <c r="T100" s="178">
        <v>505</v>
      </c>
      <c r="U100" s="178">
        <v>533</v>
      </c>
      <c r="V100" s="178">
        <v>593</v>
      </c>
      <c r="W100" s="178">
        <v>575</v>
      </c>
      <c r="X100" s="178">
        <v>476</v>
      </c>
      <c r="Y100" s="178">
        <v>387</v>
      </c>
      <c r="Z100" s="178">
        <v>358</v>
      </c>
      <c r="AA100" s="178">
        <v>439</v>
      </c>
      <c r="AB100" s="178">
        <v>317</v>
      </c>
      <c r="AC100" s="178">
        <v>265</v>
      </c>
      <c r="AD100" s="178">
        <v>193</v>
      </c>
      <c r="AE100" s="178">
        <v>136</v>
      </c>
      <c r="AF100" s="23"/>
    </row>
    <row r="101" spans="1:32" ht="15" hidden="1">
      <c r="A101" s="73" t="s">
        <v>213</v>
      </c>
      <c r="B101" s="73" t="s">
        <v>214</v>
      </c>
      <c r="C101" s="73" t="s">
        <v>359</v>
      </c>
      <c r="D101" s="73" t="s">
        <v>216</v>
      </c>
      <c r="E101" s="73"/>
      <c r="F101" s="26"/>
      <c r="G101" s="23"/>
      <c r="H101" s="23"/>
      <c r="I101" s="22" t="s">
        <v>257</v>
      </c>
      <c r="J101" s="82" t="s">
        <v>258</v>
      </c>
      <c r="K101" s="82"/>
      <c r="L101" s="74" t="s">
        <v>259</v>
      </c>
      <c r="M101" s="177">
        <v>4565</v>
      </c>
      <c r="N101" s="178">
        <v>186</v>
      </c>
      <c r="O101" s="178">
        <v>195</v>
      </c>
      <c r="P101" s="178">
        <v>200</v>
      </c>
      <c r="Q101" s="178">
        <v>222</v>
      </c>
      <c r="R101" s="178">
        <v>264</v>
      </c>
      <c r="S101" s="178">
        <v>255</v>
      </c>
      <c r="T101" s="178">
        <v>287</v>
      </c>
      <c r="U101" s="178">
        <v>324</v>
      </c>
      <c r="V101" s="178">
        <v>392</v>
      </c>
      <c r="W101" s="178">
        <v>398</v>
      </c>
      <c r="X101" s="178">
        <v>324</v>
      </c>
      <c r="Y101" s="178">
        <v>265</v>
      </c>
      <c r="Z101" s="178">
        <v>258</v>
      </c>
      <c r="AA101" s="178">
        <v>326</v>
      </c>
      <c r="AB101" s="178">
        <v>243</v>
      </c>
      <c r="AC101" s="178">
        <v>201</v>
      </c>
      <c r="AD101" s="178">
        <v>135</v>
      </c>
      <c r="AE101" s="178">
        <v>93</v>
      </c>
      <c r="AF101" s="23"/>
    </row>
    <row r="102" spans="1:32" ht="15" hidden="1">
      <c r="A102" s="73" t="s">
        <v>213</v>
      </c>
      <c r="B102" s="73" t="s">
        <v>214</v>
      </c>
      <c r="C102" s="73" t="s">
        <v>359</v>
      </c>
      <c r="D102" s="73" t="s">
        <v>216</v>
      </c>
      <c r="E102" s="73"/>
      <c r="F102" s="26"/>
      <c r="G102" s="23"/>
      <c r="H102" s="23"/>
      <c r="I102" s="22" t="s">
        <v>260</v>
      </c>
      <c r="J102" s="82" t="s">
        <v>261</v>
      </c>
      <c r="K102" s="82"/>
      <c r="L102" s="74" t="s">
        <v>262</v>
      </c>
      <c r="M102" s="177">
        <v>1107</v>
      </c>
      <c r="N102" s="178">
        <v>42</v>
      </c>
      <c r="O102" s="178">
        <v>47</v>
      </c>
      <c r="P102" s="178">
        <v>50</v>
      </c>
      <c r="Q102" s="178">
        <v>55</v>
      </c>
      <c r="R102" s="178">
        <v>48</v>
      </c>
      <c r="S102" s="178">
        <v>52</v>
      </c>
      <c r="T102" s="178">
        <v>60</v>
      </c>
      <c r="U102" s="178">
        <v>70</v>
      </c>
      <c r="V102" s="178">
        <v>80</v>
      </c>
      <c r="W102" s="178">
        <v>77</v>
      </c>
      <c r="X102" s="178">
        <v>69</v>
      </c>
      <c r="Y102" s="178">
        <v>74</v>
      </c>
      <c r="Z102" s="178">
        <v>84</v>
      </c>
      <c r="AA102" s="178">
        <v>99</v>
      </c>
      <c r="AB102" s="178">
        <v>62</v>
      </c>
      <c r="AC102" s="178">
        <v>56</v>
      </c>
      <c r="AD102" s="178">
        <v>44</v>
      </c>
      <c r="AE102" s="178">
        <v>37</v>
      </c>
      <c r="AF102" s="23"/>
    </row>
    <row r="103" spans="1:32" ht="29.25" hidden="1" customHeight="1">
      <c r="A103" s="73" t="s">
        <v>213</v>
      </c>
      <c r="B103" s="73" t="s">
        <v>214</v>
      </c>
      <c r="C103" s="73" t="s">
        <v>359</v>
      </c>
      <c r="D103" s="73" t="s">
        <v>216</v>
      </c>
      <c r="E103" s="73"/>
      <c r="F103" s="26"/>
      <c r="G103" s="23"/>
      <c r="H103" s="23"/>
      <c r="I103" s="22" t="s">
        <v>263</v>
      </c>
      <c r="J103" s="82" t="s">
        <v>264</v>
      </c>
      <c r="K103" s="82"/>
      <c r="L103" s="74" t="s">
        <v>265</v>
      </c>
      <c r="M103" s="177">
        <v>513</v>
      </c>
      <c r="N103" s="178">
        <v>19</v>
      </c>
      <c r="O103" s="178">
        <v>22</v>
      </c>
      <c r="P103" s="178">
        <v>24</v>
      </c>
      <c r="Q103" s="178">
        <v>26</v>
      </c>
      <c r="R103" s="178">
        <v>22</v>
      </c>
      <c r="S103" s="178">
        <v>24</v>
      </c>
      <c r="T103" s="178">
        <v>28</v>
      </c>
      <c r="U103" s="178">
        <v>32</v>
      </c>
      <c r="V103" s="178">
        <v>42</v>
      </c>
      <c r="W103" s="178">
        <v>38</v>
      </c>
      <c r="X103" s="178">
        <v>31</v>
      </c>
      <c r="Y103" s="178">
        <v>31</v>
      </c>
      <c r="Z103" s="178">
        <v>35</v>
      </c>
      <c r="AA103" s="178">
        <v>47</v>
      </c>
      <c r="AB103" s="178">
        <v>32</v>
      </c>
      <c r="AC103" s="178">
        <v>25</v>
      </c>
      <c r="AD103" s="178">
        <v>19</v>
      </c>
      <c r="AE103" s="178">
        <v>16</v>
      </c>
      <c r="AF103" s="23"/>
    </row>
    <row r="104" spans="1:32" ht="15" hidden="1">
      <c r="A104" s="73" t="s">
        <v>213</v>
      </c>
      <c r="B104" s="73" t="s">
        <v>214</v>
      </c>
      <c r="C104" s="73" t="s">
        <v>359</v>
      </c>
      <c r="D104" s="73" t="s">
        <v>216</v>
      </c>
      <c r="E104" s="73"/>
      <c r="F104" s="26"/>
      <c r="G104" s="23"/>
      <c r="H104" s="23"/>
      <c r="I104" s="22" t="s">
        <v>266</v>
      </c>
      <c r="J104" s="82" t="s">
        <v>267</v>
      </c>
      <c r="K104" s="82"/>
      <c r="L104" s="74" t="s">
        <v>268</v>
      </c>
      <c r="M104" s="177">
        <v>557</v>
      </c>
      <c r="N104" s="178">
        <v>23</v>
      </c>
      <c r="O104" s="178">
        <v>25</v>
      </c>
      <c r="P104" s="178">
        <v>27</v>
      </c>
      <c r="Q104" s="178">
        <v>30</v>
      </c>
      <c r="R104" s="178">
        <v>31</v>
      </c>
      <c r="S104" s="178">
        <v>28</v>
      </c>
      <c r="T104" s="178">
        <v>31</v>
      </c>
      <c r="U104" s="178">
        <v>35</v>
      </c>
      <c r="V104" s="178">
        <v>45</v>
      </c>
      <c r="W104" s="178">
        <v>40</v>
      </c>
      <c r="X104" s="178">
        <v>34</v>
      </c>
      <c r="Y104" s="178">
        <v>34</v>
      </c>
      <c r="Z104" s="178">
        <v>36</v>
      </c>
      <c r="AA104" s="178">
        <v>49</v>
      </c>
      <c r="AB104" s="178">
        <v>32</v>
      </c>
      <c r="AC104" s="178">
        <v>25</v>
      </c>
      <c r="AD104" s="178">
        <v>19</v>
      </c>
      <c r="AE104" s="178">
        <v>15</v>
      </c>
      <c r="AF104" s="23"/>
    </row>
    <row r="105" spans="1:32" ht="15" hidden="1">
      <c r="A105" s="73" t="s">
        <v>213</v>
      </c>
      <c r="B105" s="73" t="s">
        <v>214</v>
      </c>
      <c r="C105" s="73" t="s">
        <v>359</v>
      </c>
      <c r="D105" s="73" t="s">
        <v>216</v>
      </c>
      <c r="E105" s="73"/>
      <c r="F105" s="26"/>
      <c r="G105" s="23"/>
      <c r="H105" s="23"/>
      <c r="I105" s="22" t="s">
        <v>269</v>
      </c>
      <c r="J105" s="82" t="s">
        <v>270</v>
      </c>
      <c r="K105" s="82"/>
      <c r="L105" s="74" t="s">
        <v>271</v>
      </c>
      <c r="M105" s="177">
        <v>380</v>
      </c>
      <c r="N105" s="178">
        <v>16</v>
      </c>
      <c r="O105" s="178">
        <v>18</v>
      </c>
      <c r="P105" s="178">
        <v>19</v>
      </c>
      <c r="Q105" s="178">
        <v>20</v>
      </c>
      <c r="R105" s="178">
        <v>17</v>
      </c>
      <c r="S105" s="178">
        <v>19</v>
      </c>
      <c r="T105" s="178">
        <v>20</v>
      </c>
      <c r="U105" s="178">
        <v>24</v>
      </c>
      <c r="V105" s="178">
        <v>28</v>
      </c>
      <c r="W105" s="178">
        <v>26</v>
      </c>
      <c r="X105" s="178">
        <v>23</v>
      </c>
      <c r="Y105" s="178">
        <v>24</v>
      </c>
      <c r="Z105" s="178">
        <v>26</v>
      </c>
      <c r="AA105" s="178">
        <v>33</v>
      </c>
      <c r="AB105" s="178">
        <v>21</v>
      </c>
      <c r="AC105" s="178">
        <v>18</v>
      </c>
      <c r="AD105" s="178">
        <v>15</v>
      </c>
      <c r="AE105" s="178">
        <v>13</v>
      </c>
      <c r="AF105" s="23"/>
    </row>
    <row r="106" spans="1:32" ht="15" hidden="1">
      <c r="A106" s="73" t="s">
        <v>213</v>
      </c>
      <c r="B106" s="73" t="s">
        <v>214</v>
      </c>
      <c r="C106" s="73" t="s">
        <v>359</v>
      </c>
      <c r="D106" s="73" t="s">
        <v>216</v>
      </c>
      <c r="E106" s="73"/>
      <c r="F106" s="26"/>
      <c r="G106" s="23"/>
      <c r="H106" s="23"/>
      <c r="I106" s="22" t="s">
        <v>272</v>
      </c>
      <c r="J106" s="82" t="s">
        <v>273</v>
      </c>
      <c r="K106" s="82"/>
      <c r="L106" s="74" t="s">
        <v>274</v>
      </c>
      <c r="M106" s="177">
        <v>406</v>
      </c>
      <c r="N106" s="178">
        <v>15</v>
      </c>
      <c r="O106" s="178">
        <v>17</v>
      </c>
      <c r="P106" s="178">
        <v>19</v>
      </c>
      <c r="Q106" s="178">
        <v>23</v>
      </c>
      <c r="R106" s="178">
        <v>19</v>
      </c>
      <c r="S106" s="178">
        <v>19</v>
      </c>
      <c r="T106" s="178">
        <v>21</v>
      </c>
      <c r="U106" s="178">
        <v>24</v>
      </c>
      <c r="V106" s="178">
        <v>30</v>
      </c>
      <c r="W106" s="178">
        <v>30</v>
      </c>
      <c r="X106" s="178">
        <v>27</v>
      </c>
      <c r="Y106" s="178">
        <v>27</v>
      </c>
      <c r="Z106" s="178">
        <v>29</v>
      </c>
      <c r="AA106" s="178">
        <v>34</v>
      </c>
      <c r="AB106" s="178">
        <v>23</v>
      </c>
      <c r="AC106" s="178">
        <v>20</v>
      </c>
      <c r="AD106" s="178">
        <v>15</v>
      </c>
      <c r="AE106" s="178">
        <v>13</v>
      </c>
      <c r="AF106" s="23"/>
    </row>
    <row r="107" spans="1:32" ht="15" hidden="1">
      <c r="A107" s="73" t="s">
        <v>213</v>
      </c>
      <c r="B107" s="73" t="s">
        <v>214</v>
      </c>
      <c r="C107" s="73" t="s">
        <v>359</v>
      </c>
      <c r="D107" s="73" t="s">
        <v>216</v>
      </c>
      <c r="E107" s="73"/>
      <c r="F107" s="26"/>
      <c r="G107" s="23"/>
      <c r="H107" s="23"/>
      <c r="I107" s="22" t="s">
        <v>275</v>
      </c>
      <c r="J107" s="82" t="s">
        <v>276</v>
      </c>
      <c r="K107" s="82"/>
      <c r="L107" s="74" t="s">
        <v>635</v>
      </c>
      <c r="M107" s="177">
        <v>1017</v>
      </c>
      <c r="N107" s="178">
        <v>40</v>
      </c>
      <c r="O107" s="178">
        <v>46</v>
      </c>
      <c r="P107" s="178">
        <v>50</v>
      </c>
      <c r="Q107" s="178">
        <v>53</v>
      </c>
      <c r="R107" s="178">
        <v>40</v>
      </c>
      <c r="S107" s="178">
        <v>46</v>
      </c>
      <c r="T107" s="178">
        <v>53</v>
      </c>
      <c r="U107" s="178">
        <v>63</v>
      </c>
      <c r="V107" s="178">
        <v>77</v>
      </c>
      <c r="W107" s="178">
        <v>74</v>
      </c>
      <c r="X107" s="178">
        <v>64</v>
      </c>
      <c r="Y107" s="178">
        <v>63</v>
      </c>
      <c r="Z107" s="178">
        <v>69</v>
      </c>
      <c r="AA107" s="178">
        <v>86</v>
      </c>
      <c r="AB107" s="178">
        <v>62</v>
      </c>
      <c r="AC107" s="178">
        <v>52</v>
      </c>
      <c r="AD107" s="178">
        <v>41</v>
      </c>
      <c r="AE107" s="178">
        <v>39</v>
      </c>
      <c r="AF107" s="23"/>
    </row>
    <row r="108" spans="1:32" ht="29.25" hidden="1" customHeight="1">
      <c r="A108" s="73" t="s">
        <v>213</v>
      </c>
      <c r="B108" s="73" t="s">
        <v>214</v>
      </c>
      <c r="C108" s="73" t="s">
        <v>359</v>
      </c>
      <c r="D108" s="73" t="s">
        <v>216</v>
      </c>
      <c r="E108" s="73"/>
      <c r="F108" s="26"/>
      <c r="G108" s="23"/>
      <c r="H108" s="23"/>
      <c r="I108" s="22" t="s">
        <v>278</v>
      </c>
      <c r="J108" s="82" t="s">
        <v>279</v>
      </c>
      <c r="K108" s="82"/>
      <c r="L108" s="74" t="s">
        <v>280</v>
      </c>
      <c r="M108" s="177">
        <v>979</v>
      </c>
      <c r="N108" s="178">
        <v>40</v>
      </c>
      <c r="O108" s="178">
        <v>46</v>
      </c>
      <c r="P108" s="178">
        <v>49</v>
      </c>
      <c r="Q108" s="178">
        <v>53</v>
      </c>
      <c r="R108" s="178">
        <v>45</v>
      </c>
      <c r="S108" s="178">
        <v>47</v>
      </c>
      <c r="T108" s="178">
        <v>53</v>
      </c>
      <c r="U108" s="178">
        <v>61</v>
      </c>
      <c r="V108" s="178">
        <v>76</v>
      </c>
      <c r="W108" s="178">
        <v>71</v>
      </c>
      <c r="X108" s="178">
        <v>61</v>
      </c>
      <c r="Y108" s="178">
        <v>59</v>
      </c>
      <c r="Z108" s="178">
        <v>64</v>
      </c>
      <c r="AA108" s="178">
        <v>84</v>
      </c>
      <c r="AB108" s="178">
        <v>58</v>
      </c>
      <c r="AC108" s="178">
        <v>50</v>
      </c>
      <c r="AD108" s="178">
        <v>36</v>
      </c>
      <c r="AE108" s="178">
        <v>28</v>
      </c>
      <c r="AF108" s="23"/>
    </row>
    <row r="109" spans="1:32" ht="15" hidden="1">
      <c r="A109" s="73" t="s">
        <v>213</v>
      </c>
      <c r="B109" s="73" t="s">
        <v>214</v>
      </c>
      <c r="C109" s="73" t="s">
        <v>359</v>
      </c>
      <c r="D109" s="73" t="s">
        <v>216</v>
      </c>
      <c r="E109" s="73"/>
      <c r="F109" s="26"/>
      <c r="G109" s="23"/>
      <c r="H109" s="23"/>
      <c r="I109" s="22" t="s">
        <v>281</v>
      </c>
      <c r="J109" s="82" t="s">
        <v>282</v>
      </c>
      <c r="K109" s="82"/>
      <c r="L109" s="74" t="s">
        <v>283</v>
      </c>
      <c r="M109" s="177">
        <v>1815</v>
      </c>
      <c r="N109" s="178">
        <v>74</v>
      </c>
      <c r="O109" s="178">
        <v>82</v>
      </c>
      <c r="P109" s="178">
        <v>86</v>
      </c>
      <c r="Q109" s="178">
        <v>90</v>
      </c>
      <c r="R109" s="178">
        <v>74</v>
      </c>
      <c r="S109" s="178">
        <v>92</v>
      </c>
      <c r="T109" s="178">
        <v>105</v>
      </c>
      <c r="U109" s="178">
        <v>117</v>
      </c>
      <c r="V109" s="178">
        <v>142</v>
      </c>
      <c r="W109" s="178">
        <v>137</v>
      </c>
      <c r="X109" s="178">
        <v>116</v>
      </c>
      <c r="Y109" s="178">
        <v>114</v>
      </c>
      <c r="Z109" s="178">
        <v>122</v>
      </c>
      <c r="AA109" s="178">
        <v>152</v>
      </c>
      <c r="AB109" s="178">
        <v>107</v>
      </c>
      <c r="AC109" s="178">
        <v>91</v>
      </c>
      <c r="AD109" s="178">
        <v>63</v>
      </c>
      <c r="AE109" s="178">
        <v>50</v>
      </c>
      <c r="AF109" s="23"/>
    </row>
    <row r="110" spans="1:32" ht="15" hidden="1">
      <c r="A110" s="73" t="s">
        <v>213</v>
      </c>
      <c r="B110" s="73" t="s">
        <v>214</v>
      </c>
      <c r="C110" s="73" t="s">
        <v>359</v>
      </c>
      <c r="D110" s="73" t="s">
        <v>216</v>
      </c>
      <c r="E110" s="73"/>
      <c r="F110" s="26"/>
      <c r="G110" s="23"/>
      <c r="H110" s="23"/>
      <c r="I110" s="22" t="s">
        <v>284</v>
      </c>
      <c r="J110" s="82" t="s">
        <v>285</v>
      </c>
      <c r="K110" s="82"/>
      <c r="L110" s="74" t="s">
        <v>286</v>
      </c>
      <c r="M110" s="177">
        <v>3755</v>
      </c>
      <c r="N110" s="178">
        <v>168</v>
      </c>
      <c r="O110" s="178">
        <v>177</v>
      </c>
      <c r="P110" s="178">
        <v>178</v>
      </c>
      <c r="Q110" s="178">
        <v>196</v>
      </c>
      <c r="R110" s="178">
        <v>211</v>
      </c>
      <c r="S110" s="178">
        <v>224</v>
      </c>
      <c r="T110" s="178">
        <v>245</v>
      </c>
      <c r="U110" s="178">
        <v>264</v>
      </c>
      <c r="V110" s="178">
        <v>318</v>
      </c>
      <c r="W110" s="178">
        <v>300</v>
      </c>
      <c r="X110" s="178">
        <v>242</v>
      </c>
      <c r="Y110" s="178">
        <v>210</v>
      </c>
      <c r="Z110" s="178">
        <v>210</v>
      </c>
      <c r="AA110" s="178">
        <v>268</v>
      </c>
      <c r="AB110" s="178">
        <v>201</v>
      </c>
      <c r="AC110" s="178">
        <v>164</v>
      </c>
      <c r="AD110" s="178">
        <v>108</v>
      </c>
      <c r="AE110" s="178">
        <v>73</v>
      </c>
      <c r="AF110" s="23"/>
    </row>
    <row r="111" spans="1:32" ht="15" hidden="1">
      <c r="A111" s="73" t="s">
        <v>213</v>
      </c>
      <c r="B111" s="73" t="s">
        <v>214</v>
      </c>
      <c r="C111" s="73" t="s">
        <v>359</v>
      </c>
      <c r="D111" s="73" t="s">
        <v>216</v>
      </c>
      <c r="E111" s="73"/>
      <c r="F111" s="26"/>
      <c r="G111" s="23"/>
      <c r="H111" s="23"/>
      <c r="I111" s="22" t="s">
        <v>287</v>
      </c>
      <c r="J111" s="82" t="s">
        <v>288</v>
      </c>
      <c r="K111" s="82"/>
      <c r="L111" s="74" t="s">
        <v>289</v>
      </c>
      <c r="M111" s="177">
        <v>880</v>
      </c>
      <c r="N111" s="178">
        <v>36</v>
      </c>
      <c r="O111" s="178">
        <v>40</v>
      </c>
      <c r="P111" s="178">
        <v>42</v>
      </c>
      <c r="Q111" s="178">
        <v>46</v>
      </c>
      <c r="R111" s="178">
        <v>40</v>
      </c>
      <c r="S111" s="178">
        <v>45</v>
      </c>
      <c r="T111" s="178">
        <v>49</v>
      </c>
      <c r="U111" s="178">
        <v>55</v>
      </c>
      <c r="V111" s="178">
        <v>69</v>
      </c>
      <c r="W111" s="178">
        <v>66</v>
      </c>
      <c r="X111" s="178">
        <v>57</v>
      </c>
      <c r="Y111" s="178">
        <v>54</v>
      </c>
      <c r="Z111" s="178">
        <v>57</v>
      </c>
      <c r="AA111" s="178">
        <v>72</v>
      </c>
      <c r="AB111" s="178">
        <v>52</v>
      </c>
      <c r="AC111" s="178">
        <v>43</v>
      </c>
      <c r="AD111" s="178">
        <v>32</v>
      </c>
      <c r="AE111" s="178">
        <v>25</v>
      </c>
      <c r="AF111" s="23"/>
    </row>
    <row r="112" spans="1:32" ht="15" hidden="1">
      <c r="A112" s="73" t="s">
        <v>213</v>
      </c>
      <c r="B112" s="73" t="s">
        <v>214</v>
      </c>
      <c r="C112" s="73" t="s">
        <v>359</v>
      </c>
      <c r="D112" s="73" t="s">
        <v>216</v>
      </c>
      <c r="E112" s="73"/>
      <c r="F112" s="26"/>
      <c r="G112" s="23"/>
      <c r="H112" s="23"/>
      <c r="I112" s="22" t="s">
        <v>290</v>
      </c>
      <c r="J112" s="82" t="s">
        <v>291</v>
      </c>
      <c r="K112" s="82"/>
      <c r="L112" s="74" t="s">
        <v>292</v>
      </c>
      <c r="M112" s="177">
        <v>697</v>
      </c>
      <c r="N112" s="178">
        <v>32</v>
      </c>
      <c r="O112" s="178">
        <v>35</v>
      </c>
      <c r="P112" s="178">
        <v>36</v>
      </c>
      <c r="Q112" s="178">
        <v>39</v>
      </c>
      <c r="R112" s="178">
        <v>39</v>
      </c>
      <c r="S112" s="178">
        <v>38</v>
      </c>
      <c r="T112" s="178">
        <v>42</v>
      </c>
      <c r="U112" s="178">
        <v>47</v>
      </c>
      <c r="V112" s="178">
        <v>56</v>
      </c>
      <c r="W112" s="178">
        <v>51</v>
      </c>
      <c r="X112" s="178">
        <v>42</v>
      </c>
      <c r="Y112" s="178">
        <v>40</v>
      </c>
      <c r="Z112" s="178">
        <v>43</v>
      </c>
      <c r="AA112" s="178">
        <v>53</v>
      </c>
      <c r="AB112" s="178">
        <v>36</v>
      </c>
      <c r="AC112" s="178">
        <v>29</v>
      </c>
      <c r="AD112" s="178">
        <v>21</v>
      </c>
      <c r="AE112" s="178">
        <v>16</v>
      </c>
      <c r="AF112" s="23"/>
    </row>
    <row r="113" spans="1:32" ht="29.25" hidden="1" customHeight="1">
      <c r="A113" s="73" t="s">
        <v>213</v>
      </c>
      <c r="B113" s="73" t="s">
        <v>214</v>
      </c>
      <c r="C113" s="73" t="s">
        <v>359</v>
      </c>
      <c r="D113" s="73" t="s">
        <v>216</v>
      </c>
      <c r="E113" s="73"/>
      <c r="F113" s="26"/>
      <c r="G113" s="23"/>
      <c r="H113" s="23"/>
      <c r="I113" s="22" t="s">
        <v>293</v>
      </c>
      <c r="J113" s="82" t="s">
        <v>294</v>
      </c>
      <c r="K113" s="82"/>
      <c r="L113" s="74" t="s">
        <v>636</v>
      </c>
      <c r="M113" s="177">
        <v>1246</v>
      </c>
      <c r="N113" s="178">
        <v>50</v>
      </c>
      <c r="O113" s="178">
        <v>54</v>
      </c>
      <c r="P113" s="178">
        <v>56</v>
      </c>
      <c r="Q113" s="178">
        <v>65</v>
      </c>
      <c r="R113" s="178">
        <v>82</v>
      </c>
      <c r="S113" s="178">
        <v>67</v>
      </c>
      <c r="T113" s="178">
        <v>70</v>
      </c>
      <c r="U113" s="178">
        <v>79</v>
      </c>
      <c r="V113" s="178">
        <v>97</v>
      </c>
      <c r="W113" s="178">
        <v>92</v>
      </c>
      <c r="X113" s="178">
        <v>77</v>
      </c>
      <c r="Y113" s="178">
        <v>70</v>
      </c>
      <c r="Z113" s="178">
        <v>73</v>
      </c>
      <c r="AA113" s="178">
        <v>103</v>
      </c>
      <c r="AB113" s="178">
        <v>74</v>
      </c>
      <c r="AC113" s="178">
        <v>61</v>
      </c>
      <c r="AD113" s="178">
        <v>44</v>
      </c>
      <c r="AE113" s="178">
        <v>32</v>
      </c>
      <c r="AF113" s="23"/>
    </row>
    <row r="114" spans="1:32" ht="15" hidden="1">
      <c r="A114" s="73" t="s">
        <v>213</v>
      </c>
      <c r="B114" s="73" t="s">
        <v>214</v>
      </c>
      <c r="C114" s="73" t="s">
        <v>359</v>
      </c>
      <c r="D114" s="73" t="s">
        <v>216</v>
      </c>
      <c r="E114" s="73"/>
      <c r="F114" s="26"/>
      <c r="G114" s="23"/>
      <c r="H114" s="23"/>
      <c r="I114" s="22" t="s">
        <v>296</v>
      </c>
      <c r="J114" s="82" t="s">
        <v>297</v>
      </c>
      <c r="K114" s="82"/>
      <c r="L114" s="74" t="s">
        <v>298</v>
      </c>
      <c r="M114" s="177">
        <v>4249</v>
      </c>
      <c r="N114" s="178">
        <v>174</v>
      </c>
      <c r="O114" s="178">
        <v>185</v>
      </c>
      <c r="P114" s="178">
        <v>195</v>
      </c>
      <c r="Q114" s="178">
        <v>219</v>
      </c>
      <c r="R114" s="178">
        <v>236</v>
      </c>
      <c r="S114" s="178">
        <v>230</v>
      </c>
      <c r="T114" s="178">
        <v>251</v>
      </c>
      <c r="U114" s="178">
        <v>277</v>
      </c>
      <c r="V114" s="178">
        <v>350</v>
      </c>
      <c r="W114" s="178">
        <v>344</v>
      </c>
      <c r="X114" s="178">
        <v>278</v>
      </c>
      <c r="Y114" s="178">
        <v>236</v>
      </c>
      <c r="Z114" s="178">
        <v>246</v>
      </c>
      <c r="AA114" s="178">
        <v>337</v>
      </c>
      <c r="AB114" s="178">
        <v>252</v>
      </c>
      <c r="AC114" s="178">
        <v>214</v>
      </c>
      <c r="AD114" s="178">
        <v>139</v>
      </c>
      <c r="AE114" s="178">
        <v>87</v>
      </c>
      <c r="AF114" s="23"/>
    </row>
    <row r="115" spans="1:32" ht="15" hidden="1">
      <c r="A115" s="73" t="s">
        <v>213</v>
      </c>
      <c r="B115" s="73" t="s">
        <v>214</v>
      </c>
      <c r="C115" s="73" t="s">
        <v>359</v>
      </c>
      <c r="D115" s="73" t="s">
        <v>216</v>
      </c>
      <c r="E115" s="73"/>
      <c r="F115" s="26"/>
      <c r="G115" s="23"/>
      <c r="H115" s="23"/>
      <c r="I115" s="22" t="s">
        <v>299</v>
      </c>
      <c r="J115" s="82" t="s">
        <v>300</v>
      </c>
      <c r="K115" s="82"/>
      <c r="L115" s="74" t="s">
        <v>637</v>
      </c>
      <c r="M115" s="177">
        <v>2633</v>
      </c>
      <c r="N115" s="178">
        <v>111</v>
      </c>
      <c r="O115" s="178">
        <v>121</v>
      </c>
      <c r="P115" s="178">
        <v>127</v>
      </c>
      <c r="Q115" s="178">
        <v>140</v>
      </c>
      <c r="R115" s="178">
        <v>126</v>
      </c>
      <c r="S115" s="178">
        <v>128</v>
      </c>
      <c r="T115" s="178">
        <v>146</v>
      </c>
      <c r="U115" s="178">
        <v>165</v>
      </c>
      <c r="V115" s="178">
        <v>210</v>
      </c>
      <c r="W115" s="178">
        <v>201</v>
      </c>
      <c r="X115" s="178">
        <v>169</v>
      </c>
      <c r="Y115" s="178">
        <v>156</v>
      </c>
      <c r="Z115" s="178">
        <v>168</v>
      </c>
      <c r="AA115" s="178">
        <v>220</v>
      </c>
      <c r="AB115" s="178">
        <v>156</v>
      </c>
      <c r="AC115" s="178">
        <v>129</v>
      </c>
      <c r="AD115" s="178">
        <v>92</v>
      </c>
      <c r="AE115" s="178">
        <v>67</v>
      </c>
      <c r="AF115" s="23"/>
    </row>
    <row r="116" spans="1:32" ht="15" hidden="1">
      <c r="A116" s="73" t="s">
        <v>213</v>
      </c>
      <c r="B116" s="73" t="s">
        <v>214</v>
      </c>
      <c r="C116" s="73" t="s">
        <v>359</v>
      </c>
      <c r="D116" s="73" t="s">
        <v>216</v>
      </c>
      <c r="E116" s="73"/>
      <c r="F116" s="26"/>
      <c r="G116" s="23"/>
      <c r="H116" s="23"/>
      <c r="I116" s="22" t="s">
        <v>302</v>
      </c>
      <c r="J116" s="82" t="s">
        <v>303</v>
      </c>
      <c r="K116" s="82"/>
      <c r="L116" s="74" t="s">
        <v>304</v>
      </c>
      <c r="M116" s="177">
        <v>640</v>
      </c>
      <c r="N116" s="178">
        <v>25</v>
      </c>
      <c r="O116" s="178">
        <v>28</v>
      </c>
      <c r="P116" s="178">
        <v>31</v>
      </c>
      <c r="Q116" s="178">
        <v>35</v>
      </c>
      <c r="R116" s="178">
        <v>32</v>
      </c>
      <c r="S116" s="178">
        <v>29</v>
      </c>
      <c r="T116" s="178">
        <v>32</v>
      </c>
      <c r="U116" s="178">
        <v>37</v>
      </c>
      <c r="V116" s="178">
        <v>47</v>
      </c>
      <c r="W116" s="178">
        <v>46</v>
      </c>
      <c r="X116" s="178">
        <v>40</v>
      </c>
      <c r="Y116" s="178">
        <v>38</v>
      </c>
      <c r="Z116" s="178">
        <v>43</v>
      </c>
      <c r="AA116" s="178">
        <v>57</v>
      </c>
      <c r="AB116" s="178">
        <v>41</v>
      </c>
      <c r="AC116" s="178">
        <v>35</v>
      </c>
      <c r="AD116" s="178">
        <v>24</v>
      </c>
      <c r="AE116" s="178">
        <v>18</v>
      </c>
      <c r="AF116" s="23"/>
    </row>
    <row r="117" spans="1:32" ht="15" hidden="1">
      <c r="A117" s="73" t="s">
        <v>213</v>
      </c>
      <c r="B117" s="73" t="s">
        <v>214</v>
      </c>
      <c r="C117" s="73" t="s">
        <v>359</v>
      </c>
      <c r="D117" s="73" t="s">
        <v>216</v>
      </c>
      <c r="E117" s="73"/>
      <c r="F117" s="26"/>
      <c r="G117" s="23"/>
      <c r="H117" s="23"/>
      <c r="I117" s="22" t="s">
        <v>305</v>
      </c>
      <c r="J117" s="82" t="s">
        <v>306</v>
      </c>
      <c r="K117" s="82"/>
      <c r="L117" s="74" t="s">
        <v>307</v>
      </c>
      <c r="M117" s="177">
        <v>449</v>
      </c>
      <c r="N117" s="178">
        <v>18</v>
      </c>
      <c r="O117" s="178">
        <v>20</v>
      </c>
      <c r="P117" s="178">
        <v>21</v>
      </c>
      <c r="Q117" s="178">
        <v>24</v>
      </c>
      <c r="R117" s="178">
        <v>18</v>
      </c>
      <c r="S117" s="178">
        <v>20</v>
      </c>
      <c r="T117" s="178">
        <v>23</v>
      </c>
      <c r="U117" s="178">
        <v>25</v>
      </c>
      <c r="V117" s="178">
        <v>33</v>
      </c>
      <c r="W117" s="178">
        <v>31</v>
      </c>
      <c r="X117" s="178">
        <v>28</v>
      </c>
      <c r="Y117" s="178">
        <v>29</v>
      </c>
      <c r="Z117" s="178">
        <v>32</v>
      </c>
      <c r="AA117" s="178">
        <v>41</v>
      </c>
      <c r="AB117" s="178">
        <v>28</v>
      </c>
      <c r="AC117" s="178">
        <v>25</v>
      </c>
      <c r="AD117" s="178">
        <v>19</v>
      </c>
      <c r="AE117" s="178">
        <v>15</v>
      </c>
      <c r="AF117" s="23"/>
    </row>
    <row r="118" spans="1:32" ht="29.25" hidden="1" customHeight="1">
      <c r="A118" s="73" t="s">
        <v>213</v>
      </c>
      <c r="B118" s="73" t="s">
        <v>214</v>
      </c>
      <c r="C118" s="73" t="s">
        <v>359</v>
      </c>
      <c r="D118" s="73" t="s">
        <v>216</v>
      </c>
      <c r="E118" s="73"/>
      <c r="F118" s="26"/>
      <c r="G118" s="23"/>
      <c r="H118" s="23"/>
      <c r="I118" s="22" t="s">
        <v>308</v>
      </c>
      <c r="J118" s="82" t="s">
        <v>309</v>
      </c>
      <c r="K118" s="82"/>
      <c r="L118" s="74" t="s">
        <v>310</v>
      </c>
      <c r="M118" s="177">
        <v>272</v>
      </c>
      <c r="N118" s="178">
        <v>12</v>
      </c>
      <c r="O118" s="178">
        <v>12</v>
      </c>
      <c r="P118" s="178">
        <v>13</v>
      </c>
      <c r="Q118" s="178">
        <v>14</v>
      </c>
      <c r="R118" s="178">
        <v>12</v>
      </c>
      <c r="S118" s="178">
        <v>13</v>
      </c>
      <c r="T118" s="178">
        <v>15</v>
      </c>
      <c r="U118" s="178">
        <v>17</v>
      </c>
      <c r="V118" s="178">
        <v>20</v>
      </c>
      <c r="W118" s="178">
        <v>17</v>
      </c>
      <c r="X118" s="178">
        <v>16</v>
      </c>
      <c r="Y118" s="178">
        <v>18</v>
      </c>
      <c r="Z118" s="178">
        <v>21</v>
      </c>
      <c r="AA118" s="178">
        <v>24</v>
      </c>
      <c r="AB118" s="178">
        <v>15</v>
      </c>
      <c r="AC118" s="178">
        <v>13</v>
      </c>
      <c r="AD118" s="178">
        <v>11</v>
      </c>
      <c r="AE118" s="178">
        <v>9</v>
      </c>
      <c r="AF118" s="23"/>
    </row>
    <row r="119" spans="1:32" ht="15" hidden="1">
      <c r="A119" s="73" t="s">
        <v>213</v>
      </c>
      <c r="B119" s="73" t="s">
        <v>214</v>
      </c>
      <c r="C119" s="73" t="s">
        <v>359</v>
      </c>
      <c r="D119" s="73" t="s">
        <v>216</v>
      </c>
      <c r="E119" s="73"/>
      <c r="F119" s="26"/>
      <c r="G119" s="23"/>
      <c r="H119" s="23"/>
      <c r="I119" s="22" t="s">
        <v>311</v>
      </c>
      <c r="J119" s="82" t="s">
        <v>312</v>
      </c>
      <c r="K119" s="82"/>
      <c r="L119" s="74" t="s">
        <v>313</v>
      </c>
      <c r="M119" s="177">
        <v>331</v>
      </c>
      <c r="N119" s="178">
        <v>14</v>
      </c>
      <c r="O119" s="178">
        <v>15</v>
      </c>
      <c r="P119" s="178">
        <v>15</v>
      </c>
      <c r="Q119" s="178">
        <v>17</v>
      </c>
      <c r="R119" s="178">
        <v>13</v>
      </c>
      <c r="S119" s="178">
        <v>15</v>
      </c>
      <c r="T119" s="178">
        <v>17</v>
      </c>
      <c r="U119" s="178">
        <v>20</v>
      </c>
      <c r="V119" s="178">
        <v>23</v>
      </c>
      <c r="W119" s="178">
        <v>21</v>
      </c>
      <c r="X119" s="178">
        <v>19</v>
      </c>
      <c r="Y119" s="178">
        <v>22</v>
      </c>
      <c r="Z119" s="178">
        <v>25</v>
      </c>
      <c r="AA119" s="178">
        <v>32</v>
      </c>
      <c r="AB119" s="178">
        <v>19</v>
      </c>
      <c r="AC119" s="178">
        <v>17</v>
      </c>
      <c r="AD119" s="178">
        <v>15</v>
      </c>
      <c r="AE119" s="178">
        <v>13</v>
      </c>
      <c r="AF119" s="23"/>
    </row>
    <row r="120" spans="1:32" ht="15" hidden="1">
      <c r="A120" s="73" t="s">
        <v>213</v>
      </c>
      <c r="B120" s="73" t="s">
        <v>214</v>
      </c>
      <c r="C120" s="73" t="s">
        <v>359</v>
      </c>
      <c r="D120" s="73" t="s">
        <v>216</v>
      </c>
      <c r="E120" s="73"/>
      <c r="F120" s="26"/>
      <c r="G120" s="23"/>
      <c r="H120" s="23"/>
      <c r="I120" s="22" t="s">
        <v>314</v>
      </c>
      <c r="J120" s="82" t="s">
        <v>315</v>
      </c>
      <c r="K120" s="82"/>
      <c r="L120" s="74" t="s">
        <v>316</v>
      </c>
      <c r="M120" s="177">
        <v>919</v>
      </c>
      <c r="N120" s="178">
        <v>40</v>
      </c>
      <c r="O120" s="178">
        <v>43</v>
      </c>
      <c r="P120" s="178">
        <v>45</v>
      </c>
      <c r="Q120" s="178">
        <v>49</v>
      </c>
      <c r="R120" s="178">
        <v>47</v>
      </c>
      <c r="S120" s="178">
        <v>47</v>
      </c>
      <c r="T120" s="178">
        <v>52</v>
      </c>
      <c r="U120" s="178">
        <v>57</v>
      </c>
      <c r="V120" s="178">
        <v>71</v>
      </c>
      <c r="W120" s="178">
        <v>63</v>
      </c>
      <c r="X120" s="178">
        <v>53</v>
      </c>
      <c r="Y120" s="178">
        <v>54</v>
      </c>
      <c r="Z120" s="178">
        <v>60</v>
      </c>
      <c r="AA120" s="178">
        <v>77</v>
      </c>
      <c r="AB120" s="178">
        <v>55</v>
      </c>
      <c r="AC120" s="178">
        <v>44</v>
      </c>
      <c r="AD120" s="178">
        <v>35</v>
      </c>
      <c r="AE120" s="178">
        <v>28</v>
      </c>
      <c r="AF120" s="23"/>
    </row>
    <row r="121" spans="1:32" ht="15" hidden="1">
      <c r="A121" s="73" t="s">
        <v>213</v>
      </c>
      <c r="B121" s="73" t="s">
        <v>214</v>
      </c>
      <c r="C121" s="73" t="s">
        <v>359</v>
      </c>
      <c r="D121" s="73" t="s">
        <v>216</v>
      </c>
      <c r="E121" s="73"/>
      <c r="F121" s="26"/>
      <c r="G121" s="23"/>
      <c r="H121" s="23"/>
      <c r="I121" s="22" t="s">
        <v>317</v>
      </c>
      <c r="J121" s="82" t="s">
        <v>318</v>
      </c>
      <c r="K121" s="82"/>
      <c r="L121" s="74" t="s">
        <v>319</v>
      </c>
      <c r="M121" s="177">
        <v>1375</v>
      </c>
      <c r="N121" s="178">
        <v>60</v>
      </c>
      <c r="O121" s="178">
        <v>65</v>
      </c>
      <c r="P121" s="178">
        <v>65</v>
      </c>
      <c r="Q121" s="178">
        <v>71</v>
      </c>
      <c r="R121" s="178">
        <v>69</v>
      </c>
      <c r="S121" s="178">
        <v>73</v>
      </c>
      <c r="T121" s="178">
        <v>80</v>
      </c>
      <c r="U121" s="178">
        <v>89</v>
      </c>
      <c r="V121" s="178">
        <v>110</v>
      </c>
      <c r="W121" s="178">
        <v>100</v>
      </c>
      <c r="X121" s="178">
        <v>82</v>
      </c>
      <c r="Y121" s="178">
        <v>81</v>
      </c>
      <c r="Z121" s="178">
        <v>88</v>
      </c>
      <c r="AA121" s="178">
        <v>115</v>
      </c>
      <c r="AB121" s="178">
        <v>80</v>
      </c>
      <c r="AC121" s="178">
        <v>64</v>
      </c>
      <c r="AD121" s="178">
        <v>46</v>
      </c>
      <c r="AE121" s="178">
        <v>38</v>
      </c>
      <c r="AF121" s="23"/>
    </row>
    <row r="122" spans="1:32" ht="15" hidden="1">
      <c r="A122" s="73" t="s">
        <v>213</v>
      </c>
      <c r="B122" s="73" t="s">
        <v>214</v>
      </c>
      <c r="C122" s="73" t="s">
        <v>359</v>
      </c>
      <c r="D122" s="73" t="s">
        <v>216</v>
      </c>
      <c r="E122" s="73"/>
      <c r="F122" s="26"/>
      <c r="G122" s="23"/>
      <c r="H122" s="23"/>
      <c r="I122" s="22" t="s">
        <v>320</v>
      </c>
      <c r="J122" s="82" t="s">
        <v>321</v>
      </c>
      <c r="K122" s="82"/>
      <c r="L122" s="74" t="s">
        <v>322</v>
      </c>
      <c r="M122" s="177">
        <v>660</v>
      </c>
      <c r="N122" s="178">
        <v>26</v>
      </c>
      <c r="O122" s="178">
        <v>29</v>
      </c>
      <c r="P122" s="178">
        <v>31</v>
      </c>
      <c r="Q122" s="178">
        <v>33</v>
      </c>
      <c r="R122" s="178">
        <v>30</v>
      </c>
      <c r="S122" s="178">
        <v>31</v>
      </c>
      <c r="T122" s="178">
        <v>34</v>
      </c>
      <c r="U122" s="178">
        <v>39</v>
      </c>
      <c r="V122" s="178">
        <v>49</v>
      </c>
      <c r="W122" s="178">
        <v>43</v>
      </c>
      <c r="X122" s="178">
        <v>37</v>
      </c>
      <c r="Y122" s="178">
        <v>40</v>
      </c>
      <c r="Z122" s="178">
        <v>48</v>
      </c>
      <c r="AA122" s="178">
        <v>63</v>
      </c>
      <c r="AB122" s="178">
        <v>42</v>
      </c>
      <c r="AC122" s="178">
        <v>36</v>
      </c>
      <c r="AD122" s="178">
        <v>27</v>
      </c>
      <c r="AE122" s="178">
        <v>23</v>
      </c>
      <c r="AF122" s="23"/>
    </row>
    <row r="123" spans="1:32" ht="29.25" hidden="1" customHeight="1">
      <c r="A123" s="73" t="s">
        <v>213</v>
      </c>
      <c r="B123" s="73" t="s">
        <v>214</v>
      </c>
      <c r="C123" s="73" t="s">
        <v>359</v>
      </c>
      <c r="D123" s="73" t="s">
        <v>216</v>
      </c>
      <c r="E123" s="73"/>
      <c r="F123" s="26"/>
      <c r="G123" s="23"/>
      <c r="H123" s="23"/>
      <c r="I123" s="22" t="s">
        <v>323</v>
      </c>
      <c r="J123" s="82" t="s">
        <v>324</v>
      </c>
      <c r="K123" s="82"/>
      <c r="L123" s="74" t="s">
        <v>325</v>
      </c>
      <c r="M123" s="177">
        <v>357</v>
      </c>
      <c r="N123" s="178">
        <v>14</v>
      </c>
      <c r="O123" s="178">
        <v>15</v>
      </c>
      <c r="P123" s="178">
        <v>16</v>
      </c>
      <c r="Q123" s="178">
        <v>17</v>
      </c>
      <c r="R123" s="178">
        <v>15</v>
      </c>
      <c r="S123" s="178">
        <v>16</v>
      </c>
      <c r="T123" s="178">
        <v>19</v>
      </c>
      <c r="U123" s="178">
        <v>22</v>
      </c>
      <c r="V123" s="178">
        <v>25</v>
      </c>
      <c r="W123" s="178">
        <v>24</v>
      </c>
      <c r="X123" s="178">
        <v>21</v>
      </c>
      <c r="Y123" s="178">
        <v>23</v>
      </c>
      <c r="Z123" s="178">
        <v>28</v>
      </c>
      <c r="AA123" s="178">
        <v>35</v>
      </c>
      <c r="AB123" s="178">
        <v>21</v>
      </c>
      <c r="AC123" s="178">
        <v>19</v>
      </c>
      <c r="AD123" s="178">
        <v>15</v>
      </c>
      <c r="AE123" s="178">
        <v>12</v>
      </c>
      <c r="AF123" s="23"/>
    </row>
    <row r="124" spans="1:32" ht="15" hidden="1">
      <c r="A124" s="73" t="s">
        <v>213</v>
      </c>
      <c r="B124" s="73" t="s">
        <v>214</v>
      </c>
      <c r="C124" s="73" t="s">
        <v>359</v>
      </c>
      <c r="D124" s="73" t="s">
        <v>216</v>
      </c>
      <c r="E124" s="73"/>
      <c r="F124" s="26"/>
      <c r="G124" s="23"/>
      <c r="H124" s="23"/>
      <c r="I124" s="22" t="s">
        <v>326</v>
      </c>
      <c r="J124" s="82" t="s">
        <v>327</v>
      </c>
      <c r="K124" s="82"/>
      <c r="L124" s="74" t="s">
        <v>328</v>
      </c>
      <c r="M124" s="177">
        <v>471</v>
      </c>
      <c r="N124" s="178">
        <v>19</v>
      </c>
      <c r="O124" s="178">
        <v>21</v>
      </c>
      <c r="P124" s="178">
        <v>22</v>
      </c>
      <c r="Q124" s="178">
        <v>24</v>
      </c>
      <c r="R124" s="178">
        <v>19</v>
      </c>
      <c r="S124" s="178">
        <v>22</v>
      </c>
      <c r="T124" s="178">
        <v>26</v>
      </c>
      <c r="U124" s="178">
        <v>30</v>
      </c>
      <c r="V124" s="178">
        <v>36</v>
      </c>
      <c r="W124" s="178">
        <v>33</v>
      </c>
      <c r="X124" s="178">
        <v>27</v>
      </c>
      <c r="Y124" s="178">
        <v>29</v>
      </c>
      <c r="Z124" s="178">
        <v>33</v>
      </c>
      <c r="AA124" s="178">
        <v>44</v>
      </c>
      <c r="AB124" s="178">
        <v>28</v>
      </c>
      <c r="AC124" s="178">
        <v>23</v>
      </c>
      <c r="AD124" s="178">
        <v>19</v>
      </c>
      <c r="AE124" s="178">
        <v>16</v>
      </c>
      <c r="AF124" s="23"/>
    </row>
    <row r="125" spans="1:32" ht="15" hidden="1">
      <c r="A125" s="73" t="s">
        <v>213</v>
      </c>
      <c r="B125" s="73" t="s">
        <v>214</v>
      </c>
      <c r="C125" s="73" t="s">
        <v>359</v>
      </c>
      <c r="D125" s="73" t="s">
        <v>216</v>
      </c>
      <c r="E125" s="73"/>
      <c r="F125" s="26"/>
      <c r="G125" s="23"/>
      <c r="H125" s="23"/>
      <c r="I125" s="22" t="s">
        <v>329</v>
      </c>
      <c r="J125" s="82" t="s">
        <v>330</v>
      </c>
      <c r="K125" s="82"/>
      <c r="L125" s="74" t="s">
        <v>331</v>
      </c>
      <c r="M125" s="177">
        <v>650</v>
      </c>
      <c r="N125" s="178">
        <v>26</v>
      </c>
      <c r="O125" s="178">
        <v>29</v>
      </c>
      <c r="P125" s="178">
        <v>31</v>
      </c>
      <c r="Q125" s="178">
        <v>33</v>
      </c>
      <c r="R125" s="178">
        <v>27</v>
      </c>
      <c r="S125" s="178">
        <v>30</v>
      </c>
      <c r="T125" s="178">
        <v>34</v>
      </c>
      <c r="U125" s="178">
        <v>40</v>
      </c>
      <c r="V125" s="178">
        <v>48</v>
      </c>
      <c r="W125" s="178">
        <v>43</v>
      </c>
      <c r="X125" s="178">
        <v>39</v>
      </c>
      <c r="Y125" s="178">
        <v>42</v>
      </c>
      <c r="Z125" s="178">
        <v>47</v>
      </c>
      <c r="AA125" s="178">
        <v>60</v>
      </c>
      <c r="AB125" s="178">
        <v>39</v>
      </c>
      <c r="AC125" s="178">
        <v>33</v>
      </c>
      <c r="AD125" s="178">
        <v>26</v>
      </c>
      <c r="AE125" s="178">
        <v>22</v>
      </c>
      <c r="AF125" s="23"/>
    </row>
    <row r="126" spans="1:32" ht="15" hidden="1">
      <c r="A126" s="73" t="s">
        <v>213</v>
      </c>
      <c r="B126" s="73" t="s">
        <v>214</v>
      </c>
      <c r="C126" s="73" t="s">
        <v>359</v>
      </c>
      <c r="D126" s="73" t="s">
        <v>216</v>
      </c>
      <c r="E126" s="73"/>
      <c r="F126" s="26"/>
      <c r="G126" s="23"/>
      <c r="H126" s="23"/>
      <c r="I126" s="22" t="s">
        <v>332</v>
      </c>
      <c r="J126" s="82" t="s">
        <v>333</v>
      </c>
      <c r="K126" s="82"/>
      <c r="L126" s="74" t="s">
        <v>334</v>
      </c>
      <c r="M126" s="177">
        <v>339</v>
      </c>
      <c r="N126" s="178">
        <v>13</v>
      </c>
      <c r="O126" s="178">
        <v>14</v>
      </c>
      <c r="P126" s="178">
        <v>15</v>
      </c>
      <c r="Q126" s="178">
        <v>17</v>
      </c>
      <c r="R126" s="178">
        <v>14</v>
      </c>
      <c r="S126" s="178">
        <v>14</v>
      </c>
      <c r="T126" s="178">
        <v>17</v>
      </c>
      <c r="U126" s="178">
        <v>20</v>
      </c>
      <c r="V126" s="178">
        <v>25</v>
      </c>
      <c r="W126" s="178">
        <v>22</v>
      </c>
      <c r="X126" s="178">
        <v>20</v>
      </c>
      <c r="Y126" s="178">
        <v>22</v>
      </c>
      <c r="Z126" s="178">
        <v>25</v>
      </c>
      <c r="AA126" s="178">
        <v>33</v>
      </c>
      <c r="AB126" s="178">
        <v>22</v>
      </c>
      <c r="AC126" s="178">
        <v>18</v>
      </c>
      <c r="AD126" s="178">
        <v>15</v>
      </c>
      <c r="AE126" s="178">
        <v>13</v>
      </c>
      <c r="AF126" s="23"/>
    </row>
    <row r="127" spans="1:32" ht="15" hidden="1">
      <c r="A127" s="73" t="s">
        <v>213</v>
      </c>
      <c r="B127" s="73" t="s">
        <v>214</v>
      </c>
      <c r="C127" s="73" t="s">
        <v>359</v>
      </c>
      <c r="D127" s="73" t="s">
        <v>216</v>
      </c>
      <c r="E127" s="73"/>
      <c r="F127" s="26"/>
      <c r="G127" s="23"/>
      <c r="H127" s="23"/>
      <c r="I127" s="22" t="s">
        <v>335</v>
      </c>
      <c r="J127" s="82" t="s">
        <v>336</v>
      </c>
      <c r="K127" s="82"/>
      <c r="L127" s="74" t="s">
        <v>337</v>
      </c>
      <c r="M127" s="177">
        <v>2413</v>
      </c>
      <c r="N127" s="178">
        <v>113</v>
      </c>
      <c r="O127" s="178">
        <v>118</v>
      </c>
      <c r="P127" s="178">
        <v>115</v>
      </c>
      <c r="Q127" s="178">
        <v>127</v>
      </c>
      <c r="R127" s="178">
        <v>132</v>
      </c>
      <c r="S127" s="178">
        <v>125</v>
      </c>
      <c r="T127" s="178">
        <v>147</v>
      </c>
      <c r="U127" s="178">
        <v>163</v>
      </c>
      <c r="V127" s="178">
        <v>186</v>
      </c>
      <c r="W127" s="178">
        <v>168</v>
      </c>
      <c r="X127" s="178">
        <v>142</v>
      </c>
      <c r="Y127" s="178">
        <v>147</v>
      </c>
      <c r="Z127" s="178">
        <v>164</v>
      </c>
      <c r="AA127" s="178">
        <v>199</v>
      </c>
      <c r="AB127" s="178">
        <v>126</v>
      </c>
      <c r="AC127" s="178">
        <v>106</v>
      </c>
      <c r="AD127" s="178">
        <v>75</v>
      </c>
      <c r="AE127" s="178">
        <v>58</v>
      </c>
      <c r="AF127" s="23"/>
    </row>
    <row r="128" spans="1:32" ht="29.25" hidden="1" customHeight="1">
      <c r="A128" s="73" t="s">
        <v>213</v>
      </c>
      <c r="B128" s="73" t="s">
        <v>214</v>
      </c>
      <c r="C128" s="73" t="s">
        <v>359</v>
      </c>
      <c r="D128" s="73" t="s">
        <v>216</v>
      </c>
      <c r="E128" s="73"/>
      <c r="F128" s="26"/>
      <c r="G128" s="23"/>
      <c r="H128" s="23"/>
      <c r="I128" s="22" t="s">
        <v>338</v>
      </c>
      <c r="J128" s="82" t="s">
        <v>339</v>
      </c>
      <c r="K128" s="82"/>
      <c r="L128" s="74" t="s">
        <v>340</v>
      </c>
      <c r="M128" s="177">
        <v>391</v>
      </c>
      <c r="N128" s="178">
        <v>18</v>
      </c>
      <c r="O128" s="178">
        <v>20</v>
      </c>
      <c r="P128" s="178">
        <v>21</v>
      </c>
      <c r="Q128" s="178">
        <v>22</v>
      </c>
      <c r="R128" s="178">
        <v>17</v>
      </c>
      <c r="S128" s="178">
        <v>18</v>
      </c>
      <c r="T128" s="178">
        <v>22</v>
      </c>
      <c r="U128" s="178">
        <v>24</v>
      </c>
      <c r="V128" s="178">
        <v>27</v>
      </c>
      <c r="W128" s="178">
        <v>25</v>
      </c>
      <c r="X128" s="178">
        <v>23</v>
      </c>
      <c r="Y128" s="178">
        <v>26</v>
      </c>
      <c r="Z128" s="178">
        <v>30</v>
      </c>
      <c r="AA128" s="178">
        <v>34</v>
      </c>
      <c r="AB128" s="178">
        <v>20</v>
      </c>
      <c r="AC128" s="178">
        <v>18</v>
      </c>
      <c r="AD128" s="178">
        <v>14</v>
      </c>
      <c r="AE128" s="178">
        <v>12</v>
      </c>
      <c r="AF128" s="23"/>
    </row>
    <row r="129" spans="1:32" ht="15" hidden="1">
      <c r="A129" s="73" t="s">
        <v>213</v>
      </c>
      <c r="B129" s="73" t="s">
        <v>214</v>
      </c>
      <c r="C129" s="73" t="s">
        <v>359</v>
      </c>
      <c r="D129" s="73" t="s">
        <v>216</v>
      </c>
      <c r="E129" s="73"/>
      <c r="F129" s="26"/>
      <c r="G129" s="23"/>
      <c r="H129" s="23"/>
      <c r="I129" s="22" t="s">
        <v>341</v>
      </c>
      <c r="J129" s="82" t="s">
        <v>342</v>
      </c>
      <c r="K129" s="82"/>
      <c r="L129" s="74" t="s">
        <v>343</v>
      </c>
      <c r="M129" s="177">
        <v>642</v>
      </c>
      <c r="N129" s="178">
        <v>28</v>
      </c>
      <c r="O129" s="178">
        <v>30</v>
      </c>
      <c r="P129" s="178">
        <v>32</v>
      </c>
      <c r="Q129" s="178">
        <v>34</v>
      </c>
      <c r="R129" s="178">
        <v>26</v>
      </c>
      <c r="S129" s="178">
        <v>29</v>
      </c>
      <c r="T129" s="178">
        <v>34</v>
      </c>
      <c r="U129" s="178">
        <v>37</v>
      </c>
      <c r="V129" s="178">
        <v>43</v>
      </c>
      <c r="W129" s="178">
        <v>41</v>
      </c>
      <c r="X129" s="178">
        <v>39</v>
      </c>
      <c r="Y129" s="178">
        <v>45</v>
      </c>
      <c r="Z129" s="178">
        <v>52</v>
      </c>
      <c r="AA129" s="178">
        <v>58</v>
      </c>
      <c r="AB129" s="178">
        <v>35</v>
      </c>
      <c r="AC129" s="178">
        <v>32</v>
      </c>
      <c r="AD129" s="178">
        <v>26</v>
      </c>
      <c r="AE129" s="178">
        <v>21</v>
      </c>
      <c r="AF129" s="23"/>
    </row>
    <row r="130" spans="1:32" ht="15" hidden="1">
      <c r="A130" s="73" t="s">
        <v>213</v>
      </c>
      <c r="B130" s="73" t="s">
        <v>214</v>
      </c>
      <c r="C130" s="73" t="s">
        <v>359</v>
      </c>
      <c r="D130" s="73" t="s">
        <v>216</v>
      </c>
      <c r="E130" s="73"/>
      <c r="F130" s="26"/>
      <c r="G130" s="23"/>
      <c r="H130" s="23"/>
      <c r="I130" s="22" t="s">
        <v>344</v>
      </c>
      <c r="J130" s="82" t="s">
        <v>345</v>
      </c>
      <c r="K130" s="82"/>
      <c r="L130" s="74" t="s">
        <v>346</v>
      </c>
      <c r="M130" s="177">
        <v>836</v>
      </c>
      <c r="N130" s="178">
        <v>39</v>
      </c>
      <c r="O130" s="178">
        <v>41</v>
      </c>
      <c r="P130" s="178">
        <v>42</v>
      </c>
      <c r="Q130" s="178">
        <v>44</v>
      </c>
      <c r="R130" s="178">
        <v>37</v>
      </c>
      <c r="S130" s="178">
        <v>40</v>
      </c>
      <c r="T130" s="178">
        <v>47</v>
      </c>
      <c r="U130" s="178">
        <v>51</v>
      </c>
      <c r="V130" s="178">
        <v>56</v>
      </c>
      <c r="W130" s="178">
        <v>51</v>
      </c>
      <c r="X130" s="178">
        <v>50</v>
      </c>
      <c r="Y130" s="178">
        <v>55</v>
      </c>
      <c r="Z130" s="178">
        <v>64</v>
      </c>
      <c r="AA130" s="178">
        <v>71</v>
      </c>
      <c r="AB130" s="178">
        <v>44</v>
      </c>
      <c r="AC130" s="178">
        <v>40</v>
      </c>
      <c r="AD130" s="178">
        <v>33</v>
      </c>
      <c r="AE130" s="178">
        <v>29</v>
      </c>
      <c r="AF130" s="23"/>
    </row>
    <row r="131" spans="1:32" ht="15" hidden="1">
      <c r="A131" s="73" t="s">
        <v>213</v>
      </c>
      <c r="B131" s="73" t="s">
        <v>214</v>
      </c>
      <c r="C131" s="73" t="s">
        <v>359</v>
      </c>
      <c r="D131" s="73" t="s">
        <v>216</v>
      </c>
      <c r="E131" s="73"/>
      <c r="F131" s="26"/>
      <c r="G131" s="23"/>
      <c r="H131" s="23"/>
      <c r="I131" s="22" t="s">
        <v>347</v>
      </c>
      <c r="J131" s="82" t="s">
        <v>348</v>
      </c>
      <c r="K131" s="82"/>
      <c r="L131" s="74" t="s">
        <v>349</v>
      </c>
      <c r="M131" s="177">
        <v>549</v>
      </c>
      <c r="N131" s="178">
        <v>23</v>
      </c>
      <c r="O131" s="178">
        <v>25</v>
      </c>
      <c r="P131" s="178">
        <v>26</v>
      </c>
      <c r="Q131" s="178">
        <v>28</v>
      </c>
      <c r="R131" s="178">
        <v>24</v>
      </c>
      <c r="S131" s="178">
        <v>26</v>
      </c>
      <c r="T131" s="178">
        <v>30</v>
      </c>
      <c r="U131" s="178">
        <v>34</v>
      </c>
      <c r="V131" s="178">
        <v>39</v>
      </c>
      <c r="W131" s="178">
        <v>35</v>
      </c>
      <c r="X131" s="178">
        <v>31</v>
      </c>
      <c r="Y131" s="178">
        <v>35</v>
      </c>
      <c r="Z131" s="178">
        <v>41</v>
      </c>
      <c r="AA131" s="178">
        <v>50</v>
      </c>
      <c r="AB131" s="178">
        <v>32</v>
      </c>
      <c r="AC131" s="178">
        <v>28</v>
      </c>
      <c r="AD131" s="178">
        <v>22</v>
      </c>
      <c r="AE131" s="178">
        <v>19</v>
      </c>
      <c r="AF131" s="23"/>
    </row>
    <row r="132" spans="1:32" ht="15" hidden="1">
      <c r="A132" s="73" t="s">
        <v>213</v>
      </c>
      <c r="B132" s="73" t="s">
        <v>214</v>
      </c>
      <c r="C132" s="73" t="s">
        <v>359</v>
      </c>
      <c r="D132" s="73" t="s">
        <v>216</v>
      </c>
      <c r="E132" s="73"/>
      <c r="F132" s="26"/>
      <c r="G132" s="23"/>
      <c r="H132" s="23"/>
      <c r="I132" s="22" t="s">
        <v>350</v>
      </c>
      <c r="J132" s="82" t="s">
        <v>351</v>
      </c>
      <c r="K132" s="82"/>
      <c r="L132" s="74" t="s">
        <v>352</v>
      </c>
      <c r="M132" s="177">
        <v>516</v>
      </c>
      <c r="N132" s="178">
        <v>24</v>
      </c>
      <c r="O132" s="178">
        <v>26</v>
      </c>
      <c r="P132" s="178">
        <v>26</v>
      </c>
      <c r="Q132" s="178">
        <v>27</v>
      </c>
      <c r="R132" s="178">
        <v>20</v>
      </c>
      <c r="S132" s="178">
        <v>22</v>
      </c>
      <c r="T132" s="178">
        <v>27</v>
      </c>
      <c r="U132" s="178">
        <v>31</v>
      </c>
      <c r="V132" s="178">
        <v>35</v>
      </c>
      <c r="W132" s="178">
        <v>31</v>
      </c>
      <c r="X132" s="178">
        <v>30</v>
      </c>
      <c r="Y132" s="178">
        <v>35</v>
      </c>
      <c r="Z132" s="178">
        <v>41</v>
      </c>
      <c r="AA132" s="178">
        <v>46</v>
      </c>
      <c r="AB132" s="178">
        <v>28</v>
      </c>
      <c r="AC132" s="178">
        <v>26</v>
      </c>
      <c r="AD132" s="178">
        <v>21</v>
      </c>
      <c r="AE132" s="178">
        <v>17</v>
      </c>
      <c r="AF132" s="23"/>
    </row>
    <row r="133" spans="1:32" ht="29.25" hidden="1" customHeight="1">
      <c r="A133" s="73" t="s">
        <v>213</v>
      </c>
      <c r="B133" s="73" t="s">
        <v>214</v>
      </c>
      <c r="C133" s="73" t="s">
        <v>359</v>
      </c>
      <c r="D133" s="73" t="s">
        <v>216</v>
      </c>
      <c r="E133" s="73"/>
      <c r="F133" s="26"/>
      <c r="G133" s="23"/>
      <c r="H133" s="23"/>
      <c r="I133" s="22" t="s">
        <v>353</v>
      </c>
      <c r="J133" s="82" t="s">
        <v>354</v>
      </c>
      <c r="K133" s="82"/>
      <c r="L133" s="74" t="s">
        <v>355</v>
      </c>
      <c r="M133" s="177">
        <v>768</v>
      </c>
      <c r="N133" s="178">
        <v>36</v>
      </c>
      <c r="O133" s="178">
        <v>38</v>
      </c>
      <c r="P133" s="178">
        <v>39</v>
      </c>
      <c r="Q133" s="178">
        <v>39</v>
      </c>
      <c r="R133" s="178">
        <v>29</v>
      </c>
      <c r="S133" s="178">
        <v>33</v>
      </c>
      <c r="T133" s="178">
        <v>41</v>
      </c>
      <c r="U133" s="178">
        <v>46</v>
      </c>
      <c r="V133" s="178">
        <v>49</v>
      </c>
      <c r="W133" s="178">
        <v>46</v>
      </c>
      <c r="X133" s="178">
        <v>47</v>
      </c>
      <c r="Y133" s="178">
        <v>55</v>
      </c>
      <c r="Z133" s="178">
        <v>64</v>
      </c>
      <c r="AA133" s="178">
        <v>68</v>
      </c>
      <c r="AB133" s="178">
        <v>41</v>
      </c>
      <c r="AC133" s="178">
        <v>39</v>
      </c>
      <c r="AD133" s="178">
        <v>32</v>
      </c>
      <c r="AE133" s="178">
        <v>27</v>
      </c>
      <c r="AF133" s="23"/>
    </row>
    <row r="134" spans="1:32" ht="15" hidden="1">
      <c r="A134" s="73" t="s">
        <v>213</v>
      </c>
      <c r="B134" s="73" t="s">
        <v>214</v>
      </c>
      <c r="C134" s="73" t="s">
        <v>359</v>
      </c>
      <c r="D134" s="73" t="s">
        <v>216</v>
      </c>
      <c r="E134" s="73"/>
      <c r="F134" s="26"/>
      <c r="G134" s="23"/>
      <c r="H134" s="23"/>
      <c r="I134" s="22" t="s">
        <v>356</v>
      </c>
      <c r="J134" s="82" t="s">
        <v>357</v>
      </c>
      <c r="K134" s="82"/>
      <c r="L134" s="74" t="s">
        <v>358</v>
      </c>
      <c r="M134" s="177">
        <v>708</v>
      </c>
      <c r="N134" s="178">
        <v>42</v>
      </c>
      <c r="O134" s="178">
        <v>43</v>
      </c>
      <c r="P134" s="178">
        <v>42</v>
      </c>
      <c r="Q134" s="178">
        <v>42</v>
      </c>
      <c r="R134" s="178">
        <v>36</v>
      </c>
      <c r="S134" s="178">
        <v>39</v>
      </c>
      <c r="T134" s="178">
        <v>45</v>
      </c>
      <c r="U134" s="178">
        <v>47</v>
      </c>
      <c r="V134" s="178">
        <v>54</v>
      </c>
      <c r="W134" s="178">
        <v>49</v>
      </c>
      <c r="X134" s="178">
        <v>43</v>
      </c>
      <c r="Y134" s="178">
        <v>46</v>
      </c>
      <c r="Z134" s="178">
        <v>49</v>
      </c>
      <c r="AA134" s="178">
        <v>47</v>
      </c>
      <c r="AB134" s="178">
        <v>25</v>
      </c>
      <c r="AC134" s="178">
        <v>26</v>
      </c>
      <c r="AD134" s="178">
        <v>20</v>
      </c>
      <c r="AE134" s="178">
        <v>14</v>
      </c>
      <c r="AF134" s="23"/>
    </row>
    <row r="135" spans="1:32" ht="5.25" hidden="1" customHeight="1">
      <c r="G135" s="23"/>
      <c r="H135" s="69"/>
      <c r="I135" s="69"/>
      <c r="J135" s="69"/>
      <c r="K135" s="69"/>
      <c r="L135" s="69"/>
      <c r="M135" s="72"/>
      <c r="N135" s="69"/>
      <c r="O135" s="69"/>
      <c r="P135" s="69"/>
      <c r="Q135" s="69"/>
      <c r="R135" s="69"/>
      <c r="S135" s="69"/>
      <c r="T135" s="69"/>
      <c r="U135" s="69"/>
      <c r="V135" s="69"/>
      <c r="W135" s="69"/>
      <c r="X135" s="69"/>
      <c r="Y135" s="69"/>
      <c r="Z135" s="69"/>
      <c r="AA135" s="69"/>
      <c r="AB135" s="69"/>
      <c r="AC135" s="69"/>
      <c r="AD135" s="69"/>
      <c r="AE135" s="69"/>
      <c r="AF135" s="23"/>
    </row>
    <row r="136" spans="1:32" hidden="1">
      <c r="F136" s="27"/>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row>
    <row r="137" spans="1:32" hidden="1">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row>
    <row r="138" spans="1:32" ht="18.75" hidden="1">
      <c r="F138" s="28"/>
      <c r="G138" s="23"/>
      <c r="H138" s="23"/>
      <c r="I138" s="23"/>
      <c r="J138" s="23"/>
      <c r="K138" s="23"/>
      <c r="L138" s="23"/>
      <c r="M138" s="23"/>
      <c r="N138" s="23"/>
      <c r="O138" s="23"/>
      <c r="P138" s="23"/>
      <c r="Q138" s="23"/>
      <c r="R138" s="23"/>
      <c r="S138" s="23"/>
      <c r="T138" s="29" t="s">
        <v>638</v>
      </c>
      <c r="U138" s="30" t="s">
        <v>629</v>
      </c>
      <c r="V138" s="23"/>
      <c r="W138" s="23"/>
      <c r="X138" s="23"/>
      <c r="Y138" s="23"/>
      <c r="Z138" s="23"/>
      <c r="AA138" s="23"/>
      <c r="AB138" s="23"/>
      <c r="AC138" s="23"/>
      <c r="AD138" s="23"/>
      <c r="AE138" s="23"/>
      <c r="AF138" s="23"/>
    </row>
    <row r="139" spans="1:32" ht="18.75" hidden="1">
      <c r="F139" s="28"/>
      <c r="G139" s="23"/>
      <c r="H139" s="23"/>
      <c r="I139" s="23"/>
      <c r="J139" s="23"/>
      <c r="K139" s="23"/>
      <c r="L139" s="23"/>
      <c r="M139" s="23"/>
      <c r="N139" s="23"/>
      <c r="O139" s="23"/>
      <c r="P139" s="23"/>
      <c r="Q139" s="23"/>
      <c r="R139" s="23"/>
      <c r="S139" s="23"/>
      <c r="T139" s="31" t="s">
        <v>639</v>
      </c>
      <c r="U139" s="32" t="s">
        <v>631</v>
      </c>
      <c r="V139" s="23"/>
      <c r="W139" s="23"/>
      <c r="X139" s="23"/>
      <c r="Y139" s="23"/>
      <c r="Z139" s="23"/>
      <c r="AA139" s="23"/>
      <c r="AB139" s="23"/>
      <c r="AC139" s="23"/>
      <c r="AD139" s="23"/>
      <c r="AE139" s="23"/>
      <c r="AF139" s="23"/>
    </row>
    <row r="140" spans="1:32" hidden="1">
      <c r="F140" s="28"/>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row>
    <row r="141" spans="1:32" hidden="1">
      <c r="F141" s="28"/>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15.75" hidden="1">
      <c r="F142" s="28"/>
      <c r="G142" s="23"/>
      <c r="H142" s="33" t="s">
        <v>189</v>
      </c>
      <c r="I142" s="23"/>
      <c r="J142" s="23"/>
      <c r="K142" s="23"/>
      <c r="L142" s="23"/>
      <c r="M142" s="23"/>
      <c r="N142" s="23"/>
      <c r="O142" s="23"/>
      <c r="P142" s="34"/>
      <c r="Q142" s="23"/>
      <c r="R142" s="23"/>
      <c r="S142" s="23"/>
      <c r="T142" s="23"/>
      <c r="U142" s="23"/>
      <c r="V142" s="23"/>
      <c r="W142" s="23"/>
      <c r="X142" s="23"/>
      <c r="Y142" s="35"/>
      <c r="Z142" s="23"/>
      <c r="AA142" s="23"/>
      <c r="AB142" s="23"/>
      <c r="AC142" s="23"/>
      <c r="AD142" s="23"/>
      <c r="AE142" s="36" t="s">
        <v>190</v>
      </c>
      <c r="AF142" s="23"/>
    </row>
    <row r="143" spans="1:32" ht="5.25" hidden="1" customHeight="1">
      <c r="F143" s="28"/>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row>
    <row r="144" spans="1:32" ht="17.25" hidden="1" customHeight="1">
      <c r="F144" s="28"/>
      <c r="G144" s="23"/>
      <c r="H144" s="37"/>
      <c r="I144" s="37"/>
      <c r="J144" s="37"/>
      <c r="K144" s="37"/>
      <c r="L144" s="37"/>
      <c r="M144" s="38"/>
      <c r="N144" s="39"/>
      <c r="O144" s="37"/>
      <c r="P144" s="39"/>
      <c r="Q144" s="39"/>
      <c r="R144" s="39"/>
      <c r="S144" s="39"/>
      <c r="T144" s="39"/>
      <c r="U144" s="39"/>
      <c r="V144" s="39"/>
      <c r="W144" s="39"/>
      <c r="X144" s="39"/>
      <c r="Y144" s="40"/>
      <c r="Z144" s="39"/>
      <c r="AA144" s="39"/>
      <c r="AB144" s="39"/>
      <c r="AC144" s="39"/>
      <c r="AD144" s="39"/>
      <c r="AE144" s="39"/>
      <c r="AF144" s="23"/>
    </row>
    <row r="145" spans="1:32" ht="17.25" hidden="1" customHeight="1">
      <c r="F145" s="28"/>
      <c r="G145" s="23"/>
      <c r="H145" s="41"/>
      <c r="I145" s="41"/>
      <c r="J145" s="41"/>
      <c r="K145" s="41"/>
      <c r="L145" s="41"/>
      <c r="M145" s="42"/>
      <c r="N145" s="41"/>
      <c r="O145" s="23"/>
      <c r="P145" s="43" t="s">
        <v>640</v>
      </c>
      <c r="Q145" s="44"/>
      <c r="R145" s="41"/>
      <c r="S145" s="41"/>
      <c r="T145" s="41"/>
      <c r="U145" s="41"/>
      <c r="V145" s="41"/>
      <c r="W145" s="41"/>
      <c r="X145" s="45"/>
      <c r="Y145" s="23"/>
      <c r="Z145" s="45" t="s">
        <v>641</v>
      </c>
      <c r="AA145" s="41"/>
      <c r="AB145" s="41"/>
      <c r="AC145" s="41"/>
      <c r="AD145" s="41"/>
      <c r="AE145" s="41"/>
      <c r="AF145" s="23"/>
    </row>
    <row r="146" spans="1:32" ht="13.5" hidden="1" customHeight="1">
      <c r="F146" s="28"/>
      <c r="G146" s="23"/>
      <c r="H146" s="46" t="s">
        <v>191</v>
      </c>
      <c r="I146" s="46"/>
      <c r="J146" s="47"/>
      <c r="K146" s="47"/>
      <c r="L146" s="48"/>
      <c r="M146" s="49"/>
      <c r="N146" s="50"/>
      <c r="O146" s="51"/>
      <c r="P146" s="51"/>
      <c r="Q146" s="51"/>
      <c r="R146" s="50"/>
      <c r="S146" s="50"/>
      <c r="T146" s="50"/>
      <c r="U146" s="50"/>
      <c r="V146" s="50"/>
      <c r="W146" s="50"/>
      <c r="X146" s="50"/>
      <c r="Y146" s="51"/>
      <c r="Z146" s="50"/>
      <c r="AA146" s="50"/>
      <c r="AB146" s="50"/>
      <c r="AC146" s="50"/>
      <c r="AD146" s="50"/>
      <c r="AE146" s="50"/>
      <c r="AF146" s="23"/>
    </row>
    <row r="147" spans="1:32" ht="9" hidden="1" customHeight="1">
      <c r="F147" s="28"/>
      <c r="G147" s="23"/>
      <c r="H147" s="46"/>
      <c r="I147" s="23"/>
      <c r="J147" s="46"/>
      <c r="K147" s="46"/>
      <c r="L147" s="46"/>
      <c r="M147" s="52"/>
      <c r="N147" s="53"/>
      <c r="O147" s="53"/>
      <c r="P147" s="37"/>
      <c r="Q147" s="53"/>
      <c r="R147" s="53"/>
      <c r="S147" s="52"/>
      <c r="T147" s="53"/>
      <c r="U147" s="54"/>
      <c r="V147" s="53"/>
      <c r="W147" s="53"/>
      <c r="X147" s="53"/>
      <c r="Y147" s="52"/>
      <c r="Z147" s="53"/>
      <c r="AA147" s="53"/>
      <c r="AB147" s="53"/>
      <c r="AC147" s="53"/>
      <c r="AD147" s="53"/>
      <c r="AE147" s="52"/>
      <c r="AF147" s="41"/>
    </row>
    <row r="148" spans="1:32" hidden="1">
      <c r="F148" s="28"/>
      <c r="G148" s="23"/>
      <c r="H148" s="46"/>
      <c r="I148" s="23"/>
      <c r="J148" s="46"/>
      <c r="K148" s="46"/>
      <c r="L148" s="46"/>
      <c r="M148" s="55" t="s">
        <v>192</v>
      </c>
      <c r="N148" s="56" t="s">
        <v>193</v>
      </c>
      <c r="O148" s="56" t="s">
        <v>194</v>
      </c>
      <c r="P148" s="55" t="s">
        <v>195</v>
      </c>
      <c r="Q148" s="56" t="s">
        <v>196</v>
      </c>
      <c r="R148" s="56" t="s">
        <v>197</v>
      </c>
      <c r="S148" s="55" t="s">
        <v>198</v>
      </c>
      <c r="T148" s="56" t="s">
        <v>199</v>
      </c>
      <c r="U148" s="57" t="s">
        <v>200</v>
      </c>
      <c r="V148" s="56" t="s">
        <v>201</v>
      </c>
      <c r="W148" s="56" t="s">
        <v>202</v>
      </c>
      <c r="X148" s="56" t="s">
        <v>203</v>
      </c>
      <c r="Y148" s="56" t="s">
        <v>204</v>
      </c>
      <c r="Z148" s="56" t="s">
        <v>205</v>
      </c>
      <c r="AA148" s="56" t="s">
        <v>206</v>
      </c>
      <c r="AB148" s="56" t="s">
        <v>207</v>
      </c>
      <c r="AC148" s="56" t="s">
        <v>208</v>
      </c>
      <c r="AD148" s="56" t="s">
        <v>627</v>
      </c>
      <c r="AE148" s="55" t="s">
        <v>628</v>
      </c>
      <c r="AF148" s="41"/>
    </row>
    <row r="149" spans="1:32" ht="12" hidden="1" customHeight="1">
      <c r="F149" s="28"/>
      <c r="G149" s="23"/>
      <c r="H149" s="46"/>
      <c r="I149" s="23"/>
      <c r="J149" s="46"/>
      <c r="K149" s="46"/>
      <c r="L149" s="46"/>
      <c r="M149" s="58"/>
      <c r="N149" s="59"/>
      <c r="O149" s="58"/>
      <c r="P149" s="41"/>
      <c r="Q149" s="58"/>
      <c r="R149" s="58"/>
      <c r="S149" s="58"/>
      <c r="T149" s="59"/>
      <c r="U149" s="59"/>
      <c r="V149" s="58"/>
      <c r="W149" s="58"/>
      <c r="X149" s="58"/>
      <c r="Y149" s="58"/>
      <c r="Z149" s="59"/>
      <c r="AA149" s="58"/>
      <c r="AB149" s="58"/>
      <c r="AC149" s="58"/>
      <c r="AD149" s="58"/>
      <c r="AE149" s="42"/>
      <c r="AF149" s="41"/>
    </row>
    <row r="150" spans="1:32" ht="14.25" hidden="1" customHeight="1">
      <c r="F150" s="28"/>
      <c r="G150" s="23"/>
      <c r="H150" s="60" t="s">
        <v>209</v>
      </c>
      <c r="I150" s="46"/>
      <c r="J150" s="60"/>
      <c r="K150" s="60"/>
      <c r="L150" s="61"/>
      <c r="M150" s="58"/>
      <c r="N150" s="59"/>
      <c r="O150" s="58"/>
      <c r="P150" s="41"/>
      <c r="Q150" s="56"/>
      <c r="R150" s="56"/>
      <c r="S150" s="58"/>
      <c r="T150" s="59"/>
      <c r="U150" s="59"/>
      <c r="V150" s="56"/>
      <c r="W150" s="56"/>
      <c r="X150" s="56"/>
      <c r="Y150" s="58"/>
      <c r="Z150" s="59"/>
      <c r="AA150" s="58"/>
      <c r="AB150" s="56"/>
      <c r="AC150" s="56"/>
      <c r="AD150" s="56"/>
      <c r="AE150" s="55"/>
      <c r="AF150" s="41"/>
    </row>
    <row r="151" spans="1:32" ht="14.25" hidden="1" customHeight="1">
      <c r="F151" s="28"/>
      <c r="G151" s="23"/>
      <c r="H151" s="23"/>
      <c r="I151" s="60"/>
      <c r="J151" s="60"/>
      <c r="K151" s="60"/>
      <c r="L151" s="62"/>
      <c r="M151" s="63" t="s">
        <v>210</v>
      </c>
      <c r="N151" s="64" t="s">
        <v>211</v>
      </c>
      <c r="O151" s="58"/>
      <c r="P151" s="42"/>
      <c r="Q151" s="58"/>
      <c r="R151" s="58"/>
      <c r="S151" s="42"/>
      <c r="T151" s="58"/>
      <c r="U151" s="59"/>
      <c r="V151" s="58"/>
      <c r="W151" s="58"/>
      <c r="X151" s="58"/>
      <c r="Y151" s="58"/>
      <c r="Z151" s="58"/>
      <c r="AA151" s="58"/>
      <c r="AB151" s="58"/>
      <c r="AC151" s="58"/>
      <c r="AD151" s="58"/>
      <c r="AE151" s="63" t="s">
        <v>212</v>
      </c>
      <c r="AF151" s="41"/>
    </row>
    <row r="152" spans="1:32" ht="15" hidden="1">
      <c r="F152" s="28"/>
      <c r="G152" s="23"/>
      <c r="H152" s="23"/>
      <c r="I152" s="23"/>
      <c r="J152" s="65"/>
      <c r="K152" s="65"/>
      <c r="L152" s="66"/>
      <c r="M152" s="67"/>
      <c r="N152" s="68"/>
      <c r="O152" s="58"/>
      <c r="P152" s="45"/>
      <c r="Q152" s="64"/>
      <c r="R152" s="64"/>
      <c r="S152" s="67"/>
      <c r="T152" s="68"/>
      <c r="U152" s="59"/>
      <c r="V152" s="64"/>
      <c r="W152" s="64"/>
      <c r="X152" s="64"/>
      <c r="Y152" s="67"/>
      <c r="Z152" s="68"/>
      <c r="AA152" s="58"/>
      <c r="AB152" s="64"/>
      <c r="AC152" s="64"/>
      <c r="AD152" s="64"/>
      <c r="AE152" s="63"/>
      <c r="AF152" s="41"/>
    </row>
    <row r="153" spans="1:32" ht="5.25" hidden="1" customHeight="1">
      <c r="F153" s="28"/>
      <c r="G153" s="23"/>
      <c r="H153" s="69"/>
      <c r="I153" s="69"/>
      <c r="J153" s="69"/>
      <c r="K153" s="69"/>
      <c r="L153" s="69"/>
      <c r="M153" s="70"/>
      <c r="N153" s="71"/>
      <c r="O153" s="70"/>
      <c r="P153" s="69"/>
      <c r="Q153" s="70"/>
      <c r="R153" s="70"/>
      <c r="S153" s="70"/>
      <c r="T153" s="71"/>
      <c r="U153" s="71"/>
      <c r="V153" s="70"/>
      <c r="W153" s="70"/>
      <c r="X153" s="70"/>
      <c r="Y153" s="70"/>
      <c r="Z153" s="71"/>
      <c r="AA153" s="70"/>
      <c r="AB153" s="70"/>
      <c r="AC153" s="70"/>
      <c r="AD153" s="70"/>
      <c r="AE153" s="72"/>
      <c r="AF153" s="41"/>
    </row>
    <row r="154" spans="1:32" ht="29.25" hidden="1" customHeight="1">
      <c r="A154" s="73" t="s">
        <v>213</v>
      </c>
      <c r="B154" s="73" t="s">
        <v>214</v>
      </c>
      <c r="C154" s="73" t="s">
        <v>360</v>
      </c>
      <c r="D154" s="73" t="s">
        <v>216</v>
      </c>
      <c r="E154" s="73"/>
      <c r="F154" s="26"/>
      <c r="G154" s="23"/>
      <c r="H154" s="666" t="s">
        <v>217</v>
      </c>
      <c r="I154" s="666"/>
      <c r="J154" s="666"/>
      <c r="K154" s="82"/>
      <c r="L154" s="74" t="s">
        <v>634</v>
      </c>
      <c r="M154" s="177">
        <v>65167</v>
      </c>
      <c r="N154" s="178">
        <v>2423</v>
      </c>
      <c r="O154" s="178">
        <v>2586</v>
      </c>
      <c r="P154" s="178">
        <v>2691</v>
      </c>
      <c r="Q154" s="178">
        <v>2937</v>
      </c>
      <c r="R154" s="178">
        <v>2989</v>
      </c>
      <c r="S154" s="178">
        <v>3125</v>
      </c>
      <c r="T154" s="178">
        <v>3572</v>
      </c>
      <c r="U154" s="178">
        <v>4001</v>
      </c>
      <c r="V154" s="178">
        <v>4792</v>
      </c>
      <c r="W154" s="178">
        <v>4596</v>
      </c>
      <c r="X154" s="178">
        <v>3935</v>
      </c>
      <c r="Y154" s="178">
        <v>3786</v>
      </c>
      <c r="Z154" s="178">
        <v>4141</v>
      </c>
      <c r="AA154" s="178">
        <v>5303</v>
      </c>
      <c r="AB154" s="178">
        <v>3956</v>
      </c>
      <c r="AC154" s="178">
        <v>3620</v>
      </c>
      <c r="AD154" s="178">
        <v>3085</v>
      </c>
      <c r="AE154" s="178">
        <v>3628</v>
      </c>
      <c r="AF154" s="23"/>
    </row>
    <row r="155" spans="1:32" ht="29.25" hidden="1" customHeight="1">
      <c r="A155" s="73" t="s">
        <v>213</v>
      </c>
      <c r="B155" s="73" t="s">
        <v>214</v>
      </c>
      <c r="C155" s="73" t="s">
        <v>360</v>
      </c>
      <c r="D155" s="73" t="s">
        <v>216</v>
      </c>
      <c r="E155" s="73"/>
      <c r="F155" s="26"/>
      <c r="G155" s="23"/>
      <c r="H155" s="23"/>
      <c r="I155" s="22" t="s">
        <v>216</v>
      </c>
      <c r="J155" s="82" t="s">
        <v>219</v>
      </c>
      <c r="K155" s="82"/>
      <c r="L155" s="74" t="s">
        <v>220</v>
      </c>
      <c r="M155" s="177">
        <v>2830</v>
      </c>
      <c r="N155" s="178">
        <v>90</v>
      </c>
      <c r="O155" s="178">
        <v>98</v>
      </c>
      <c r="P155" s="178">
        <v>106</v>
      </c>
      <c r="Q155" s="178">
        <v>115</v>
      </c>
      <c r="R155" s="178">
        <v>115</v>
      </c>
      <c r="S155" s="178">
        <v>121</v>
      </c>
      <c r="T155" s="178">
        <v>143</v>
      </c>
      <c r="U155" s="178">
        <v>164</v>
      </c>
      <c r="V155" s="178">
        <v>197</v>
      </c>
      <c r="W155" s="178">
        <v>190</v>
      </c>
      <c r="X155" s="178">
        <v>176</v>
      </c>
      <c r="Y155" s="178">
        <v>177</v>
      </c>
      <c r="Z155" s="178">
        <v>206</v>
      </c>
      <c r="AA155" s="178">
        <v>253</v>
      </c>
      <c r="AB155" s="178">
        <v>188</v>
      </c>
      <c r="AC155" s="178">
        <v>173</v>
      </c>
      <c r="AD155" s="178">
        <v>146</v>
      </c>
      <c r="AE155" s="178">
        <v>173</v>
      </c>
      <c r="AF155" s="23"/>
    </row>
    <row r="156" spans="1:32" ht="15" hidden="1">
      <c r="A156" s="73" t="s">
        <v>213</v>
      </c>
      <c r="B156" s="73" t="s">
        <v>214</v>
      </c>
      <c r="C156" s="73" t="s">
        <v>360</v>
      </c>
      <c r="D156" s="73" t="s">
        <v>216</v>
      </c>
      <c r="E156" s="73"/>
      <c r="F156" s="26"/>
      <c r="G156" s="23"/>
      <c r="H156" s="23"/>
      <c r="I156" s="22" t="s">
        <v>221</v>
      </c>
      <c r="J156" s="82" t="s">
        <v>222</v>
      </c>
      <c r="K156" s="82"/>
      <c r="L156" s="74" t="s">
        <v>223</v>
      </c>
      <c r="M156" s="177">
        <v>686</v>
      </c>
      <c r="N156" s="178">
        <v>21</v>
      </c>
      <c r="O156" s="178">
        <v>23</v>
      </c>
      <c r="P156" s="178">
        <v>27</v>
      </c>
      <c r="Q156" s="178">
        <v>30</v>
      </c>
      <c r="R156" s="178">
        <v>23</v>
      </c>
      <c r="S156" s="178">
        <v>25</v>
      </c>
      <c r="T156" s="178">
        <v>32</v>
      </c>
      <c r="U156" s="178">
        <v>37</v>
      </c>
      <c r="V156" s="178">
        <v>43</v>
      </c>
      <c r="W156" s="178">
        <v>44</v>
      </c>
      <c r="X156" s="178">
        <v>43</v>
      </c>
      <c r="Y156" s="178">
        <v>47</v>
      </c>
      <c r="Z156" s="178">
        <v>53</v>
      </c>
      <c r="AA156" s="178">
        <v>62</v>
      </c>
      <c r="AB156" s="178">
        <v>44</v>
      </c>
      <c r="AC156" s="178">
        <v>44</v>
      </c>
      <c r="AD156" s="178">
        <v>42</v>
      </c>
      <c r="AE156" s="178">
        <v>45</v>
      </c>
      <c r="AF156" s="23"/>
    </row>
    <row r="157" spans="1:32" ht="15" hidden="1">
      <c r="A157" s="73" t="s">
        <v>213</v>
      </c>
      <c r="B157" s="73" t="s">
        <v>214</v>
      </c>
      <c r="C157" s="73" t="s">
        <v>360</v>
      </c>
      <c r="D157" s="73" t="s">
        <v>216</v>
      </c>
      <c r="E157" s="73"/>
      <c r="F157" s="26"/>
      <c r="G157" s="23"/>
      <c r="H157" s="23"/>
      <c r="I157" s="22" t="s">
        <v>224</v>
      </c>
      <c r="J157" s="82" t="s">
        <v>225</v>
      </c>
      <c r="K157" s="82"/>
      <c r="L157" s="74" t="s">
        <v>226</v>
      </c>
      <c r="M157" s="177">
        <v>658</v>
      </c>
      <c r="N157" s="178">
        <v>21</v>
      </c>
      <c r="O157" s="178">
        <v>24</v>
      </c>
      <c r="P157" s="178">
        <v>27</v>
      </c>
      <c r="Q157" s="178">
        <v>29</v>
      </c>
      <c r="R157" s="178">
        <v>23</v>
      </c>
      <c r="S157" s="178">
        <v>26</v>
      </c>
      <c r="T157" s="178">
        <v>31</v>
      </c>
      <c r="U157" s="178">
        <v>36</v>
      </c>
      <c r="V157" s="178">
        <v>41</v>
      </c>
      <c r="W157" s="178">
        <v>40</v>
      </c>
      <c r="X157" s="178">
        <v>39</v>
      </c>
      <c r="Y157" s="178">
        <v>43</v>
      </c>
      <c r="Z157" s="178">
        <v>49</v>
      </c>
      <c r="AA157" s="178">
        <v>55</v>
      </c>
      <c r="AB157" s="178">
        <v>41</v>
      </c>
      <c r="AC157" s="178">
        <v>43</v>
      </c>
      <c r="AD157" s="178">
        <v>41</v>
      </c>
      <c r="AE157" s="178">
        <v>49</v>
      </c>
      <c r="AF157" s="23"/>
    </row>
    <row r="158" spans="1:32" ht="15" hidden="1">
      <c r="A158" s="73" t="s">
        <v>213</v>
      </c>
      <c r="B158" s="73" t="s">
        <v>214</v>
      </c>
      <c r="C158" s="73" t="s">
        <v>360</v>
      </c>
      <c r="D158" s="73" t="s">
        <v>216</v>
      </c>
      <c r="E158" s="73"/>
      <c r="F158" s="26"/>
      <c r="G158" s="23"/>
      <c r="H158" s="23"/>
      <c r="I158" s="22" t="s">
        <v>227</v>
      </c>
      <c r="J158" s="82" t="s">
        <v>228</v>
      </c>
      <c r="K158" s="82"/>
      <c r="L158" s="74" t="s">
        <v>229</v>
      </c>
      <c r="M158" s="177">
        <v>1191</v>
      </c>
      <c r="N158" s="178">
        <v>43</v>
      </c>
      <c r="O158" s="178">
        <v>47</v>
      </c>
      <c r="P158" s="178">
        <v>49</v>
      </c>
      <c r="Q158" s="178">
        <v>55</v>
      </c>
      <c r="R158" s="178">
        <v>59</v>
      </c>
      <c r="S158" s="178">
        <v>60</v>
      </c>
      <c r="T158" s="178">
        <v>67</v>
      </c>
      <c r="U158" s="178">
        <v>75</v>
      </c>
      <c r="V158" s="178">
        <v>83</v>
      </c>
      <c r="W158" s="178">
        <v>77</v>
      </c>
      <c r="X158" s="178">
        <v>70</v>
      </c>
      <c r="Y158" s="178">
        <v>75</v>
      </c>
      <c r="Z158" s="178">
        <v>84</v>
      </c>
      <c r="AA158" s="178">
        <v>95</v>
      </c>
      <c r="AB158" s="178">
        <v>64</v>
      </c>
      <c r="AC158" s="178">
        <v>63</v>
      </c>
      <c r="AD158" s="178">
        <v>58</v>
      </c>
      <c r="AE158" s="178">
        <v>68</v>
      </c>
      <c r="AF158" s="23"/>
    </row>
    <row r="159" spans="1:32" ht="15" hidden="1">
      <c r="A159" s="73" t="s">
        <v>213</v>
      </c>
      <c r="B159" s="73" t="s">
        <v>214</v>
      </c>
      <c r="C159" s="73" t="s">
        <v>360</v>
      </c>
      <c r="D159" s="73" t="s">
        <v>216</v>
      </c>
      <c r="E159" s="73"/>
      <c r="F159" s="26"/>
      <c r="G159" s="23"/>
      <c r="H159" s="23"/>
      <c r="I159" s="22" t="s">
        <v>230</v>
      </c>
      <c r="J159" s="82" t="s">
        <v>231</v>
      </c>
      <c r="K159" s="82"/>
      <c r="L159" s="74" t="s">
        <v>232</v>
      </c>
      <c r="M159" s="177">
        <v>536</v>
      </c>
      <c r="N159" s="178">
        <v>14</v>
      </c>
      <c r="O159" s="178">
        <v>17</v>
      </c>
      <c r="P159" s="178">
        <v>19</v>
      </c>
      <c r="Q159" s="178">
        <v>21</v>
      </c>
      <c r="R159" s="178">
        <v>15</v>
      </c>
      <c r="S159" s="178">
        <v>18</v>
      </c>
      <c r="T159" s="178">
        <v>23</v>
      </c>
      <c r="U159" s="178">
        <v>27</v>
      </c>
      <c r="V159" s="178">
        <v>31</v>
      </c>
      <c r="W159" s="178">
        <v>31</v>
      </c>
      <c r="X159" s="178">
        <v>31</v>
      </c>
      <c r="Y159" s="178">
        <v>37</v>
      </c>
      <c r="Z159" s="178">
        <v>43</v>
      </c>
      <c r="AA159" s="178">
        <v>50</v>
      </c>
      <c r="AB159" s="178">
        <v>35</v>
      </c>
      <c r="AC159" s="178">
        <v>38</v>
      </c>
      <c r="AD159" s="178">
        <v>38</v>
      </c>
      <c r="AE159" s="178">
        <v>46</v>
      </c>
      <c r="AF159" s="23"/>
    </row>
    <row r="160" spans="1:32" ht="29.25" hidden="1" customHeight="1">
      <c r="A160" s="73" t="s">
        <v>213</v>
      </c>
      <c r="B160" s="73" t="s">
        <v>214</v>
      </c>
      <c r="C160" s="73" t="s">
        <v>360</v>
      </c>
      <c r="D160" s="73" t="s">
        <v>216</v>
      </c>
      <c r="E160" s="73"/>
      <c r="F160" s="26"/>
      <c r="G160" s="23"/>
      <c r="H160" s="23"/>
      <c r="I160" s="22" t="s">
        <v>233</v>
      </c>
      <c r="J160" s="82" t="s">
        <v>234</v>
      </c>
      <c r="K160" s="82"/>
      <c r="L160" s="74" t="s">
        <v>235</v>
      </c>
      <c r="M160" s="177">
        <v>578</v>
      </c>
      <c r="N160" s="178">
        <v>19</v>
      </c>
      <c r="O160" s="178">
        <v>22</v>
      </c>
      <c r="P160" s="178">
        <v>24</v>
      </c>
      <c r="Q160" s="178">
        <v>25</v>
      </c>
      <c r="R160" s="178">
        <v>20</v>
      </c>
      <c r="S160" s="178">
        <v>23</v>
      </c>
      <c r="T160" s="178">
        <v>28</v>
      </c>
      <c r="U160" s="178">
        <v>32</v>
      </c>
      <c r="V160" s="178">
        <v>35</v>
      </c>
      <c r="W160" s="178">
        <v>34</v>
      </c>
      <c r="X160" s="178">
        <v>34</v>
      </c>
      <c r="Y160" s="178">
        <v>38</v>
      </c>
      <c r="Z160" s="178">
        <v>43</v>
      </c>
      <c r="AA160" s="178">
        <v>48</v>
      </c>
      <c r="AB160" s="178">
        <v>34</v>
      </c>
      <c r="AC160" s="178">
        <v>36</v>
      </c>
      <c r="AD160" s="178">
        <v>36</v>
      </c>
      <c r="AE160" s="178">
        <v>48</v>
      </c>
      <c r="AF160" s="23"/>
    </row>
    <row r="161" spans="1:32" ht="15" hidden="1">
      <c r="A161" s="73" t="s">
        <v>213</v>
      </c>
      <c r="B161" s="73" t="s">
        <v>214</v>
      </c>
      <c r="C161" s="73" t="s">
        <v>360</v>
      </c>
      <c r="D161" s="73" t="s">
        <v>216</v>
      </c>
      <c r="E161" s="73"/>
      <c r="F161" s="26"/>
      <c r="G161" s="23"/>
      <c r="H161" s="23"/>
      <c r="I161" s="22" t="s">
        <v>236</v>
      </c>
      <c r="J161" s="82" t="s">
        <v>237</v>
      </c>
      <c r="K161" s="82"/>
      <c r="L161" s="74" t="s">
        <v>238</v>
      </c>
      <c r="M161" s="177">
        <v>960</v>
      </c>
      <c r="N161" s="178">
        <v>33</v>
      </c>
      <c r="O161" s="178">
        <v>36</v>
      </c>
      <c r="P161" s="178">
        <v>41</v>
      </c>
      <c r="Q161" s="178">
        <v>45</v>
      </c>
      <c r="R161" s="178">
        <v>34</v>
      </c>
      <c r="S161" s="178">
        <v>40</v>
      </c>
      <c r="T161" s="178">
        <v>47</v>
      </c>
      <c r="U161" s="178">
        <v>53</v>
      </c>
      <c r="V161" s="178">
        <v>61</v>
      </c>
      <c r="W161" s="178">
        <v>59</v>
      </c>
      <c r="X161" s="178">
        <v>58</v>
      </c>
      <c r="Y161" s="178">
        <v>65</v>
      </c>
      <c r="Z161" s="178">
        <v>73</v>
      </c>
      <c r="AA161" s="178">
        <v>80</v>
      </c>
      <c r="AB161" s="178">
        <v>55</v>
      </c>
      <c r="AC161" s="178">
        <v>56</v>
      </c>
      <c r="AD161" s="178">
        <v>55</v>
      </c>
      <c r="AE161" s="178">
        <v>70</v>
      </c>
      <c r="AF161" s="23"/>
    </row>
    <row r="162" spans="1:32" ht="15" hidden="1">
      <c r="A162" s="73" t="s">
        <v>213</v>
      </c>
      <c r="B162" s="73" t="s">
        <v>214</v>
      </c>
      <c r="C162" s="73" t="s">
        <v>360</v>
      </c>
      <c r="D162" s="73" t="s">
        <v>216</v>
      </c>
      <c r="E162" s="73"/>
      <c r="F162" s="26"/>
      <c r="G162" s="23"/>
      <c r="H162" s="23"/>
      <c r="I162" s="22" t="s">
        <v>239</v>
      </c>
      <c r="J162" s="82" t="s">
        <v>240</v>
      </c>
      <c r="K162" s="82"/>
      <c r="L162" s="74" t="s">
        <v>241</v>
      </c>
      <c r="M162" s="177">
        <v>1457</v>
      </c>
      <c r="N162" s="178">
        <v>53</v>
      </c>
      <c r="O162" s="178">
        <v>59</v>
      </c>
      <c r="P162" s="178">
        <v>64</v>
      </c>
      <c r="Q162" s="178">
        <v>69</v>
      </c>
      <c r="R162" s="178">
        <v>61</v>
      </c>
      <c r="S162" s="178">
        <v>64</v>
      </c>
      <c r="T162" s="178">
        <v>76</v>
      </c>
      <c r="U162" s="178">
        <v>87</v>
      </c>
      <c r="V162" s="178">
        <v>104</v>
      </c>
      <c r="W162" s="178">
        <v>99</v>
      </c>
      <c r="X162" s="178">
        <v>86</v>
      </c>
      <c r="Y162" s="178">
        <v>89</v>
      </c>
      <c r="Z162" s="178">
        <v>104</v>
      </c>
      <c r="AA162" s="178">
        <v>126</v>
      </c>
      <c r="AB162" s="178">
        <v>91</v>
      </c>
      <c r="AC162" s="178">
        <v>79</v>
      </c>
      <c r="AD162" s="178">
        <v>65</v>
      </c>
      <c r="AE162" s="178">
        <v>81</v>
      </c>
      <c r="AF162" s="23"/>
    </row>
    <row r="163" spans="1:32" ht="15" hidden="1">
      <c r="A163" s="73" t="s">
        <v>213</v>
      </c>
      <c r="B163" s="73" t="s">
        <v>214</v>
      </c>
      <c r="C163" s="73" t="s">
        <v>360</v>
      </c>
      <c r="D163" s="73" t="s">
        <v>216</v>
      </c>
      <c r="E163" s="73"/>
      <c r="F163" s="26"/>
      <c r="G163" s="23"/>
      <c r="H163" s="23"/>
      <c r="I163" s="22" t="s">
        <v>242</v>
      </c>
      <c r="J163" s="82" t="s">
        <v>243</v>
      </c>
      <c r="K163" s="82"/>
      <c r="L163" s="74" t="s">
        <v>244</v>
      </c>
      <c r="M163" s="177">
        <v>988</v>
      </c>
      <c r="N163" s="178">
        <v>37</v>
      </c>
      <c r="O163" s="178">
        <v>41</v>
      </c>
      <c r="P163" s="178">
        <v>44</v>
      </c>
      <c r="Q163" s="178">
        <v>45</v>
      </c>
      <c r="R163" s="178">
        <v>40</v>
      </c>
      <c r="S163" s="178">
        <v>46</v>
      </c>
      <c r="T163" s="178">
        <v>54</v>
      </c>
      <c r="U163" s="178">
        <v>61</v>
      </c>
      <c r="V163" s="178">
        <v>72</v>
      </c>
      <c r="W163" s="178">
        <v>67</v>
      </c>
      <c r="X163" s="178">
        <v>58</v>
      </c>
      <c r="Y163" s="178">
        <v>61</v>
      </c>
      <c r="Z163" s="178">
        <v>71</v>
      </c>
      <c r="AA163" s="178">
        <v>84</v>
      </c>
      <c r="AB163" s="178">
        <v>58</v>
      </c>
      <c r="AC163" s="178">
        <v>51</v>
      </c>
      <c r="AD163" s="178">
        <v>44</v>
      </c>
      <c r="AE163" s="178">
        <v>55</v>
      </c>
      <c r="AF163" s="23"/>
    </row>
    <row r="164" spans="1:32" ht="15" hidden="1">
      <c r="A164" s="73" t="s">
        <v>213</v>
      </c>
      <c r="B164" s="73" t="s">
        <v>214</v>
      </c>
      <c r="C164" s="73" t="s">
        <v>360</v>
      </c>
      <c r="D164" s="73" t="s">
        <v>216</v>
      </c>
      <c r="E164" s="73"/>
      <c r="F164" s="26"/>
      <c r="G164" s="23"/>
      <c r="H164" s="23"/>
      <c r="I164" s="22" t="s">
        <v>245</v>
      </c>
      <c r="J164" s="82" t="s">
        <v>246</v>
      </c>
      <c r="K164" s="82"/>
      <c r="L164" s="74" t="s">
        <v>247</v>
      </c>
      <c r="M164" s="177">
        <v>996</v>
      </c>
      <c r="N164" s="178">
        <v>36</v>
      </c>
      <c r="O164" s="178">
        <v>40</v>
      </c>
      <c r="P164" s="178">
        <v>44</v>
      </c>
      <c r="Q164" s="178">
        <v>48</v>
      </c>
      <c r="R164" s="178">
        <v>41</v>
      </c>
      <c r="S164" s="178">
        <v>43</v>
      </c>
      <c r="T164" s="178">
        <v>49</v>
      </c>
      <c r="U164" s="178">
        <v>58</v>
      </c>
      <c r="V164" s="178">
        <v>73</v>
      </c>
      <c r="W164" s="178">
        <v>69</v>
      </c>
      <c r="X164" s="178">
        <v>58</v>
      </c>
      <c r="Y164" s="178">
        <v>58</v>
      </c>
      <c r="Z164" s="178">
        <v>67</v>
      </c>
      <c r="AA164" s="178">
        <v>85</v>
      </c>
      <c r="AB164" s="178">
        <v>63</v>
      </c>
      <c r="AC164" s="178">
        <v>55</v>
      </c>
      <c r="AD164" s="178">
        <v>47</v>
      </c>
      <c r="AE164" s="178">
        <v>61</v>
      </c>
      <c r="AF164" s="23"/>
    </row>
    <row r="165" spans="1:32" ht="29.25" hidden="1" customHeight="1">
      <c r="A165" s="73" t="s">
        <v>213</v>
      </c>
      <c r="B165" s="73" t="s">
        <v>214</v>
      </c>
      <c r="C165" s="73" t="s">
        <v>360</v>
      </c>
      <c r="D165" s="73" t="s">
        <v>216</v>
      </c>
      <c r="E165" s="73"/>
      <c r="F165" s="26"/>
      <c r="G165" s="23"/>
      <c r="H165" s="23"/>
      <c r="I165" s="22" t="s">
        <v>248</v>
      </c>
      <c r="J165" s="82" t="s">
        <v>249</v>
      </c>
      <c r="K165" s="82"/>
      <c r="L165" s="74" t="s">
        <v>250</v>
      </c>
      <c r="M165" s="177">
        <v>3651</v>
      </c>
      <c r="N165" s="178">
        <v>138</v>
      </c>
      <c r="O165" s="178">
        <v>149</v>
      </c>
      <c r="P165" s="178">
        <v>155</v>
      </c>
      <c r="Q165" s="178">
        <v>170</v>
      </c>
      <c r="R165" s="178">
        <v>187</v>
      </c>
      <c r="S165" s="178">
        <v>181</v>
      </c>
      <c r="T165" s="178">
        <v>205</v>
      </c>
      <c r="U165" s="178">
        <v>233</v>
      </c>
      <c r="V165" s="178">
        <v>288</v>
      </c>
      <c r="W165" s="178">
        <v>277</v>
      </c>
      <c r="X165" s="178">
        <v>225</v>
      </c>
      <c r="Y165" s="178">
        <v>203</v>
      </c>
      <c r="Z165" s="178">
        <v>226</v>
      </c>
      <c r="AA165" s="178">
        <v>302</v>
      </c>
      <c r="AB165" s="178">
        <v>235</v>
      </c>
      <c r="AC165" s="178">
        <v>196</v>
      </c>
      <c r="AD165" s="178">
        <v>140</v>
      </c>
      <c r="AE165" s="178">
        <v>141</v>
      </c>
      <c r="AF165" s="23"/>
    </row>
    <row r="166" spans="1:32" ht="15" hidden="1">
      <c r="A166" s="73" t="s">
        <v>213</v>
      </c>
      <c r="B166" s="73" t="s">
        <v>214</v>
      </c>
      <c r="C166" s="73" t="s">
        <v>360</v>
      </c>
      <c r="D166" s="73" t="s">
        <v>216</v>
      </c>
      <c r="E166" s="73"/>
      <c r="F166" s="26"/>
      <c r="G166" s="23"/>
      <c r="H166" s="23"/>
      <c r="I166" s="22" t="s">
        <v>251</v>
      </c>
      <c r="J166" s="82" t="s">
        <v>252</v>
      </c>
      <c r="K166" s="82"/>
      <c r="L166" s="74" t="s">
        <v>253</v>
      </c>
      <c r="M166" s="177">
        <v>3136</v>
      </c>
      <c r="N166" s="178">
        <v>115</v>
      </c>
      <c r="O166" s="178">
        <v>125</v>
      </c>
      <c r="P166" s="178">
        <v>132</v>
      </c>
      <c r="Q166" s="178">
        <v>141</v>
      </c>
      <c r="R166" s="178">
        <v>149</v>
      </c>
      <c r="S166" s="178">
        <v>152</v>
      </c>
      <c r="T166" s="178">
        <v>175</v>
      </c>
      <c r="U166" s="178">
        <v>198</v>
      </c>
      <c r="V166" s="178">
        <v>244</v>
      </c>
      <c r="W166" s="178">
        <v>236</v>
      </c>
      <c r="X166" s="178">
        <v>191</v>
      </c>
      <c r="Y166" s="178">
        <v>176</v>
      </c>
      <c r="Z166" s="178">
        <v>198</v>
      </c>
      <c r="AA166" s="178">
        <v>265</v>
      </c>
      <c r="AB166" s="178">
        <v>205</v>
      </c>
      <c r="AC166" s="178">
        <v>171</v>
      </c>
      <c r="AD166" s="178">
        <v>128</v>
      </c>
      <c r="AE166" s="178">
        <v>136</v>
      </c>
      <c r="AF166" s="23"/>
    </row>
    <row r="167" spans="1:32" ht="15" hidden="1">
      <c r="A167" s="73" t="s">
        <v>213</v>
      </c>
      <c r="B167" s="73" t="s">
        <v>214</v>
      </c>
      <c r="C167" s="73" t="s">
        <v>360</v>
      </c>
      <c r="D167" s="73" t="s">
        <v>216</v>
      </c>
      <c r="E167" s="73"/>
      <c r="F167" s="26"/>
      <c r="G167" s="23"/>
      <c r="H167" s="23"/>
      <c r="I167" s="22" t="s">
        <v>254</v>
      </c>
      <c r="J167" s="82" t="s">
        <v>255</v>
      </c>
      <c r="K167" s="82"/>
      <c r="L167" s="74" t="s">
        <v>256</v>
      </c>
      <c r="M167" s="177">
        <v>6907</v>
      </c>
      <c r="N167" s="178">
        <v>262</v>
      </c>
      <c r="O167" s="178">
        <v>248</v>
      </c>
      <c r="P167" s="178">
        <v>241</v>
      </c>
      <c r="Q167" s="178">
        <v>273</v>
      </c>
      <c r="R167" s="178">
        <v>402</v>
      </c>
      <c r="S167" s="178">
        <v>438</v>
      </c>
      <c r="T167" s="178">
        <v>482</v>
      </c>
      <c r="U167" s="178">
        <v>508</v>
      </c>
      <c r="V167" s="178">
        <v>570</v>
      </c>
      <c r="W167" s="178">
        <v>550</v>
      </c>
      <c r="X167" s="178">
        <v>444</v>
      </c>
      <c r="Y167" s="178">
        <v>366</v>
      </c>
      <c r="Z167" s="178">
        <v>353</v>
      </c>
      <c r="AA167" s="178">
        <v>462</v>
      </c>
      <c r="AB167" s="178">
        <v>373</v>
      </c>
      <c r="AC167" s="178">
        <v>344</v>
      </c>
      <c r="AD167" s="178">
        <v>288</v>
      </c>
      <c r="AE167" s="178">
        <v>303</v>
      </c>
      <c r="AF167" s="23"/>
    </row>
    <row r="168" spans="1:32" ht="15" hidden="1">
      <c r="A168" s="73" t="s">
        <v>213</v>
      </c>
      <c r="B168" s="73" t="s">
        <v>214</v>
      </c>
      <c r="C168" s="73" t="s">
        <v>360</v>
      </c>
      <c r="D168" s="73" t="s">
        <v>216</v>
      </c>
      <c r="E168" s="73"/>
      <c r="F168" s="26"/>
      <c r="G168" s="23"/>
      <c r="H168" s="23"/>
      <c r="I168" s="22" t="s">
        <v>257</v>
      </c>
      <c r="J168" s="82" t="s">
        <v>258</v>
      </c>
      <c r="K168" s="82"/>
      <c r="L168" s="74" t="s">
        <v>259</v>
      </c>
      <c r="M168" s="177">
        <v>4580</v>
      </c>
      <c r="N168" s="178">
        <v>177</v>
      </c>
      <c r="O168" s="178">
        <v>186</v>
      </c>
      <c r="P168" s="178">
        <v>191</v>
      </c>
      <c r="Q168" s="178">
        <v>209</v>
      </c>
      <c r="R168" s="178">
        <v>236</v>
      </c>
      <c r="S168" s="178">
        <v>234</v>
      </c>
      <c r="T168" s="178">
        <v>266</v>
      </c>
      <c r="U168" s="178">
        <v>304</v>
      </c>
      <c r="V168" s="178">
        <v>371</v>
      </c>
      <c r="W168" s="178">
        <v>369</v>
      </c>
      <c r="X168" s="178">
        <v>295</v>
      </c>
      <c r="Y168" s="178">
        <v>250</v>
      </c>
      <c r="Z168" s="178">
        <v>257</v>
      </c>
      <c r="AA168" s="178">
        <v>345</v>
      </c>
      <c r="AB168" s="178">
        <v>272</v>
      </c>
      <c r="AC168" s="178">
        <v>236</v>
      </c>
      <c r="AD168" s="178">
        <v>184</v>
      </c>
      <c r="AE168" s="178">
        <v>196</v>
      </c>
      <c r="AF168" s="23"/>
    </row>
    <row r="169" spans="1:32" ht="15" hidden="1">
      <c r="A169" s="73" t="s">
        <v>213</v>
      </c>
      <c r="B169" s="73" t="s">
        <v>214</v>
      </c>
      <c r="C169" s="73" t="s">
        <v>360</v>
      </c>
      <c r="D169" s="73" t="s">
        <v>216</v>
      </c>
      <c r="E169" s="73"/>
      <c r="F169" s="26"/>
      <c r="G169" s="23"/>
      <c r="H169" s="23"/>
      <c r="I169" s="22" t="s">
        <v>260</v>
      </c>
      <c r="J169" s="82" t="s">
        <v>261</v>
      </c>
      <c r="K169" s="82"/>
      <c r="L169" s="74" t="s">
        <v>262</v>
      </c>
      <c r="M169" s="177">
        <v>1179</v>
      </c>
      <c r="N169" s="178">
        <v>40</v>
      </c>
      <c r="O169" s="178">
        <v>44</v>
      </c>
      <c r="P169" s="178">
        <v>48</v>
      </c>
      <c r="Q169" s="178">
        <v>52</v>
      </c>
      <c r="R169" s="178">
        <v>45</v>
      </c>
      <c r="S169" s="178">
        <v>49</v>
      </c>
      <c r="T169" s="178">
        <v>57</v>
      </c>
      <c r="U169" s="178">
        <v>66</v>
      </c>
      <c r="V169" s="178">
        <v>78</v>
      </c>
      <c r="W169" s="178">
        <v>74</v>
      </c>
      <c r="X169" s="178">
        <v>68</v>
      </c>
      <c r="Y169" s="178">
        <v>72</v>
      </c>
      <c r="Z169" s="178">
        <v>84</v>
      </c>
      <c r="AA169" s="178">
        <v>102</v>
      </c>
      <c r="AB169" s="178">
        <v>71</v>
      </c>
      <c r="AC169" s="178">
        <v>71</v>
      </c>
      <c r="AD169" s="178">
        <v>68</v>
      </c>
      <c r="AE169" s="178">
        <v>90</v>
      </c>
      <c r="AF169" s="23"/>
    </row>
    <row r="170" spans="1:32" ht="29.25" hidden="1" customHeight="1">
      <c r="A170" s="73" t="s">
        <v>213</v>
      </c>
      <c r="B170" s="73" t="s">
        <v>214</v>
      </c>
      <c r="C170" s="73" t="s">
        <v>360</v>
      </c>
      <c r="D170" s="73" t="s">
        <v>216</v>
      </c>
      <c r="E170" s="73"/>
      <c r="F170" s="26"/>
      <c r="G170" s="23"/>
      <c r="H170" s="23"/>
      <c r="I170" s="22" t="s">
        <v>263</v>
      </c>
      <c r="J170" s="82" t="s">
        <v>264</v>
      </c>
      <c r="K170" s="82"/>
      <c r="L170" s="74" t="s">
        <v>265</v>
      </c>
      <c r="M170" s="177">
        <v>548</v>
      </c>
      <c r="N170" s="178">
        <v>18</v>
      </c>
      <c r="O170" s="178">
        <v>20</v>
      </c>
      <c r="P170" s="178">
        <v>23</v>
      </c>
      <c r="Q170" s="178">
        <v>24</v>
      </c>
      <c r="R170" s="178">
        <v>19</v>
      </c>
      <c r="S170" s="178">
        <v>22</v>
      </c>
      <c r="T170" s="178">
        <v>25</v>
      </c>
      <c r="U170" s="178">
        <v>30</v>
      </c>
      <c r="V170" s="178">
        <v>39</v>
      </c>
      <c r="W170" s="178">
        <v>36</v>
      </c>
      <c r="X170" s="178">
        <v>31</v>
      </c>
      <c r="Y170" s="178">
        <v>32</v>
      </c>
      <c r="Z170" s="178">
        <v>36</v>
      </c>
      <c r="AA170" s="178">
        <v>51</v>
      </c>
      <c r="AB170" s="178">
        <v>36</v>
      </c>
      <c r="AC170" s="178">
        <v>32</v>
      </c>
      <c r="AD170" s="178">
        <v>31</v>
      </c>
      <c r="AE170" s="178">
        <v>40</v>
      </c>
      <c r="AF170" s="23"/>
    </row>
    <row r="171" spans="1:32" ht="15" hidden="1">
      <c r="A171" s="73" t="s">
        <v>213</v>
      </c>
      <c r="B171" s="73" t="s">
        <v>214</v>
      </c>
      <c r="C171" s="73" t="s">
        <v>360</v>
      </c>
      <c r="D171" s="73" t="s">
        <v>216</v>
      </c>
      <c r="E171" s="73"/>
      <c r="F171" s="26"/>
      <c r="G171" s="23"/>
      <c r="H171" s="23"/>
      <c r="I171" s="22" t="s">
        <v>266</v>
      </c>
      <c r="J171" s="82" t="s">
        <v>267</v>
      </c>
      <c r="K171" s="82"/>
      <c r="L171" s="74" t="s">
        <v>268</v>
      </c>
      <c r="M171" s="177">
        <v>594</v>
      </c>
      <c r="N171" s="178">
        <v>22</v>
      </c>
      <c r="O171" s="178">
        <v>24</v>
      </c>
      <c r="P171" s="178">
        <v>26</v>
      </c>
      <c r="Q171" s="178">
        <v>28</v>
      </c>
      <c r="R171" s="178">
        <v>26</v>
      </c>
      <c r="S171" s="178">
        <v>26</v>
      </c>
      <c r="T171" s="178">
        <v>29</v>
      </c>
      <c r="U171" s="178">
        <v>35</v>
      </c>
      <c r="V171" s="178">
        <v>44</v>
      </c>
      <c r="W171" s="178">
        <v>40</v>
      </c>
      <c r="X171" s="178">
        <v>34</v>
      </c>
      <c r="Y171" s="178">
        <v>34</v>
      </c>
      <c r="Z171" s="178">
        <v>38</v>
      </c>
      <c r="AA171" s="178">
        <v>52</v>
      </c>
      <c r="AB171" s="178">
        <v>36</v>
      </c>
      <c r="AC171" s="178">
        <v>31</v>
      </c>
      <c r="AD171" s="178">
        <v>29</v>
      </c>
      <c r="AE171" s="178">
        <v>38</v>
      </c>
      <c r="AF171" s="23"/>
    </row>
    <row r="172" spans="1:32" ht="15" hidden="1">
      <c r="A172" s="73" t="s">
        <v>213</v>
      </c>
      <c r="B172" s="73" t="s">
        <v>214</v>
      </c>
      <c r="C172" s="73" t="s">
        <v>360</v>
      </c>
      <c r="D172" s="73" t="s">
        <v>216</v>
      </c>
      <c r="E172" s="73"/>
      <c r="F172" s="26"/>
      <c r="G172" s="23"/>
      <c r="H172" s="23"/>
      <c r="I172" s="22" t="s">
        <v>269</v>
      </c>
      <c r="J172" s="82" t="s">
        <v>270</v>
      </c>
      <c r="K172" s="82"/>
      <c r="L172" s="74" t="s">
        <v>271</v>
      </c>
      <c r="M172" s="177">
        <v>403</v>
      </c>
      <c r="N172" s="178">
        <v>15</v>
      </c>
      <c r="O172" s="178">
        <v>17</v>
      </c>
      <c r="P172" s="178">
        <v>18</v>
      </c>
      <c r="Q172" s="178">
        <v>19</v>
      </c>
      <c r="R172" s="178">
        <v>15</v>
      </c>
      <c r="S172" s="178">
        <v>17</v>
      </c>
      <c r="T172" s="178">
        <v>20</v>
      </c>
      <c r="U172" s="178">
        <v>23</v>
      </c>
      <c r="V172" s="178">
        <v>27</v>
      </c>
      <c r="W172" s="178">
        <v>26</v>
      </c>
      <c r="X172" s="178">
        <v>24</v>
      </c>
      <c r="Y172" s="178">
        <v>25</v>
      </c>
      <c r="Z172" s="178">
        <v>27</v>
      </c>
      <c r="AA172" s="178">
        <v>34</v>
      </c>
      <c r="AB172" s="178">
        <v>23</v>
      </c>
      <c r="AC172" s="178">
        <v>22</v>
      </c>
      <c r="AD172" s="178">
        <v>22</v>
      </c>
      <c r="AE172" s="178">
        <v>29</v>
      </c>
      <c r="AF172" s="23"/>
    </row>
    <row r="173" spans="1:32" ht="15" hidden="1">
      <c r="A173" s="73" t="s">
        <v>213</v>
      </c>
      <c r="B173" s="73" t="s">
        <v>214</v>
      </c>
      <c r="C173" s="73" t="s">
        <v>360</v>
      </c>
      <c r="D173" s="73" t="s">
        <v>216</v>
      </c>
      <c r="E173" s="73"/>
      <c r="F173" s="26"/>
      <c r="G173" s="23"/>
      <c r="H173" s="23"/>
      <c r="I173" s="22" t="s">
        <v>272</v>
      </c>
      <c r="J173" s="82" t="s">
        <v>273</v>
      </c>
      <c r="K173" s="82"/>
      <c r="L173" s="74" t="s">
        <v>274</v>
      </c>
      <c r="M173" s="177">
        <v>424</v>
      </c>
      <c r="N173" s="178">
        <v>15</v>
      </c>
      <c r="O173" s="178">
        <v>16</v>
      </c>
      <c r="P173" s="178">
        <v>18</v>
      </c>
      <c r="Q173" s="178">
        <v>20</v>
      </c>
      <c r="R173" s="178">
        <v>18</v>
      </c>
      <c r="S173" s="178">
        <v>18</v>
      </c>
      <c r="T173" s="178">
        <v>20</v>
      </c>
      <c r="U173" s="178">
        <v>23</v>
      </c>
      <c r="V173" s="178">
        <v>28</v>
      </c>
      <c r="W173" s="178">
        <v>29</v>
      </c>
      <c r="X173" s="178">
        <v>27</v>
      </c>
      <c r="Y173" s="178">
        <v>26</v>
      </c>
      <c r="Z173" s="178">
        <v>29</v>
      </c>
      <c r="AA173" s="178">
        <v>35</v>
      </c>
      <c r="AB173" s="178">
        <v>26</v>
      </c>
      <c r="AC173" s="178">
        <v>24</v>
      </c>
      <c r="AD173" s="178">
        <v>22</v>
      </c>
      <c r="AE173" s="178">
        <v>29</v>
      </c>
      <c r="AF173" s="23"/>
    </row>
    <row r="174" spans="1:32" ht="15" hidden="1">
      <c r="A174" s="73" t="s">
        <v>213</v>
      </c>
      <c r="B174" s="73" t="s">
        <v>214</v>
      </c>
      <c r="C174" s="73" t="s">
        <v>360</v>
      </c>
      <c r="D174" s="73" t="s">
        <v>216</v>
      </c>
      <c r="E174" s="73"/>
      <c r="F174" s="26"/>
      <c r="G174" s="23"/>
      <c r="H174" s="23"/>
      <c r="I174" s="22" t="s">
        <v>275</v>
      </c>
      <c r="J174" s="82" t="s">
        <v>276</v>
      </c>
      <c r="K174" s="82"/>
      <c r="L174" s="74" t="s">
        <v>635</v>
      </c>
      <c r="M174" s="177">
        <v>1071</v>
      </c>
      <c r="N174" s="178">
        <v>38</v>
      </c>
      <c r="O174" s="178">
        <v>43</v>
      </c>
      <c r="P174" s="178">
        <v>48</v>
      </c>
      <c r="Q174" s="178">
        <v>49</v>
      </c>
      <c r="R174" s="178">
        <v>36</v>
      </c>
      <c r="S174" s="178">
        <v>43</v>
      </c>
      <c r="T174" s="178">
        <v>50</v>
      </c>
      <c r="U174" s="178">
        <v>60</v>
      </c>
      <c r="V174" s="178">
        <v>74</v>
      </c>
      <c r="W174" s="178">
        <v>72</v>
      </c>
      <c r="X174" s="178">
        <v>63</v>
      </c>
      <c r="Y174" s="178">
        <v>64</v>
      </c>
      <c r="Z174" s="178">
        <v>69</v>
      </c>
      <c r="AA174" s="178">
        <v>89</v>
      </c>
      <c r="AB174" s="178">
        <v>68</v>
      </c>
      <c r="AC174" s="178">
        <v>63</v>
      </c>
      <c r="AD174" s="178">
        <v>58</v>
      </c>
      <c r="AE174" s="178">
        <v>83</v>
      </c>
      <c r="AF174" s="23"/>
    </row>
    <row r="175" spans="1:32" ht="29.25" hidden="1" customHeight="1">
      <c r="A175" s="73" t="s">
        <v>213</v>
      </c>
      <c r="B175" s="73" t="s">
        <v>214</v>
      </c>
      <c r="C175" s="73" t="s">
        <v>360</v>
      </c>
      <c r="D175" s="73" t="s">
        <v>216</v>
      </c>
      <c r="E175" s="73"/>
      <c r="F175" s="26"/>
      <c r="G175" s="23"/>
      <c r="H175" s="23"/>
      <c r="I175" s="22" t="s">
        <v>278</v>
      </c>
      <c r="J175" s="82" t="s">
        <v>279</v>
      </c>
      <c r="K175" s="82"/>
      <c r="L175" s="74" t="s">
        <v>280</v>
      </c>
      <c r="M175" s="177">
        <v>1043</v>
      </c>
      <c r="N175" s="178">
        <v>38</v>
      </c>
      <c r="O175" s="178">
        <v>43</v>
      </c>
      <c r="P175" s="178">
        <v>47</v>
      </c>
      <c r="Q175" s="178">
        <v>50</v>
      </c>
      <c r="R175" s="178">
        <v>45</v>
      </c>
      <c r="S175" s="178">
        <v>45</v>
      </c>
      <c r="T175" s="178">
        <v>51</v>
      </c>
      <c r="U175" s="178">
        <v>59</v>
      </c>
      <c r="V175" s="178">
        <v>74</v>
      </c>
      <c r="W175" s="178">
        <v>71</v>
      </c>
      <c r="X175" s="178">
        <v>62</v>
      </c>
      <c r="Y175" s="178">
        <v>62</v>
      </c>
      <c r="Z175" s="178">
        <v>68</v>
      </c>
      <c r="AA175" s="178">
        <v>89</v>
      </c>
      <c r="AB175" s="178">
        <v>65</v>
      </c>
      <c r="AC175" s="178">
        <v>60</v>
      </c>
      <c r="AD175" s="178">
        <v>51</v>
      </c>
      <c r="AE175" s="178">
        <v>61</v>
      </c>
      <c r="AF175" s="23"/>
    </row>
    <row r="176" spans="1:32" ht="15" hidden="1">
      <c r="A176" s="73" t="s">
        <v>213</v>
      </c>
      <c r="B176" s="73" t="s">
        <v>214</v>
      </c>
      <c r="C176" s="73" t="s">
        <v>360</v>
      </c>
      <c r="D176" s="73" t="s">
        <v>216</v>
      </c>
      <c r="E176" s="73"/>
      <c r="F176" s="26"/>
      <c r="G176" s="23"/>
      <c r="H176" s="23"/>
      <c r="I176" s="22" t="s">
        <v>281</v>
      </c>
      <c r="J176" s="82" t="s">
        <v>282</v>
      </c>
      <c r="K176" s="82"/>
      <c r="L176" s="74" t="s">
        <v>283</v>
      </c>
      <c r="M176" s="177">
        <v>1872</v>
      </c>
      <c r="N176" s="178">
        <v>70</v>
      </c>
      <c r="O176" s="178">
        <v>78</v>
      </c>
      <c r="P176" s="178">
        <v>81</v>
      </c>
      <c r="Q176" s="178">
        <v>85</v>
      </c>
      <c r="R176" s="178">
        <v>70</v>
      </c>
      <c r="S176" s="178">
        <v>83</v>
      </c>
      <c r="T176" s="178">
        <v>97</v>
      </c>
      <c r="U176" s="178">
        <v>110</v>
      </c>
      <c r="V176" s="178">
        <v>134</v>
      </c>
      <c r="W176" s="178">
        <v>130</v>
      </c>
      <c r="X176" s="178">
        <v>112</v>
      </c>
      <c r="Y176" s="178">
        <v>112</v>
      </c>
      <c r="Z176" s="178">
        <v>124</v>
      </c>
      <c r="AA176" s="178">
        <v>158</v>
      </c>
      <c r="AB176" s="178">
        <v>119</v>
      </c>
      <c r="AC176" s="178">
        <v>109</v>
      </c>
      <c r="AD176" s="178">
        <v>91</v>
      </c>
      <c r="AE176" s="178">
        <v>111</v>
      </c>
      <c r="AF176" s="23"/>
    </row>
    <row r="177" spans="1:32" ht="15" hidden="1">
      <c r="A177" s="73" t="s">
        <v>213</v>
      </c>
      <c r="B177" s="73" t="s">
        <v>214</v>
      </c>
      <c r="C177" s="73" t="s">
        <v>360</v>
      </c>
      <c r="D177" s="73" t="s">
        <v>216</v>
      </c>
      <c r="E177" s="73"/>
      <c r="F177" s="26"/>
      <c r="G177" s="23"/>
      <c r="H177" s="23"/>
      <c r="I177" s="22" t="s">
        <v>284</v>
      </c>
      <c r="J177" s="82" t="s">
        <v>285</v>
      </c>
      <c r="K177" s="82"/>
      <c r="L177" s="74" t="s">
        <v>286</v>
      </c>
      <c r="M177" s="177">
        <v>3752</v>
      </c>
      <c r="N177" s="178">
        <v>159</v>
      </c>
      <c r="O177" s="178">
        <v>167</v>
      </c>
      <c r="P177" s="178">
        <v>170</v>
      </c>
      <c r="Q177" s="178">
        <v>183</v>
      </c>
      <c r="R177" s="178">
        <v>191</v>
      </c>
      <c r="S177" s="178">
        <v>198</v>
      </c>
      <c r="T177" s="178">
        <v>221</v>
      </c>
      <c r="U177" s="178">
        <v>242</v>
      </c>
      <c r="V177" s="178">
        <v>294</v>
      </c>
      <c r="W177" s="178">
        <v>279</v>
      </c>
      <c r="X177" s="178">
        <v>227</v>
      </c>
      <c r="Y177" s="178">
        <v>203</v>
      </c>
      <c r="Z177" s="178">
        <v>212</v>
      </c>
      <c r="AA177" s="178">
        <v>285</v>
      </c>
      <c r="AB177" s="178">
        <v>220</v>
      </c>
      <c r="AC177" s="178">
        <v>192</v>
      </c>
      <c r="AD177" s="178">
        <v>150</v>
      </c>
      <c r="AE177" s="178">
        <v>159</v>
      </c>
      <c r="AF177" s="23"/>
    </row>
    <row r="178" spans="1:32" ht="15" hidden="1">
      <c r="A178" s="73" t="s">
        <v>213</v>
      </c>
      <c r="B178" s="73" t="s">
        <v>214</v>
      </c>
      <c r="C178" s="73" t="s">
        <v>360</v>
      </c>
      <c r="D178" s="73" t="s">
        <v>216</v>
      </c>
      <c r="E178" s="73"/>
      <c r="F178" s="26"/>
      <c r="G178" s="23"/>
      <c r="H178" s="23"/>
      <c r="I178" s="22" t="s">
        <v>287</v>
      </c>
      <c r="J178" s="82" t="s">
        <v>288</v>
      </c>
      <c r="K178" s="82"/>
      <c r="L178" s="74" t="s">
        <v>289</v>
      </c>
      <c r="M178" s="177">
        <v>928</v>
      </c>
      <c r="N178" s="178">
        <v>34</v>
      </c>
      <c r="O178" s="178">
        <v>38</v>
      </c>
      <c r="P178" s="178">
        <v>40</v>
      </c>
      <c r="Q178" s="178">
        <v>44</v>
      </c>
      <c r="R178" s="178">
        <v>38</v>
      </c>
      <c r="S178" s="178">
        <v>41</v>
      </c>
      <c r="T178" s="178">
        <v>47</v>
      </c>
      <c r="U178" s="178">
        <v>53</v>
      </c>
      <c r="V178" s="178">
        <v>67</v>
      </c>
      <c r="W178" s="178">
        <v>64</v>
      </c>
      <c r="X178" s="178">
        <v>57</v>
      </c>
      <c r="Y178" s="178">
        <v>55</v>
      </c>
      <c r="Z178" s="178">
        <v>60</v>
      </c>
      <c r="AA178" s="178">
        <v>77</v>
      </c>
      <c r="AB178" s="178">
        <v>58</v>
      </c>
      <c r="AC178" s="178">
        <v>53</v>
      </c>
      <c r="AD178" s="178">
        <v>47</v>
      </c>
      <c r="AE178" s="178">
        <v>56</v>
      </c>
      <c r="AF178" s="23"/>
    </row>
    <row r="179" spans="1:32" ht="15" hidden="1">
      <c r="A179" s="73" t="s">
        <v>213</v>
      </c>
      <c r="B179" s="73" t="s">
        <v>214</v>
      </c>
      <c r="C179" s="73" t="s">
        <v>360</v>
      </c>
      <c r="D179" s="73" t="s">
        <v>216</v>
      </c>
      <c r="E179" s="73"/>
      <c r="F179" s="26"/>
      <c r="G179" s="23"/>
      <c r="H179" s="23"/>
      <c r="I179" s="22" t="s">
        <v>290</v>
      </c>
      <c r="J179" s="82" t="s">
        <v>291</v>
      </c>
      <c r="K179" s="82"/>
      <c r="L179" s="74" t="s">
        <v>292</v>
      </c>
      <c r="M179" s="177">
        <v>716</v>
      </c>
      <c r="N179" s="178">
        <v>31</v>
      </c>
      <c r="O179" s="178">
        <v>33</v>
      </c>
      <c r="P179" s="178">
        <v>34</v>
      </c>
      <c r="Q179" s="178">
        <v>36</v>
      </c>
      <c r="R179" s="178">
        <v>35</v>
      </c>
      <c r="S179" s="178">
        <v>35</v>
      </c>
      <c r="T179" s="178">
        <v>40</v>
      </c>
      <c r="U179" s="178">
        <v>46</v>
      </c>
      <c r="V179" s="178">
        <v>54</v>
      </c>
      <c r="W179" s="178">
        <v>50</v>
      </c>
      <c r="X179" s="178">
        <v>42</v>
      </c>
      <c r="Y179" s="178">
        <v>41</v>
      </c>
      <c r="Z179" s="178">
        <v>44</v>
      </c>
      <c r="AA179" s="178">
        <v>55</v>
      </c>
      <c r="AB179" s="178">
        <v>39</v>
      </c>
      <c r="AC179" s="178">
        <v>34</v>
      </c>
      <c r="AD179" s="178">
        <v>29</v>
      </c>
      <c r="AE179" s="178">
        <v>37</v>
      </c>
      <c r="AF179" s="23"/>
    </row>
    <row r="180" spans="1:32" ht="29.25" hidden="1" customHeight="1">
      <c r="A180" s="73" t="s">
        <v>213</v>
      </c>
      <c r="B180" s="73" t="s">
        <v>214</v>
      </c>
      <c r="C180" s="73" t="s">
        <v>360</v>
      </c>
      <c r="D180" s="73" t="s">
        <v>216</v>
      </c>
      <c r="E180" s="73"/>
      <c r="F180" s="26"/>
      <c r="G180" s="23"/>
      <c r="H180" s="23"/>
      <c r="I180" s="22" t="s">
        <v>293</v>
      </c>
      <c r="J180" s="82" t="s">
        <v>294</v>
      </c>
      <c r="K180" s="82"/>
      <c r="L180" s="74" t="s">
        <v>636</v>
      </c>
      <c r="M180" s="177">
        <v>1359</v>
      </c>
      <c r="N180" s="178">
        <v>47</v>
      </c>
      <c r="O180" s="178">
        <v>51</v>
      </c>
      <c r="P180" s="178">
        <v>54</v>
      </c>
      <c r="Q180" s="178">
        <v>62</v>
      </c>
      <c r="R180" s="178">
        <v>79</v>
      </c>
      <c r="S180" s="178">
        <v>67</v>
      </c>
      <c r="T180" s="178">
        <v>72</v>
      </c>
      <c r="U180" s="178">
        <v>81</v>
      </c>
      <c r="V180" s="178">
        <v>100</v>
      </c>
      <c r="W180" s="178">
        <v>94</v>
      </c>
      <c r="X180" s="178">
        <v>80</v>
      </c>
      <c r="Y180" s="178">
        <v>73</v>
      </c>
      <c r="Z180" s="178">
        <v>80</v>
      </c>
      <c r="AA180" s="178">
        <v>117</v>
      </c>
      <c r="AB180" s="178">
        <v>87</v>
      </c>
      <c r="AC180" s="178">
        <v>76</v>
      </c>
      <c r="AD180" s="178">
        <v>64</v>
      </c>
      <c r="AE180" s="178">
        <v>75</v>
      </c>
      <c r="AF180" s="23"/>
    </row>
    <row r="181" spans="1:32" ht="15" hidden="1">
      <c r="A181" s="73" t="s">
        <v>213</v>
      </c>
      <c r="B181" s="73" t="s">
        <v>214</v>
      </c>
      <c r="C181" s="73" t="s">
        <v>360</v>
      </c>
      <c r="D181" s="73" t="s">
        <v>216</v>
      </c>
      <c r="E181" s="73"/>
      <c r="F181" s="26"/>
      <c r="G181" s="23"/>
      <c r="H181" s="23"/>
      <c r="I181" s="22" t="s">
        <v>296</v>
      </c>
      <c r="J181" s="82" t="s">
        <v>297</v>
      </c>
      <c r="K181" s="82"/>
      <c r="L181" s="74" t="s">
        <v>298</v>
      </c>
      <c r="M181" s="177">
        <v>4583</v>
      </c>
      <c r="N181" s="178">
        <v>167</v>
      </c>
      <c r="O181" s="178">
        <v>177</v>
      </c>
      <c r="P181" s="178">
        <v>186</v>
      </c>
      <c r="Q181" s="178">
        <v>211</v>
      </c>
      <c r="R181" s="178">
        <v>233</v>
      </c>
      <c r="S181" s="178">
        <v>236</v>
      </c>
      <c r="T181" s="178">
        <v>257</v>
      </c>
      <c r="U181" s="178">
        <v>285</v>
      </c>
      <c r="V181" s="178">
        <v>359</v>
      </c>
      <c r="W181" s="178">
        <v>350</v>
      </c>
      <c r="X181" s="178">
        <v>283</v>
      </c>
      <c r="Y181" s="178">
        <v>242</v>
      </c>
      <c r="Z181" s="178">
        <v>260</v>
      </c>
      <c r="AA181" s="178">
        <v>372</v>
      </c>
      <c r="AB181" s="178">
        <v>295</v>
      </c>
      <c r="AC181" s="178">
        <v>265</v>
      </c>
      <c r="AD181" s="178">
        <v>203</v>
      </c>
      <c r="AE181" s="178">
        <v>203</v>
      </c>
      <c r="AF181" s="23"/>
    </row>
    <row r="182" spans="1:32" ht="15" hidden="1">
      <c r="A182" s="73" t="s">
        <v>213</v>
      </c>
      <c r="B182" s="73" t="s">
        <v>214</v>
      </c>
      <c r="C182" s="73" t="s">
        <v>360</v>
      </c>
      <c r="D182" s="73" t="s">
        <v>216</v>
      </c>
      <c r="E182" s="73"/>
      <c r="F182" s="26"/>
      <c r="G182" s="23"/>
      <c r="H182" s="23"/>
      <c r="I182" s="75" t="s">
        <v>299</v>
      </c>
      <c r="J182" s="76" t="s">
        <v>300</v>
      </c>
      <c r="K182" s="76"/>
      <c r="L182" s="77" t="s">
        <v>637</v>
      </c>
      <c r="M182" s="186">
        <v>2887</v>
      </c>
      <c r="N182" s="187">
        <v>106</v>
      </c>
      <c r="O182" s="187">
        <v>116</v>
      </c>
      <c r="P182" s="187">
        <v>121</v>
      </c>
      <c r="Q182" s="187">
        <v>134</v>
      </c>
      <c r="R182" s="187">
        <v>131</v>
      </c>
      <c r="S182" s="187">
        <v>130</v>
      </c>
      <c r="T182" s="187">
        <v>150</v>
      </c>
      <c r="U182" s="187">
        <v>173</v>
      </c>
      <c r="V182" s="187">
        <v>217</v>
      </c>
      <c r="W182" s="187">
        <v>210</v>
      </c>
      <c r="X182" s="187">
        <v>179</v>
      </c>
      <c r="Y182" s="187">
        <v>168</v>
      </c>
      <c r="Z182" s="187">
        <v>181</v>
      </c>
      <c r="AA182" s="187">
        <v>241</v>
      </c>
      <c r="AB182" s="187">
        <v>181</v>
      </c>
      <c r="AC182" s="187">
        <v>160</v>
      </c>
      <c r="AD182" s="187">
        <v>136</v>
      </c>
      <c r="AE182" s="187">
        <v>153</v>
      </c>
      <c r="AF182" s="23"/>
    </row>
    <row r="183" spans="1:32" ht="15" hidden="1">
      <c r="A183" s="73" t="s">
        <v>213</v>
      </c>
      <c r="B183" s="73" t="s">
        <v>214</v>
      </c>
      <c r="C183" s="73" t="s">
        <v>360</v>
      </c>
      <c r="D183" s="73" t="s">
        <v>216</v>
      </c>
      <c r="E183" s="73"/>
      <c r="F183" s="26"/>
      <c r="G183" s="23"/>
      <c r="H183" s="23"/>
      <c r="I183" s="22" t="s">
        <v>302</v>
      </c>
      <c r="J183" s="82" t="s">
        <v>303</v>
      </c>
      <c r="K183" s="82"/>
      <c r="L183" s="74" t="s">
        <v>304</v>
      </c>
      <c r="M183" s="177">
        <v>717</v>
      </c>
      <c r="N183" s="178">
        <v>24</v>
      </c>
      <c r="O183" s="178">
        <v>28</v>
      </c>
      <c r="P183" s="178">
        <v>29</v>
      </c>
      <c r="Q183" s="178">
        <v>34</v>
      </c>
      <c r="R183" s="178">
        <v>34</v>
      </c>
      <c r="S183" s="178">
        <v>31</v>
      </c>
      <c r="T183" s="178">
        <v>34</v>
      </c>
      <c r="U183" s="178">
        <v>40</v>
      </c>
      <c r="V183" s="178">
        <v>50</v>
      </c>
      <c r="W183" s="178">
        <v>50</v>
      </c>
      <c r="X183" s="178">
        <v>44</v>
      </c>
      <c r="Y183" s="178">
        <v>42</v>
      </c>
      <c r="Z183" s="178">
        <v>48</v>
      </c>
      <c r="AA183" s="178">
        <v>64</v>
      </c>
      <c r="AB183" s="178">
        <v>48</v>
      </c>
      <c r="AC183" s="178">
        <v>41</v>
      </c>
      <c r="AD183" s="178">
        <v>33</v>
      </c>
      <c r="AE183" s="178">
        <v>40</v>
      </c>
      <c r="AF183" s="23"/>
    </row>
    <row r="184" spans="1:32" ht="15" hidden="1">
      <c r="A184" s="73" t="s">
        <v>213</v>
      </c>
      <c r="B184" s="73" t="s">
        <v>214</v>
      </c>
      <c r="C184" s="73" t="s">
        <v>360</v>
      </c>
      <c r="D184" s="73" t="s">
        <v>216</v>
      </c>
      <c r="E184" s="73"/>
      <c r="F184" s="26"/>
      <c r="G184" s="23"/>
      <c r="H184" s="23"/>
      <c r="I184" s="22" t="s">
        <v>305</v>
      </c>
      <c r="J184" s="82" t="s">
        <v>306</v>
      </c>
      <c r="K184" s="82"/>
      <c r="L184" s="74" t="s">
        <v>307</v>
      </c>
      <c r="M184" s="177">
        <v>505</v>
      </c>
      <c r="N184" s="178">
        <v>17</v>
      </c>
      <c r="O184" s="178">
        <v>19</v>
      </c>
      <c r="P184" s="178">
        <v>20</v>
      </c>
      <c r="Q184" s="178">
        <v>23</v>
      </c>
      <c r="R184" s="178">
        <v>18</v>
      </c>
      <c r="S184" s="178">
        <v>20</v>
      </c>
      <c r="T184" s="178">
        <v>23</v>
      </c>
      <c r="U184" s="178">
        <v>26</v>
      </c>
      <c r="V184" s="178">
        <v>34</v>
      </c>
      <c r="W184" s="178">
        <v>34</v>
      </c>
      <c r="X184" s="178">
        <v>31</v>
      </c>
      <c r="Y184" s="178">
        <v>31</v>
      </c>
      <c r="Z184" s="178">
        <v>34</v>
      </c>
      <c r="AA184" s="178">
        <v>45</v>
      </c>
      <c r="AB184" s="178">
        <v>34</v>
      </c>
      <c r="AC184" s="178">
        <v>32</v>
      </c>
      <c r="AD184" s="178">
        <v>29</v>
      </c>
      <c r="AE184" s="178">
        <v>35</v>
      </c>
      <c r="AF184" s="23"/>
    </row>
    <row r="185" spans="1:32" ht="29.25" hidden="1" customHeight="1">
      <c r="A185" s="73" t="s">
        <v>213</v>
      </c>
      <c r="B185" s="73" t="s">
        <v>214</v>
      </c>
      <c r="C185" s="73" t="s">
        <v>360</v>
      </c>
      <c r="D185" s="73" t="s">
        <v>216</v>
      </c>
      <c r="E185" s="73"/>
      <c r="F185" s="26"/>
      <c r="G185" s="23"/>
      <c r="H185" s="23"/>
      <c r="I185" s="22" t="s">
        <v>308</v>
      </c>
      <c r="J185" s="82" t="s">
        <v>309</v>
      </c>
      <c r="K185" s="82"/>
      <c r="L185" s="74" t="s">
        <v>310</v>
      </c>
      <c r="M185" s="177">
        <v>298</v>
      </c>
      <c r="N185" s="178">
        <v>11</v>
      </c>
      <c r="O185" s="178">
        <v>12</v>
      </c>
      <c r="P185" s="178">
        <v>13</v>
      </c>
      <c r="Q185" s="178">
        <v>13</v>
      </c>
      <c r="R185" s="178">
        <v>10</v>
      </c>
      <c r="S185" s="178">
        <v>12</v>
      </c>
      <c r="T185" s="178">
        <v>15</v>
      </c>
      <c r="U185" s="178">
        <v>17</v>
      </c>
      <c r="V185" s="178">
        <v>19</v>
      </c>
      <c r="W185" s="178">
        <v>17</v>
      </c>
      <c r="X185" s="178">
        <v>17</v>
      </c>
      <c r="Y185" s="178">
        <v>19</v>
      </c>
      <c r="Z185" s="178">
        <v>21</v>
      </c>
      <c r="AA185" s="178">
        <v>25</v>
      </c>
      <c r="AB185" s="178">
        <v>17</v>
      </c>
      <c r="AC185" s="178">
        <v>17</v>
      </c>
      <c r="AD185" s="178">
        <v>17</v>
      </c>
      <c r="AE185" s="178">
        <v>24</v>
      </c>
      <c r="AF185" s="23"/>
    </row>
    <row r="186" spans="1:32" ht="15" hidden="1">
      <c r="A186" s="73" t="s">
        <v>213</v>
      </c>
      <c r="B186" s="73" t="s">
        <v>214</v>
      </c>
      <c r="C186" s="73" t="s">
        <v>360</v>
      </c>
      <c r="D186" s="73" t="s">
        <v>216</v>
      </c>
      <c r="E186" s="73"/>
      <c r="F186" s="26"/>
      <c r="G186" s="23"/>
      <c r="H186" s="23"/>
      <c r="I186" s="22" t="s">
        <v>311</v>
      </c>
      <c r="J186" s="82" t="s">
        <v>312</v>
      </c>
      <c r="K186" s="82"/>
      <c r="L186" s="74" t="s">
        <v>313</v>
      </c>
      <c r="M186" s="177">
        <v>358</v>
      </c>
      <c r="N186" s="178">
        <v>13</v>
      </c>
      <c r="O186" s="178">
        <v>14</v>
      </c>
      <c r="P186" s="178">
        <v>15</v>
      </c>
      <c r="Q186" s="178">
        <v>16</v>
      </c>
      <c r="R186" s="178">
        <v>11</v>
      </c>
      <c r="S186" s="178">
        <v>14</v>
      </c>
      <c r="T186" s="178">
        <v>16</v>
      </c>
      <c r="U186" s="178">
        <v>19</v>
      </c>
      <c r="V186" s="178">
        <v>22</v>
      </c>
      <c r="W186" s="178">
        <v>20</v>
      </c>
      <c r="X186" s="178">
        <v>19</v>
      </c>
      <c r="Y186" s="178">
        <v>22</v>
      </c>
      <c r="Z186" s="178">
        <v>25</v>
      </c>
      <c r="AA186" s="178">
        <v>32</v>
      </c>
      <c r="AB186" s="178">
        <v>22</v>
      </c>
      <c r="AC186" s="178">
        <v>22</v>
      </c>
      <c r="AD186" s="178">
        <v>24</v>
      </c>
      <c r="AE186" s="178">
        <v>33</v>
      </c>
      <c r="AF186" s="23"/>
    </row>
    <row r="187" spans="1:32" ht="15" hidden="1">
      <c r="A187" s="73" t="s">
        <v>213</v>
      </c>
      <c r="B187" s="73" t="s">
        <v>214</v>
      </c>
      <c r="C187" s="73" t="s">
        <v>360</v>
      </c>
      <c r="D187" s="73" t="s">
        <v>216</v>
      </c>
      <c r="E187" s="73"/>
      <c r="F187" s="26"/>
      <c r="G187" s="23"/>
      <c r="H187" s="23"/>
      <c r="I187" s="22" t="s">
        <v>314</v>
      </c>
      <c r="J187" s="82" t="s">
        <v>315</v>
      </c>
      <c r="K187" s="82"/>
      <c r="L187" s="74" t="s">
        <v>316</v>
      </c>
      <c r="M187" s="177">
        <v>996</v>
      </c>
      <c r="N187" s="178">
        <v>38</v>
      </c>
      <c r="O187" s="178">
        <v>40</v>
      </c>
      <c r="P187" s="178">
        <v>42</v>
      </c>
      <c r="Q187" s="178">
        <v>47</v>
      </c>
      <c r="R187" s="178">
        <v>48</v>
      </c>
      <c r="S187" s="178">
        <v>47</v>
      </c>
      <c r="T187" s="178">
        <v>52</v>
      </c>
      <c r="U187" s="178">
        <v>56</v>
      </c>
      <c r="V187" s="178">
        <v>70</v>
      </c>
      <c r="W187" s="178">
        <v>63</v>
      </c>
      <c r="X187" s="178">
        <v>55</v>
      </c>
      <c r="Y187" s="178">
        <v>57</v>
      </c>
      <c r="Z187" s="178">
        <v>62</v>
      </c>
      <c r="AA187" s="178">
        <v>83</v>
      </c>
      <c r="AB187" s="178">
        <v>63</v>
      </c>
      <c r="AC187" s="178">
        <v>56</v>
      </c>
      <c r="AD187" s="178">
        <v>52</v>
      </c>
      <c r="AE187" s="178">
        <v>67</v>
      </c>
      <c r="AF187" s="23"/>
    </row>
    <row r="188" spans="1:32" ht="15" hidden="1">
      <c r="A188" s="73" t="s">
        <v>213</v>
      </c>
      <c r="B188" s="73" t="s">
        <v>214</v>
      </c>
      <c r="C188" s="73" t="s">
        <v>360</v>
      </c>
      <c r="D188" s="73" t="s">
        <v>216</v>
      </c>
      <c r="E188" s="73"/>
      <c r="F188" s="26"/>
      <c r="G188" s="23"/>
      <c r="H188" s="23"/>
      <c r="I188" s="22" t="s">
        <v>317</v>
      </c>
      <c r="J188" s="82" t="s">
        <v>318</v>
      </c>
      <c r="K188" s="82"/>
      <c r="L188" s="74" t="s">
        <v>319</v>
      </c>
      <c r="M188" s="177">
        <v>1462</v>
      </c>
      <c r="N188" s="178">
        <v>58</v>
      </c>
      <c r="O188" s="178">
        <v>62</v>
      </c>
      <c r="P188" s="178">
        <v>62</v>
      </c>
      <c r="Q188" s="178">
        <v>66</v>
      </c>
      <c r="R188" s="178">
        <v>64</v>
      </c>
      <c r="S188" s="178">
        <v>67</v>
      </c>
      <c r="T188" s="178">
        <v>77</v>
      </c>
      <c r="U188" s="178">
        <v>86</v>
      </c>
      <c r="V188" s="178">
        <v>107</v>
      </c>
      <c r="W188" s="178">
        <v>99</v>
      </c>
      <c r="X188" s="178">
        <v>83</v>
      </c>
      <c r="Y188" s="178">
        <v>83</v>
      </c>
      <c r="Z188" s="178">
        <v>91</v>
      </c>
      <c r="AA188" s="178">
        <v>123</v>
      </c>
      <c r="AB188" s="178">
        <v>92</v>
      </c>
      <c r="AC188" s="178">
        <v>80</v>
      </c>
      <c r="AD188" s="178">
        <v>71</v>
      </c>
      <c r="AE188" s="178">
        <v>90</v>
      </c>
      <c r="AF188" s="23"/>
    </row>
    <row r="189" spans="1:32" ht="15" hidden="1">
      <c r="A189" s="73" t="s">
        <v>213</v>
      </c>
      <c r="B189" s="73" t="s">
        <v>214</v>
      </c>
      <c r="C189" s="73" t="s">
        <v>360</v>
      </c>
      <c r="D189" s="73" t="s">
        <v>216</v>
      </c>
      <c r="E189" s="73"/>
      <c r="F189" s="26"/>
      <c r="G189" s="23"/>
      <c r="H189" s="23"/>
      <c r="I189" s="22" t="s">
        <v>320</v>
      </c>
      <c r="J189" s="82" t="s">
        <v>321</v>
      </c>
      <c r="K189" s="82"/>
      <c r="L189" s="74" t="s">
        <v>322</v>
      </c>
      <c r="M189" s="177">
        <v>734</v>
      </c>
      <c r="N189" s="178">
        <v>25</v>
      </c>
      <c r="O189" s="178">
        <v>28</v>
      </c>
      <c r="P189" s="178">
        <v>29</v>
      </c>
      <c r="Q189" s="178">
        <v>32</v>
      </c>
      <c r="R189" s="178">
        <v>27</v>
      </c>
      <c r="S189" s="178">
        <v>28</v>
      </c>
      <c r="T189" s="178">
        <v>34</v>
      </c>
      <c r="U189" s="178">
        <v>39</v>
      </c>
      <c r="V189" s="178">
        <v>48</v>
      </c>
      <c r="W189" s="178">
        <v>46</v>
      </c>
      <c r="X189" s="178">
        <v>39</v>
      </c>
      <c r="Y189" s="178">
        <v>43</v>
      </c>
      <c r="Z189" s="178">
        <v>51</v>
      </c>
      <c r="AA189" s="178">
        <v>69</v>
      </c>
      <c r="AB189" s="178">
        <v>51</v>
      </c>
      <c r="AC189" s="178">
        <v>48</v>
      </c>
      <c r="AD189" s="178">
        <v>44</v>
      </c>
      <c r="AE189" s="178">
        <v>56</v>
      </c>
      <c r="AF189" s="23"/>
    </row>
    <row r="190" spans="1:32" ht="29.25" hidden="1" customHeight="1">
      <c r="A190" s="73" t="s">
        <v>213</v>
      </c>
      <c r="B190" s="73" t="s">
        <v>214</v>
      </c>
      <c r="C190" s="73" t="s">
        <v>360</v>
      </c>
      <c r="D190" s="73" t="s">
        <v>216</v>
      </c>
      <c r="E190" s="73"/>
      <c r="F190" s="26"/>
      <c r="G190" s="23"/>
      <c r="H190" s="23"/>
      <c r="I190" s="22" t="s">
        <v>323</v>
      </c>
      <c r="J190" s="82" t="s">
        <v>324</v>
      </c>
      <c r="K190" s="82"/>
      <c r="L190" s="74" t="s">
        <v>325</v>
      </c>
      <c r="M190" s="177">
        <v>393</v>
      </c>
      <c r="N190" s="178">
        <v>13</v>
      </c>
      <c r="O190" s="178">
        <v>14</v>
      </c>
      <c r="P190" s="178">
        <v>15</v>
      </c>
      <c r="Q190" s="178">
        <v>17</v>
      </c>
      <c r="R190" s="178">
        <v>15</v>
      </c>
      <c r="S190" s="178">
        <v>16</v>
      </c>
      <c r="T190" s="178">
        <v>19</v>
      </c>
      <c r="U190" s="178">
        <v>21</v>
      </c>
      <c r="V190" s="178">
        <v>26</v>
      </c>
      <c r="W190" s="178">
        <v>24</v>
      </c>
      <c r="X190" s="178">
        <v>23</v>
      </c>
      <c r="Y190" s="178">
        <v>25</v>
      </c>
      <c r="Z190" s="178">
        <v>29</v>
      </c>
      <c r="AA190" s="178">
        <v>36</v>
      </c>
      <c r="AB190" s="178">
        <v>24</v>
      </c>
      <c r="AC190" s="178">
        <v>24</v>
      </c>
      <c r="AD190" s="178">
        <v>23</v>
      </c>
      <c r="AE190" s="178">
        <v>30</v>
      </c>
      <c r="AF190" s="23"/>
    </row>
    <row r="191" spans="1:32" ht="15" hidden="1">
      <c r="A191" s="73" t="s">
        <v>213</v>
      </c>
      <c r="B191" s="73" t="s">
        <v>214</v>
      </c>
      <c r="C191" s="73" t="s">
        <v>360</v>
      </c>
      <c r="D191" s="73" t="s">
        <v>216</v>
      </c>
      <c r="E191" s="73"/>
      <c r="F191" s="26"/>
      <c r="G191" s="23"/>
      <c r="H191" s="23"/>
      <c r="I191" s="22" t="s">
        <v>326</v>
      </c>
      <c r="J191" s="82" t="s">
        <v>327</v>
      </c>
      <c r="K191" s="82"/>
      <c r="L191" s="74" t="s">
        <v>328</v>
      </c>
      <c r="M191" s="177">
        <v>502</v>
      </c>
      <c r="N191" s="178">
        <v>18</v>
      </c>
      <c r="O191" s="178">
        <v>20</v>
      </c>
      <c r="P191" s="178">
        <v>21</v>
      </c>
      <c r="Q191" s="178">
        <v>23</v>
      </c>
      <c r="R191" s="178">
        <v>18</v>
      </c>
      <c r="S191" s="178">
        <v>21</v>
      </c>
      <c r="T191" s="178">
        <v>25</v>
      </c>
      <c r="U191" s="178">
        <v>29</v>
      </c>
      <c r="V191" s="178">
        <v>36</v>
      </c>
      <c r="W191" s="178">
        <v>32</v>
      </c>
      <c r="X191" s="178">
        <v>28</v>
      </c>
      <c r="Y191" s="178">
        <v>30</v>
      </c>
      <c r="Z191" s="178">
        <v>34</v>
      </c>
      <c r="AA191" s="178">
        <v>46</v>
      </c>
      <c r="AB191" s="178">
        <v>31</v>
      </c>
      <c r="AC191" s="178">
        <v>28</v>
      </c>
      <c r="AD191" s="178">
        <v>27</v>
      </c>
      <c r="AE191" s="178">
        <v>36</v>
      </c>
      <c r="AF191" s="23"/>
    </row>
    <row r="192" spans="1:32" ht="15" hidden="1">
      <c r="A192" s="73" t="s">
        <v>213</v>
      </c>
      <c r="B192" s="73" t="s">
        <v>214</v>
      </c>
      <c r="C192" s="73" t="s">
        <v>360</v>
      </c>
      <c r="D192" s="73" t="s">
        <v>216</v>
      </c>
      <c r="E192" s="73"/>
      <c r="F192" s="26"/>
      <c r="G192" s="23"/>
      <c r="H192" s="23"/>
      <c r="I192" s="22" t="s">
        <v>329</v>
      </c>
      <c r="J192" s="82" t="s">
        <v>330</v>
      </c>
      <c r="K192" s="82"/>
      <c r="L192" s="74" t="s">
        <v>331</v>
      </c>
      <c r="M192" s="177">
        <v>725</v>
      </c>
      <c r="N192" s="178">
        <v>25</v>
      </c>
      <c r="O192" s="178">
        <v>28</v>
      </c>
      <c r="P192" s="178">
        <v>29</v>
      </c>
      <c r="Q192" s="178">
        <v>31</v>
      </c>
      <c r="R192" s="178">
        <v>25</v>
      </c>
      <c r="S192" s="178">
        <v>29</v>
      </c>
      <c r="T192" s="178">
        <v>35</v>
      </c>
      <c r="U192" s="178">
        <v>40</v>
      </c>
      <c r="V192" s="178">
        <v>48</v>
      </c>
      <c r="W192" s="178">
        <v>46</v>
      </c>
      <c r="X192" s="178">
        <v>42</v>
      </c>
      <c r="Y192" s="178">
        <v>45</v>
      </c>
      <c r="Z192" s="178">
        <v>51</v>
      </c>
      <c r="AA192" s="178">
        <v>65</v>
      </c>
      <c r="AB192" s="178">
        <v>46</v>
      </c>
      <c r="AC192" s="178">
        <v>45</v>
      </c>
      <c r="AD192" s="178">
        <v>41</v>
      </c>
      <c r="AE192" s="178">
        <v>54</v>
      </c>
      <c r="AF192" s="23"/>
    </row>
    <row r="193" spans="1:32" ht="15" hidden="1">
      <c r="A193" s="73" t="s">
        <v>213</v>
      </c>
      <c r="B193" s="73" t="s">
        <v>214</v>
      </c>
      <c r="C193" s="73" t="s">
        <v>360</v>
      </c>
      <c r="D193" s="73" t="s">
        <v>216</v>
      </c>
      <c r="E193" s="73"/>
      <c r="F193" s="26"/>
      <c r="G193" s="23"/>
      <c r="H193" s="23"/>
      <c r="I193" s="22" t="s">
        <v>332</v>
      </c>
      <c r="J193" s="82" t="s">
        <v>333</v>
      </c>
      <c r="K193" s="82"/>
      <c r="L193" s="74" t="s">
        <v>334</v>
      </c>
      <c r="M193" s="177">
        <v>382</v>
      </c>
      <c r="N193" s="178">
        <v>12</v>
      </c>
      <c r="O193" s="178">
        <v>13</v>
      </c>
      <c r="P193" s="178">
        <v>15</v>
      </c>
      <c r="Q193" s="178">
        <v>16</v>
      </c>
      <c r="R193" s="178">
        <v>13</v>
      </c>
      <c r="S193" s="178">
        <v>14</v>
      </c>
      <c r="T193" s="178">
        <v>17</v>
      </c>
      <c r="U193" s="178">
        <v>20</v>
      </c>
      <c r="V193" s="178">
        <v>25</v>
      </c>
      <c r="W193" s="178">
        <v>23</v>
      </c>
      <c r="X193" s="178">
        <v>21</v>
      </c>
      <c r="Y193" s="178">
        <v>23</v>
      </c>
      <c r="Z193" s="178">
        <v>27</v>
      </c>
      <c r="AA193" s="178">
        <v>35</v>
      </c>
      <c r="AB193" s="178">
        <v>26</v>
      </c>
      <c r="AC193" s="178">
        <v>24</v>
      </c>
      <c r="AD193" s="178">
        <v>24</v>
      </c>
      <c r="AE193" s="178">
        <v>33</v>
      </c>
      <c r="AF193" s="23"/>
    </row>
    <row r="194" spans="1:32" ht="15" hidden="1">
      <c r="A194" s="73" t="s">
        <v>213</v>
      </c>
      <c r="B194" s="73" t="s">
        <v>214</v>
      </c>
      <c r="C194" s="73" t="s">
        <v>360</v>
      </c>
      <c r="D194" s="73" t="s">
        <v>216</v>
      </c>
      <c r="E194" s="73"/>
      <c r="F194" s="26"/>
      <c r="G194" s="23"/>
      <c r="H194" s="23"/>
      <c r="I194" s="22" t="s">
        <v>335</v>
      </c>
      <c r="J194" s="82" t="s">
        <v>336</v>
      </c>
      <c r="K194" s="82"/>
      <c r="L194" s="74" t="s">
        <v>337</v>
      </c>
      <c r="M194" s="177">
        <v>2692</v>
      </c>
      <c r="N194" s="178">
        <v>107</v>
      </c>
      <c r="O194" s="178">
        <v>113</v>
      </c>
      <c r="P194" s="178">
        <v>110</v>
      </c>
      <c r="Q194" s="178">
        <v>121</v>
      </c>
      <c r="R194" s="178">
        <v>133</v>
      </c>
      <c r="S194" s="178">
        <v>133</v>
      </c>
      <c r="T194" s="178">
        <v>154</v>
      </c>
      <c r="U194" s="178">
        <v>170</v>
      </c>
      <c r="V194" s="178">
        <v>192</v>
      </c>
      <c r="W194" s="178">
        <v>178</v>
      </c>
      <c r="X194" s="178">
        <v>154</v>
      </c>
      <c r="Y194" s="178">
        <v>157</v>
      </c>
      <c r="Z194" s="178">
        <v>177</v>
      </c>
      <c r="AA194" s="178">
        <v>221</v>
      </c>
      <c r="AB194" s="178">
        <v>153</v>
      </c>
      <c r="AC194" s="178">
        <v>145</v>
      </c>
      <c r="AD194" s="178">
        <v>125</v>
      </c>
      <c r="AE194" s="178">
        <v>149</v>
      </c>
      <c r="AF194" s="23"/>
    </row>
    <row r="195" spans="1:32" ht="29.25" hidden="1" customHeight="1">
      <c r="A195" s="73" t="s">
        <v>213</v>
      </c>
      <c r="B195" s="73" t="s">
        <v>214</v>
      </c>
      <c r="C195" s="73" t="s">
        <v>360</v>
      </c>
      <c r="D195" s="73" t="s">
        <v>216</v>
      </c>
      <c r="E195" s="73"/>
      <c r="F195" s="26"/>
      <c r="G195" s="23"/>
      <c r="H195" s="23"/>
      <c r="I195" s="22" t="s">
        <v>338</v>
      </c>
      <c r="J195" s="82" t="s">
        <v>339</v>
      </c>
      <c r="K195" s="82"/>
      <c r="L195" s="74" t="s">
        <v>340</v>
      </c>
      <c r="M195" s="177">
        <v>437</v>
      </c>
      <c r="N195" s="178">
        <v>17</v>
      </c>
      <c r="O195" s="178">
        <v>19</v>
      </c>
      <c r="P195" s="178">
        <v>20</v>
      </c>
      <c r="Q195" s="178">
        <v>21</v>
      </c>
      <c r="R195" s="178">
        <v>18</v>
      </c>
      <c r="S195" s="178">
        <v>19</v>
      </c>
      <c r="T195" s="178">
        <v>23</v>
      </c>
      <c r="U195" s="178">
        <v>25</v>
      </c>
      <c r="V195" s="178">
        <v>27</v>
      </c>
      <c r="W195" s="178">
        <v>26</v>
      </c>
      <c r="X195" s="178">
        <v>25</v>
      </c>
      <c r="Y195" s="178">
        <v>28</v>
      </c>
      <c r="Z195" s="178">
        <v>32</v>
      </c>
      <c r="AA195" s="178">
        <v>35</v>
      </c>
      <c r="AB195" s="178">
        <v>24</v>
      </c>
      <c r="AC195" s="178">
        <v>25</v>
      </c>
      <c r="AD195" s="178">
        <v>23</v>
      </c>
      <c r="AE195" s="178">
        <v>31</v>
      </c>
      <c r="AF195" s="23"/>
    </row>
    <row r="196" spans="1:32" ht="15" hidden="1">
      <c r="A196" s="73" t="s">
        <v>213</v>
      </c>
      <c r="B196" s="73" t="s">
        <v>214</v>
      </c>
      <c r="C196" s="73" t="s">
        <v>360</v>
      </c>
      <c r="D196" s="73" t="s">
        <v>216</v>
      </c>
      <c r="E196" s="73"/>
      <c r="F196" s="26"/>
      <c r="G196" s="23"/>
      <c r="H196" s="23"/>
      <c r="I196" s="22" t="s">
        <v>341</v>
      </c>
      <c r="J196" s="82" t="s">
        <v>342</v>
      </c>
      <c r="K196" s="82"/>
      <c r="L196" s="74" t="s">
        <v>343</v>
      </c>
      <c r="M196" s="177">
        <v>725</v>
      </c>
      <c r="N196" s="178">
        <v>27</v>
      </c>
      <c r="O196" s="178">
        <v>29</v>
      </c>
      <c r="P196" s="178">
        <v>30</v>
      </c>
      <c r="Q196" s="178">
        <v>32</v>
      </c>
      <c r="R196" s="178">
        <v>26</v>
      </c>
      <c r="S196" s="178">
        <v>29</v>
      </c>
      <c r="T196" s="178">
        <v>34</v>
      </c>
      <c r="U196" s="178">
        <v>38</v>
      </c>
      <c r="V196" s="178">
        <v>45</v>
      </c>
      <c r="W196" s="178">
        <v>44</v>
      </c>
      <c r="X196" s="178">
        <v>43</v>
      </c>
      <c r="Y196" s="178">
        <v>48</v>
      </c>
      <c r="Z196" s="178">
        <v>55</v>
      </c>
      <c r="AA196" s="178">
        <v>62</v>
      </c>
      <c r="AB196" s="178">
        <v>43</v>
      </c>
      <c r="AC196" s="178">
        <v>45</v>
      </c>
      <c r="AD196" s="178">
        <v>41</v>
      </c>
      <c r="AE196" s="178">
        <v>53</v>
      </c>
      <c r="AF196" s="23"/>
    </row>
    <row r="197" spans="1:32" ht="15" hidden="1">
      <c r="A197" s="73" t="s">
        <v>213</v>
      </c>
      <c r="B197" s="73" t="s">
        <v>214</v>
      </c>
      <c r="C197" s="73" t="s">
        <v>360</v>
      </c>
      <c r="D197" s="73" t="s">
        <v>216</v>
      </c>
      <c r="E197" s="73"/>
      <c r="F197" s="26"/>
      <c r="G197" s="23"/>
      <c r="H197" s="23"/>
      <c r="I197" s="22" t="s">
        <v>344</v>
      </c>
      <c r="J197" s="82" t="s">
        <v>345</v>
      </c>
      <c r="K197" s="82"/>
      <c r="L197" s="74" t="s">
        <v>346</v>
      </c>
      <c r="M197" s="177">
        <v>938</v>
      </c>
      <c r="N197" s="178">
        <v>37</v>
      </c>
      <c r="O197" s="178">
        <v>40</v>
      </c>
      <c r="P197" s="178">
        <v>40</v>
      </c>
      <c r="Q197" s="178">
        <v>42</v>
      </c>
      <c r="R197" s="178">
        <v>37</v>
      </c>
      <c r="S197" s="178">
        <v>41</v>
      </c>
      <c r="T197" s="178">
        <v>49</v>
      </c>
      <c r="U197" s="178">
        <v>53</v>
      </c>
      <c r="V197" s="178">
        <v>58</v>
      </c>
      <c r="W197" s="178">
        <v>56</v>
      </c>
      <c r="X197" s="178">
        <v>54</v>
      </c>
      <c r="Y197" s="178">
        <v>60</v>
      </c>
      <c r="Z197" s="178">
        <v>67</v>
      </c>
      <c r="AA197" s="178">
        <v>76</v>
      </c>
      <c r="AB197" s="178">
        <v>53</v>
      </c>
      <c r="AC197" s="178">
        <v>55</v>
      </c>
      <c r="AD197" s="178">
        <v>52</v>
      </c>
      <c r="AE197" s="178">
        <v>69</v>
      </c>
      <c r="AF197" s="23"/>
    </row>
    <row r="198" spans="1:32" ht="15" hidden="1">
      <c r="A198" s="73" t="s">
        <v>213</v>
      </c>
      <c r="B198" s="73" t="s">
        <v>214</v>
      </c>
      <c r="C198" s="73" t="s">
        <v>360</v>
      </c>
      <c r="D198" s="73" t="s">
        <v>216</v>
      </c>
      <c r="E198" s="73"/>
      <c r="F198" s="26"/>
      <c r="G198" s="23"/>
      <c r="H198" s="23"/>
      <c r="I198" s="22" t="s">
        <v>347</v>
      </c>
      <c r="J198" s="82" t="s">
        <v>348</v>
      </c>
      <c r="K198" s="82"/>
      <c r="L198" s="74" t="s">
        <v>349</v>
      </c>
      <c r="M198" s="177">
        <v>611</v>
      </c>
      <c r="N198" s="178">
        <v>22</v>
      </c>
      <c r="O198" s="178">
        <v>24</v>
      </c>
      <c r="P198" s="178">
        <v>25</v>
      </c>
      <c r="Q198" s="178">
        <v>27</v>
      </c>
      <c r="R198" s="178">
        <v>22</v>
      </c>
      <c r="S198" s="178">
        <v>25</v>
      </c>
      <c r="T198" s="178">
        <v>30</v>
      </c>
      <c r="U198" s="178">
        <v>34</v>
      </c>
      <c r="V198" s="178">
        <v>39</v>
      </c>
      <c r="W198" s="178">
        <v>37</v>
      </c>
      <c r="X198" s="178">
        <v>33</v>
      </c>
      <c r="Y198" s="178">
        <v>38</v>
      </c>
      <c r="Z198" s="178">
        <v>44</v>
      </c>
      <c r="AA198" s="178">
        <v>54</v>
      </c>
      <c r="AB198" s="178">
        <v>39</v>
      </c>
      <c r="AC198" s="178">
        <v>38</v>
      </c>
      <c r="AD198" s="178">
        <v>35</v>
      </c>
      <c r="AE198" s="178">
        <v>46</v>
      </c>
      <c r="AF198" s="23"/>
    </row>
    <row r="199" spans="1:32" ht="15" hidden="1">
      <c r="A199" s="73" t="s">
        <v>213</v>
      </c>
      <c r="B199" s="73" t="s">
        <v>214</v>
      </c>
      <c r="C199" s="73" t="s">
        <v>360</v>
      </c>
      <c r="D199" s="73" t="s">
        <v>216</v>
      </c>
      <c r="E199" s="73"/>
      <c r="F199" s="26"/>
      <c r="G199" s="23"/>
      <c r="H199" s="23"/>
      <c r="I199" s="22" t="s">
        <v>350</v>
      </c>
      <c r="J199" s="82" t="s">
        <v>351</v>
      </c>
      <c r="K199" s="82"/>
      <c r="L199" s="74" t="s">
        <v>352</v>
      </c>
      <c r="M199" s="177">
        <v>581</v>
      </c>
      <c r="N199" s="178">
        <v>23</v>
      </c>
      <c r="O199" s="178">
        <v>25</v>
      </c>
      <c r="P199" s="178">
        <v>25</v>
      </c>
      <c r="Q199" s="178">
        <v>26</v>
      </c>
      <c r="R199" s="178">
        <v>20</v>
      </c>
      <c r="S199" s="178">
        <v>23</v>
      </c>
      <c r="T199" s="178">
        <v>29</v>
      </c>
      <c r="U199" s="178">
        <v>33</v>
      </c>
      <c r="V199" s="178">
        <v>37</v>
      </c>
      <c r="W199" s="178">
        <v>34</v>
      </c>
      <c r="X199" s="178">
        <v>33</v>
      </c>
      <c r="Y199" s="178">
        <v>38</v>
      </c>
      <c r="Z199" s="178">
        <v>43</v>
      </c>
      <c r="AA199" s="178">
        <v>50</v>
      </c>
      <c r="AB199" s="178">
        <v>33</v>
      </c>
      <c r="AC199" s="178">
        <v>35</v>
      </c>
      <c r="AD199" s="178">
        <v>33</v>
      </c>
      <c r="AE199" s="178">
        <v>42</v>
      </c>
      <c r="AF199" s="23"/>
    </row>
    <row r="200" spans="1:32" ht="29.25" hidden="1" customHeight="1">
      <c r="A200" s="73" t="s">
        <v>213</v>
      </c>
      <c r="B200" s="73" t="s">
        <v>214</v>
      </c>
      <c r="C200" s="73" t="s">
        <v>360</v>
      </c>
      <c r="D200" s="73" t="s">
        <v>216</v>
      </c>
      <c r="E200" s="73"/>
      <c r="F200" s="26"/>
      <c r="G200" s="23"/>
      <c r="H200" s="23"/>
      <c r="I200" s="22" t="s">
        <v>353</v>
      </c>
      <c r="J200" s="82" t="s">
        <v>354</v>
      </c>
      <c r="K200" s="82"/>
      <c r="L200" s="74" t="s">
        <v>355</v>
      </c>
      <c r="M200" s="177">
        <v>869</v>
      </c>
      <c r="N200" s="178">
        <v>34</v>
      </c>
      <c r="O200" s="178">
        <v>36</v>
      </c>
      <c r="P200" s="178">
        <v>37</v>
      </c>
      <c r="Q200" s="178">
        <v>38</v>
      </c>
      <c r="R200" s="178">
        <v>32</v>
      </c>
      <c r="S200" s="178">
        <v>37</v>
      </c>
      <c r="T200" s="178">
        <v>44</v>
      </c>
      <c r="U200" s="178">
        <v>49</v>
      </c>
      <c r="V200" s="178">
        <v>52</v>
      </c>
      <c r="W200" s="178">
        <v>50</v>
      </c>
      <c r="X200" s="178">
        <v>50</v>
      </c>
      <c r="Y200" s="178">
        <v>58</v>
      </c>
      <c r="Z200" s="178">
        <v>65</v>
      </c>
      <c r="AA200" s="178">
        <v>69</v>
      </c>
      <c r="AB200" s="178">
        <v>48</v>
      </c>
      <c r="AC200" s="178">
        <v>52</v>
      </c>
      <c r="AD200" s="178">
        <v>50</v>
      </c>
      <c r="AE200" s="178">
        <v>69</v>
      </c>
      <c r="AF200" s="23"/>
    </row>
    <row r="201" spans="1:32" ht="15" hidden="1">
      <c r="A201" s="73" t="s">
        <v>213</v>
      </c>
      <c r="B201" s="73" t="s">
        <v>214</v>
      </c>
      <c r="C201" s="73" t="s">
        <v>360</v>
      </c>
      <c r="D201" s="73" t="s">
        <v>216</v>
      </c>
      <c r="E201" s="73"/>
      <c r="F201" s="26"/>
      <c r="G201" s="23"/>
      <c r="H201" s="23"/>
      <c r="I201" s="22" t="s">
        <v>356</v>
      </c>
      <c r="J201" s="82" t="s">
        <v>357</v>
      </c>
      <c r="K201" s="82"/>
      <c r="L201" s="74" t="s">
        <v>358</v>
      </c>
      <c r="M201" s="177">
        <v>732</v>
      </c>
      <c r="N201" s="178">
        <v>41</v>
      </c>
      <c r="O201" s="178">
        <v>41</v>
      </c>
      <c r="P201" s="178">
        <v>39</v>
      </c>
      <c r="Q201" s="178">
        <v>40</v>
      </c>
      <c r="R201" s="178">
        <v>35</v>
      </c>
      <c r="S201" s="178">
        <v>39</v>
      </c>
      <c r="T201" s="178">
        <v>46</v>
      </c>
      <c r="U201" s="178">
        <v>48</v>
      </c>
      <c r="V201" s="178">
        <v>53</v>
      </c>
      <c r="W201" s="178">
        <v>49</v>
      </c>
      <c r="X201" s="178">
        <v>43</v>
      </c>
      <c r="Y201" s="178">
        <v>45</v>
      </c>
      <c r="Z201" s="178">
        <v>48</v>
      </c>
      <c r="AA201" s="178">
        <v>46</v>
      </c>
      <c r="AB201" s="178">
        <v>27</v>
      </c>
      <c r="AC201" s="178">
        <v>31</v>
      </c>
      <c r="AD201" s="178">
        <v>27</v>
      </c>
      <c r="AE201" s="178">
        <v>33</v>
      </c>
      <c r="AF201" s="23"/>
    </row>
    <row r="202" spans="1:32" ht="5.25" hidden="1" customHeight="1">
      <c r="G202" s="23"/>
      <c r="H202" s="69"/>
      <c r="I202" s="69"/>
      <c r="J202" s="69"/>
      <c r="K202" s="69"/>
      <c r="L202" s="69"/>
      <c r="M202" s="72"/>
      <c r="N202" s="69"/>
      <c r="O202" s="69"/>
      <c r="P202" s="69"/>
      <c r="Q202" s="69"/>
      <c r="R202" s="69"/>
      <c r="S202" s="69"/>
      <c r="T202" s="69"/>
      <c r="U202" s="69"/>
      <c r="V202" s="69"/>
      <c r="W202" s="69"/>
      <c r="X202" s="69"/>
      <c r="Y202" s="69"/>
      <c r="Z202" s="69"/>
      <c r="AA202" s="69"/>
      <c r="AB202" s="69"/>
      <c r="AC202" s="69"/>
      <c r="AD202" s="69"/>
      <c r="AE202" s="69"/>
      <c r="AF202" s="23"/>
    </row>
    <row r="203" spans="1:32" hidden="1">
      <c r="F203" s="27"/>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row>
    <row r="204" spans="1:32" hidden="1">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row>
    <row r="205" spans="1:32" ht="18.75" hidden="1">
      <c r="F205" s="28"/>
      <c r="G205" s="23"/>
      <c r="H205" s="23"/>
      <c r="I205" s="23"/>
      <c r="J205" s="23"/>
      <c r="K205" s="23"/>
      <c r="L205" s="23"/>
      <c r="M205" s="23"/>
      <c r="N205" s="23"/>
      <c r="O205" s="23"/>
      <c r="P205" s="23"/>
      <c r="Q205" s="23"/>
      <c r="R205" s="23"/>
      <c r="S205" s="23"/>
      <c r="T205" s="29" t="s">
        <v>638</v>
      </c>
      <c r="U205" s="30" t="s">
        <v>629</v>
      </c>
      <c r="V205" s="23"/>
      <c r="W205" s="23"/>
      <c r="X205" s="23"/>
      <c r="Y205" s="23"/>
      <c r="Z205" s="23"/>
      <c r="AA205" s="23"/>
      <c r="AB205" s="23"/>
      <c r="AC205" s="23"/>
      <c r="AD205" s="23"/>
      <c r="AE205" s="23"/>
      <c r="AF205" s="23"/>
    </row>
    <row r="206" spans="1:32" ht="18.75" hidden="1">
      <c r="F206" s="28"/>
      <c r="G206" s="23"/>
      <c r="H206" s="23"/>
      <c r="I206" s="23"/>
      <c r="J206" s="23"/>
      <c r="K206" s="23"/>
      <c r="L206" s="23"/>
      <c r="M206" s="23"/>
      <c r="N206" s="23"/>
      <c r="O206" s="23"/>
      <c r="P206" s="23"/>
      <c r="Q206" s="23"/>
      <c r="R206" s="23"/>
      <c r="S206" s="23"/>
      <c r="T206" s="31" t="s">
        <v>639</v>
      </c>
      <c r="U206" s="32" t="s">
        <v>631</v>
      </c>
      <c r="V206" s="23"/>
      <c r="W206" s="23"/>
      <c r="X206" s="23"/>
      <c r="Y206" s="23"/>
      <c r="Z206" s="23"/>
      <c r="AA206" s="23"/>
      <c r="AB206" s="23"/>
      <c r="AC206" s="23"/>
      <c r="AD206" s="23"/>
      <c r="AE206" s="23"/>
      <c r="AF206" s="23"/>
    </row>
    <row r="207" spans="1:32" hidden="1">
      <c r="F207" s="28"/>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row>
    <row r="208" spans="1:32" hidden="1">
      <c r="F208" s="28"/>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row>
    <row r="209" spans="1:32" ht="15.75" hidden="1">
      <c r="F209" s="28"/>
      <c r="G209" s="23"/>
      <c r="H209" s="33" t="s">
        <v>189</v>
      </c>
      <c r="I209" s="23"/>
      <c r="J209" s="23"/>
      <c r="K209" s="23"/>
      <c r="L209" s="23"/>
      <c r="M209" s="23"/>
      <c r="N209" s="23"/>
      <c r="O209" s="23"/>
      <c r="P209" s="34"/>
      <c r="Q209" s="23"/>
      <c r="R209" s="23"/>
      <c r="S209" s="23"/>
      <c r="T209" s="23"/>
      <c r="U209" s="23"/>
      <c r="V209" s="23"/>
      <c r="W209" s="23"/>
      <c r="X209" s="23"/>
      <c r="Y209" s="35"/>
      <c r="Z209" s="23"/>
      <c r="AA209" s="23"/>
      <c r="AB209" s="23"/>
      <c r="AC209" s="23"/>
      <c r="AD209" s="23"/>
      <c r="AE209" s="36" t="s">
        <v>190</v>
      </c>
      <c r="AF209" s="23"/>
    </row>
    <row r="210" spans="1:32" ht="5.25" hidden="1" customHeight="1">
      <c r="F210" s="28"/>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row>
    <row r="211" spans="1:32" ht="17.25" hidden="1" customHeight="1">
      <c r="F211" s="28"/>
      <c r="G211" s="23"/>
      <c r="H211" s="37"/>
      <c r="I211" s="37"/>
      <c r="J211" s="37"/>
      <c r="K211" s="37"/>
      <c r="L211" s="37"/>
      <c r="M211" s="38"/>
      <c r="N211" s="39"/>
      <c r="O211" s="37"/>
      <c r="P211" s="39"/>
      <c r="Q211" s="39"/>
      <c r="R211" s="39"/>
      <c r="S211" s="39"/>
      <c r="T211" s="39"/>
      <c r="U211" s="39"/>
      <c r="V211" s="39"/>
      <c r="W211" s="39"/>
      <c r="X211" s="39"/>
      <c r="Y211" s="40"/>
      <c r="Z211" s="39"/>
      <c r="AA211" s="39"/>
      <c r="AB211" s="39"/>
      <c r="AC211" s="39"/>
      <c r="AD211" s="39"/>
      <c r="AE211" s="39"/>
      <c r="AF211" s="23"/>
    </row>
    <row r="212" spans="1:32" ht="17.25" hidden="1" customHeight="1">
      <c r="F212" s="28"/>
      <c r="G212" s="23"/>
      <c r="H212" s="41"/>
      <c r="I212" s="41"/>
      <c r="J212" s="41"/>
      <c r="K212" s="41"/>
      <c r="L212" s="41"/>
      <c r="M212" s="42"/>
      <c r="N212" s="41"/>
      <c r="O212" s="23"/>
      <c r="P212" s="43" t="s">
        <v>642</v>
      </c>
      <c r="Q212" s="44"/>
      <c r="R212" s="41"/>
      <c r="S212" s="41"/>
      <c r="T212" s="41"/>
      <c r="U212" s="41"/>
      <c r="V212" s="41"/>
      <c r="W212" s="41"/>
      <c r="X212" s="45"/>
      <c r="Y212" s="23"/>
      <c r="Z212" s="45" t="s">
        <v>643</v>
      </c>
      <c r="AA212" s="41"/>
      <c r="AB212" s="41"/>
      <c r="AC212" s="41"/>
      <c r="AD212" s="41"/>
      <c r="AE212" s="41"/>
      <c r="AF212" s="23"/>
    </row>
    <row r="213" spans="1:32" ht="13.5" hidden="1" customHeight="1">
      <c r="F213" s="28"/>
      <c r="G213" s="23"/>
      <c r="H213" s="46" t="s">
        <v>191</v>
      </c>
      <c r="I213" s="46"/>
      <c r="J213" s="47"/>
      <c r="K213" s="47"/>
      <c r="L213" s="48"/>
      <c r="M213" s="49"/>
      <c r="N213" s="50"/>
      <c r="O213" s="51"/>
      <c r="P213" s="51"/>
      <c r="Q213" s="51"/>
      <c r="R213" s="50"/>
      <c r="S213" s="50"/>
      <c r="T213" s="50"/>
      <c r="U213" s="50"/>
      <c r="V213" s="50"/>
      <c r="W213" s="50"/>
      <c r="X213" s="50"/>
      <c r="Y213" s="51"/>
      <c r="Z213" s="50"/>
      <c r="AA213" s="50"/>
      <c r="AB213" s="50"/>
      <c r="AC213" s="50"/>
      <c r="AD213" s="50"/>
      <c r="AE213" s="50"/>
      <c r="AF213" s="23"/>
    </row>
    <row r="214" spans="1:32" ht="9" hidden="1" customHeight="1">
      <c r="F214" s="28"/>
      <c r="G214" s="23"/>
      <c r="H214" s="46"/>
      <c r="I214" s="23"/>
      <c r="J214" s="46"/>
      <c r="K214" s="46"/>
      <c r="L214" s="46"/>
      <c r="M214" s="52"/>
      <c r="N214" s="53"/>
      <c r="O214" s="53"/>
      <c r="P214" s="37"/>
      <c r="Q214" s="53"/>
      <c r="R214" s="53"/>
      <c r="S214" s="52"/>
      <c r="T214" s="53"/>
      <c r="U214" s="54"/>
      <c r="V214" s="53"/>
      <c r="W214" s="53"/>
      <c r="X214" s="53"/>
      <c r="Y214" s="52"/>
      <c r="Z214" s="53"/>
      <c r="AA214" s="53"/>
      <c r="AB214" s="53"/>
      <c r="AC214" s="53"/>
      <c r="AD214" s="53"/>
      <c r="AE214" s="52"/>
      <c r="AF214" s="41"/>
    </row>
    <row r="215" spans="1:32" hidden="1">
      <c r="F215" s="28"/>
      <c r="G215" s="23"/>
      <c r="H215" s="46"/>
      <c r="I215" s="23"/>
      <c r="J215" s="46"/>
      <c r="K215" s="46"/>
      <c r="L215" s="46"/>
      <c r="M215" s="55" t="s">
        <v>192</v>
      </c>
      <c r="N215" s="56" t="s">
        <v>193</v>
      </c>
      <c r="O215" s="56" t="s">
        <v>194</v>
      </c>
      <c r="P215" s="55" t="s">
        <v>195</v>
      </c>
      <c r="Q215" s="56" t="s">
        <v>196</v>
      </c>
      <c r="R215" s="56" t="s">
        <v>197</v>
      </c>
      <c r="S215" s="55" t="s">
        <v>198</v>
      </c>
      <c r="T215" s="56" t="s">
        <v>199</v>
      </c>
      <c r="U215" s="57" t="s">
        <v>200</v>
      </c>
      <c r="V215" s="56" t="s">
        <v>201</v>
      </c>
      <c r="W215" s="56" t="s">
        <v>202</v>
      </c>
      <c r="X215" s="56" t="s">
        <v>203</v>
      </c>
      <c r="Y215" s="56" t="s">
        <v>204</v>
      </c>
      <c r="Z215" s="56" t="s">
        <v>205</v>
      </c>
      <c r="AA215" s="56" t="s">
        <v>206</v>
      </c>
      <c r="AB215" s="56" t="s">
        <v>207</v>
      </c>
      <c r="AC215" s="56" t="s">
        <v>208</v>
      </c>
      <c r="AD215" s="56" t="s">
        <v>627</v>
      </c>
      <c r="AE215" s="55" t="s">
        <v>628</v>
      </c>
      <c r="AF215" s="41"/>
    </row>
    <row r="216" spans="1:32" ht="12" hidden="1" customHeight="1">
      <c r="F216" s="28"/>
      <c r="G216" s="23"/>
      <c r="H216" s="46"/>
      <c r="I216" s="23"/>
      <c r="J216" s="46"/>
      <c r="K216" s="46"/>
      <c r="L216" s="46"/>
      <c r="M216" s="58"/>
      <c r="N216" s="59"/>
      <c r="O216" s="58"/>
      <c r="P216" s="41"/>
      <c r="Q216" s="58"/>
      <c r="R216" s="58"/>
      <c r="S216" s="58"/>
      <c r="T216" s="59"/>
      <c r="U216" s="59"/>
      <c r="V216" s="58"/>
      <c r="W216" s="58"/>
      <c r="X216" s="58"/>
      <c r="Y216" s="58"/>
      <c r="Z216" s="59"/>
      <c r="AA216" s="58"/>
      <c r="AB216" s="58"/>
      <c r="AC216" s="58"/>
      <c r="AD216" s="58"/>
      <c r="AE216" s="42"/>
      <c r="AF216" s="41"/>
    </row>
    <row r="217" spans="1:32" ht="14.25" hidden="1" customHeight="1">
      <c r="F217" s="28"/>
      <c r="G217" s="23"/>
      <c r="H217" s="60" t="s">
        <v>209</v>
      </c>
      <c r="I217" s="46"/>
      <c r="J217" s="60"/>
      <c r="K217" s="60"/>
      <c r="L217" s="61"/>
      <c r="M217" s="58"/>
      <c r="N217" s="59"/>
      <c r="O217" s="58"/>
      <c r="P217" s="41"/>
      <c r="Q217" s="56"/>
      <c r="R217" s="56"/>
      <c r="S217" s="58"/>
      <c r="T217" s="59"/>
      <c r="U217" s="59"/>
      <c r="V217" s="56"/>
      <c r="W217" s="56"/>
      <c r="X217" s="56"/>
      <c r="Y217" s="58"/>
      <c r="Z217" s="59"/>
      <c r="AA217" s="58"/>
      <c r="AB217" s="56"/>
      <c r="AC217" s="56"/>
      <c r="AD217" s="56"/>
      <c r="AE217" s="55"/>
      <c r="AF217" s="41"/>
    </row>
    <row r="218" spans="1:32" ht="14.25" hidden="1" customHeight="1">
      <c r="F218" s="28"/>
      <c r="G218" s="23"/>
      <c r="H218" s="23"/>
      <c r="I218" s="60"/>
      <c r="J218" s="60"/>
      <c r="K218" s="60"/>
      <c r="L218" s="62"/>
      <c r="M218" s="63" t="s">
        <v>210</v>
      </c>
      <c r="N218" s="64" t="s">
        <v>211</v>
      </c>
      <c r="O218" s="58"/>
      <c r="P218" s="42"/>
      <c r="Q218" s="58"/>
      <c r="R218" s="58"/>
      <c r="S218" s="42"/>
      <c r="T218" s="58"/>
      <c r="U218" s="59"/>
      <c r="V218" s="58"/>
      <c r="W218" s="58"/>
      <c r="X218" s="58"/>
      <c r="Y218" s="58"/>
      <c r="Z218" s="58"/>
      <c r="AA218" s="58"/>
      <c r="AB218" s="58"/>
      <c r="AC218" s="58"/>
      <c r="AD218" s="58"/>
      <c r="AE218" s="63" t="s">
        <v>212</v>
      </c>
      <c r="AF218" s="41"/>
    </row>
    <row r="219" spans="1:32" ht="15" hidden="1">
      <c r="F219" s="28"/>
      <c r="G219" s="23"/>
      <c r="H219" s="23"/>
      <c r="I219" s="23"/>
      <c r="J219" s="65"/>
      <c r="K219" s="65"/>
      <c r="L219" s="66"/>
      <c r="M219" s="67"/>
      <c r="N219" s="68"/>
      <c r="O219" s="58"/>
      <c r="P219" s="45"/>
      <c r="Q219" s="64"/>
      <c r="R219" s="64"/>
      <c r="S219" s="67"/>
      <c r="T219" s="68"/>
      <c r="U219" s="59"/>
      <c r="V219" s="64"/>
      <c r="W219" s="64"/>
      <c r="X219" s="64"/>
      <c r="Y219" s="67"/>
      <c r="Z219" s="68"/>
      <c r="AA219" s="58"/>
      <c r="AB219" s="64"/>
      <c r="AC219" s="64"/>
      <c r="AD219" s="64"/>
      <c r="AE219" s="63"/>
      <c r="AF219" s="41"/>
    </row>
    <row r="220" spans="1:32" ht="5.25" hidden="1" customHeight="1">
      <c r="F220" s="28"/>
      <c r="G220" s="23"/>
      <c r="H220" s="69"/>
      <c r="I220" s="69"/>
      <c r="J220" s="69"/>
      <c r="K220" s="69"/>
      <c r="L220" s="69"/>
      <c r="M220" s="70"/>
      <c r="N220" s="71"/>
      <c r="O220" s="70"/>
      <c r="P220" s="69"/>
      <c r="Q220" s="70"/>
      <c r="R220" s="70"/>
      <c r="S220" s="70"/>
      <c r="T220" s="71"/>
      <c r="U220" s="71"/>
      <c r="V220" s="70"/>
      <c r="W220" s="70"/>
      <c r="X220" s="70"/>
      <c r="Y220" s="70"/>
      <c r="Z220" s="71"/>
      <c r="AA220" s="70"/>
      <c r="AB220" s="70"/>
      <c r="AC220" s="70"/>
      <c r="AD220" s="70"/>
      <c r="AE220" s="72"/>
      <c r="AF220" s="41"/>
    </row>
    <row r="221" spans="1:32" ht="29.25" hidden="1" customHeight="1">
      <c r="A221" s="73" t="s">
        <v>213</v>
      </c>
      <c r="B221" s="73" t="s">
        <v>214</v>
      </c>
      <c r="C221" s="73" t="s">
        <v>644</v>
      </c>
      <c r="D221" s="73" t="s">
        <v>216</v>
      </c>
      <c r="E221" s="73"/>
      <c r="F221" s="26"/>
      <c r="G221" s="23"/>
      <c r="H221" s="666" t="s">
        <v>217</v>
      </c>
      <c r="I221" s="666"/>
      <c r="J221" s="666"/>
      <c r="K221" s="82"/>
      <c r="L221" s="74" t="s">
        <v>634</v>
      </c>
      <c r="M221" s="177">
        <v>125020</v>
      </c>
      <c r="N221" s="178">
        <v>4894</v>
      </c>
      <c r="O221" s="178">
        <v>5248</v>
      </c>
      <c r="P221" s="178">
        <v>5466</v>
      </c>
      <c r="Q221" s="178">
        <v>5951</v>
      </c>
      <c r="R221" s="178">
        <v>5898</v>
      </c>
      <c r="S221" s="178">
        <v>6129</v>
      </c>
      <c r="T221" s="178">
        <v>7035</v>
      </c>
      <c r="U221" s="178">
        <v>7929</v>
      </c>
      <c r="V221" s="178">
        <v>9551</v>
      </c>
      <c r="W221" s="178">
        <v>9128</v>
      </c>
      <c r="X221" s="178">
        <v>7783</v>
      </c>
      <c r="Y221" s="178">
        <v>7462</v>
      </c>
      <c r="Z221" s="178">
        <v>8095</v>
      </c>
      <c r="AA221" s="178">
        <v>10223</v>
      </c>
      <c r="AB221" s="178">
        <v>7373</v>
      </c>
      <c r="AC221" s="178">
        <v>6500</v>
      </c>
      <c r="AD221" s="178">
        <v>5165</v>
      </c>
      <c r="AE221" s="178">
        <v>5190</v>
      </c>
      <c r="AF221" s="23"/>
    </row>
    <row r="222" spans="1:32" ht="29.25" hidden="1" customHeight="1">
      <c r="A222" s="73" t="s">
        <v>213</v>
      </c>
      <c r="B222" s="73" t="s">
        <v>214</v>
      </c>
      <c r="C222" s="73" t="s">
        <v>644</v>
      </c>
      <c r="D222" s="73" t="s">
        <v>216</v>
      </c>
      <c r="E222" s="73"/>
      <c r="F222" s="26"/>
      <c r="G222" s="23"/>
      <c r="H222" s="23"/>
      <c r="I222" s="22" t="s">
        <v>216</v>
      </c>
      <c r="J222" s="82" t="s">
        <v>219</v>
      </c>
      <c r="K222" s="82"/>
      <c r="L222" s="74" t="s">
        <v>220</v>
      </c>
      <c r="M222" s="177">
        <v>5327</v>
      </c>
      <c r="N222" s="178">
        <v>183</v>
      </c>
      <c r="O222" s="178">
        <v>200</v>
      </c>
      <c r="P222" s="178">
        <v>215</v>
      </c>
      <c r="Q222" s="178">
        <v>236</v>
      </c>
      <c r="R222" s="178">
        <v>229</v>
      </c>
      <c r="S222" s="178">
        <v>238</v>
      </c>
      <c r="T222" s="178">
        <v>279</v>
      </c>
      <c r="U222" s="178">
        <v>322</v>
      </c>
      <c r="V222" s="178">
        <v>388</v>
      </c>
      <c r="W222" s="178">
        <v>368</v>
      </c>
      <c r="X222" s="178">
        <v>336</v>
      </c>
      <c r="Y222" s="178">
        <v>341</v>
      </c>
      <c r="Z222" s="178">
        <v>391</v>
      </c>
      <c r="AA222" s="178">
        <v>471</v>
      </c>
      <c r="AB222" s="178">
        <v>336</v>
      </c>
      <c r="AC222" s="178">
        <v>299</v>
      </c>
      <c r="AD222" s="178">
        <v>244</v>
      </c>
      <c r="AE222" s="178">
        <v>249</v>
      </c>
      <c r="AF222" s="23"/>
    </row>
    <row r="223" spans="1:32" ht="15" hidden="1">
      <c r="A223" s="73" t="s">
        <v>213</v>
      </c>
      <c r="B223" s="73" t="s">
        <v>214</v>
      </c>
      <c r="C223" s="73" t="s">
        <v>644</v>
      </c>
      <c r="D223" s="73" t="s">
        <v>216</v>
      </c>
      <c r="E223" s="73"/>
      <c r="F223" s="26"/>
      <c r="G223" s="23"/>
      <c r="H223" s="23"/>
      <c r="I223" s="22" t="s">
        <v>221</v>
      </c>
      <c r="J223" s="82" t="s">
        <v>222</v>
      </c>
      <c r="K223" s="82"/>
      <c r="L223" s="74" t="s">
        <v>223</v>
      </c>
      <c r="M223" s="177">
        <v>1290</v>
      </c>
      <c r="N223" s="178">
        <v>43</v>
      </c>
      <c r="O223" s="178">
        <v>47</v>
      </c>
      <c r="P223" s="178">
        <v>55</v>
      </c>
      <c r="Q223" s="178">
        <v>62</v>
      </c>
      <c r="R223" s="178">
        <v>48</v>
      </c>
      <c r="S223" s="178">
        <v>51</v>
      </c>
      <c r="T223" s="178">
        <v>63</v>
      </c>
      <c r="U223" s="178">
        <v>73</v>
      </c>
      <c r="V223" s="178">
        <v>86</v>
      </c>
      <c r="W223" s="178">
        <v>86</v>
      </c>
      <c r="X223" s="178">
        <v>83</v>
      </c>
      <c r="Y223" s="178">
        <v>91</v>
      </c>
      <c r="Z223" s="178">
        <v>101</v>
      </c>
      <c r="AA223" s="178">
        <v>117</v>
      </c>
      <c r="AB223" s="178">
        <v>80</v>
      </c>
      <c r="AC223" s="178">
        <v>75</v>
      </c>
      <c r="AD223" s="178">
        <v>66</v>
      </c>
      <c r="AE223" s="178">
        <v>63</v>
      </c>
      <c r="AF223" s="23"/>
    </row>
    <row r="224" spans="1:32" ht="15" hidden="1">
      <c r="A224" s="73" t="s">
        <v>213</v>
      </c>
      <c r="B224" s="73" t="s">
        <v>214</v>
      </c>
      <c r="C224" s="73" t="s">
        <v>644</v>
      </c>
      <c r="D224" s="73" t="s">
        <v>216</v>
      </c>
      <c r="E224" s="73"/>
      <c r="F224" s="26"/>
      <c r="G224" s="23"/>
      <c r="H224" s="23"/>
      <c r="I224" s="22" t="s">
        <v>224</v>
      </c>
      <c r="J224" s="82" t="s">
        <v>225</v>
      </c>
      <c r="K224" s="82"/>
      <c r="L224" s="74" t="s">
        <v>226</v>
      </c>
      <c r="M224" s="177">
        <v>1263</v>
      </c>
      <c r="N224" s="178">
        <v>44</v>
      </c>
      <c r="O224" s="178">
        <v>49</v>
      </c>
      <c r="P224" s="178">
        <v>54</v>
      </c>
      <c r="Q224" s="178">
        <v>59</v>
      </c>
      <c r="R224" s="178">
        <v>47</v>
      </c>
      <c r="S224" s="178">
        <v>52</v>
      </c>
      <c r="T224" s="178">
        <v>63</v>
      </c>
      <c r="U224" s="178">
        <v>73</v>
      </c>
      <c r="V224" s="178">
        <v>84</v>
      </c>
      <c r="W224" s="178">
        <v>81</v>
      </c>
      <c r="X224" s="178">
        <v>78</v>
      </c>
      <c r="Y224" s="178">
        <v>86</v>
      </c>
      <c r="Z224" s="178">
        <v>98</v>
      </c>
      <c r="AA224" s="178">
        <v>108</v>
      </c>
      <c r="AB224" s="178">
        <v>75</v>
      </c>
      <c r="AC224" s="178">
        <v>75</v>
      </c>
      <c r="AD224" s="178">
        <v>67</v>
      </c>
      <c r="AE224" s="178">
        <v>70</v>
      </c>
      <c r="AF224" s="23"/>
    </row>
    <row r="225" spans="1:32" ht="15" hidden="1">
      <c r="A225" s="73" t="s">
        <v>213</v>
      </c>
      <c r="B225" s="73" t="s">
        <v>214</v>
      </c>
      <c r="C225" s="73" t="s">
        <v>644</v>
      </c>
      <c r="D225" s="73" t="s">
        <v>216</v>
      </c>
      <c r="E225" s="73"/>
      <c r="F225" s="26"/>
      <c r="G225" s="23"/>
      <c r="H225" s="23"/>
      <c r="I225" s="22" t="s">
        <v>227</v>
      </c>
      <c r="J225" s="82" t="s">
        <v>228</v>
      </c>
      <c r="K225" s="82"/>
      <c r="L225" s="74" t="s">
        <v>229</v>
      </c>
      <c r="M225" s="177">
        <v>2314</v>
      </c>
      <c r="N225" s="178">
        <v>88</v>
      </c>
      <c r="O225" s="178">
        <v>95</v>
      </c>
      <c r="P225" s="178">
        <v>100</v>
      </c>
      <c r="Q225" s="178">
        <v>112</v>
      </c>
      <c r="R225" s="178">
        <v>119</v>
      </c>
      <c r="S225" s="178">
        <v>120</v>
      </c>
      <c r="T225" s="178">
        <v>134</v>
      </c>
      <c r="U225" s="178">
        <v>150</v>
      </c>
      <c r="V225" s="178">
        <v>169</v>
      </c>
      <c r="W225" s="178">
        <v>156</v>
      </c>
      <c r="X225" s="178">
        <v>140</v>
      </c>
      <c r="Y225" s="178">
        <v>149</v>
      </c>
      <c r="Z225" s="178">
        <v>166</v>
      </c>
      <c r="AA225" s="178">
        <v>186</v>
      </c>
      <c r="AB225" s="178">
        <v>122</v>
      </c>
      <c r="AC225" s="178">
        <v>113</v>
      </c>
      <c r="AD225" s="178">
        <v>96</v>
      </c>
      <c r="AE225" s="178">
        <v>98</v>
      </c>
      <c r="AF225" s="23"/>
    </row>
    <row r="226" spans="1:32" ht="15" hidden="1">
      <c r="A226" s="73" t="s">
        <v>213</v>
      </c>
      <c r="B226" s="73" t="s">
        <v>214</v>
      </c>
      <c r="C226" s="73" t="s">
        <v>644</v>
      </c>
      <c r="D226" s="73" t="s">
        <v>216</v>
      </c>
      <c r="E226" s="73"/>
      <c r="F226" s="26"/>
      <c r="G226" s="23"/>
      <c r="H226" s="23"/>
      <c r="I226" s="22" t="s">
        <v>230</v>
      </c>
      <c r="J226" s="82" t="s">
        <v>231</v>
      </c>
      <c r="K226" s="82"/>
      <c r="L226" s="74" t="s">
        <v>232</v>
      </c>
      <c r="M226" s="177">
        <v>1007</v>
      </c>
      <c r="N226" s="178">
        <v>30</v>
      </c>
      <c r="O226" s="178">
        <v>35</v>
      </c>
      <c r="P226" s="178">
        <v>39</v>
      </c>
      <c r="Q226" s="178">
        <v>43</v>
      </c>
      <c r="R226" s="178">
        <v>31</v>
      </c>
      <c r="S226" s="178">
        <v>36</v>
      </c>
      <c r="T226" s="178">
        <v>46</v>
      </c>
      <c r="U226" s="178">
        <v>55</v>
      </c>
      <c r="V226" s="178">
        <v>63</v>
      </c>
      <c r="W226" s="178">
        <v>61</v>
      </c>
      <c r="X226" s="178">
        <v>61</v>
      </c>
      <c r="Y226" s="178">
        <v>73</v>
      </c>
      <c r="Z226" s="178">
        <v>84</v>
      </c>
      <c r="AA226" s="178">
        <v>96</v>
      </c>
      <c r="AB226" s="178">
        <v>64</v>
      </c>
      <c r="AC226" s="178">
        <v>65</v>
      </c>
      <c r="AD226" s="178">
        <v>61</v>
      </c>
      <c r="AE226" s="178">
        <v>64</v>
      </c>
      <c r="AF226" s="23"/>
    </row>
    <row r="227" spans="1:32" ht="29.25" hidden="1" customHeight="1">
      <c r="A227" s="73" t="s">
        <v>213</v>
      </c>
      <c r="B227" s="73" t="s">
        <v>214</v>
      </c>
      <c r="C227" s="73" t="s">
        <v>644</v>
      </c>
      <c r="D227" s="73" t="s">
        <v>216</v>
      </c>
      <c r="E227" s="73"/>
      <c r="F227" s="26"/>
      <c r="G227" s="23"/>
      <c r="H227" s="23"/>
      <c r="I227" s="22" t="s">
        <v>233</v>
      </c>
      <c r="J227" s="82" t="s">
        <v>234</v>
      </c>
      <c r="K227" s="82"/>
      <c r="L227" s="74" t="s">
        <v>235</v>
      </c>
      <c r="M227" s="177">
        <v>1107</v>
      </c>
      <c r="N227" s="178">
        <v>39</v>
      </c>
      <c r="O227" s="178">
        <v>44</v>
      </c>
      <c r="P227" s="178">
        <v>49</v>
      </c>
      <c r="Q227" s="178">
        <v>52</v>
      </c>
      <c r="R227" s="178">
        <v>40</v>
      </c>
      <c r="S227" s="178">
        <v>46</v>
      </c>
      <c r="T227" s="178">
        <v>56</v>
      </c>
      <c r="U227" s="178">
        <v>64</v>
      </c>
      <c r="V227" s="178">
        <v>71</v>
      </c>
      <c r="W227" s="178">
        <v>67</v>
      </c>
      <c r="X227" s="178">
        <v>66</v>
      </c>
      <c r="Y227" s="178">
        <v>75</v>
      </c>
      <c r="Z227" s="178">
        <v>85</v>
      </c>
      <c r="AA227" s="178">
        <v>96</v>
      </c>
      <c r="AB227" s="178">
        <v>64</v>
      </c>
      <c r="AC227" s="178">
        <v>63</v>
      </c>
      <c r="AD227" s="178">
        <v>59</v>
      </c>
      <c r="AE227" s="178">
        <v>68</v>
      </c>
      <c r="AF227" s="23"/>
    </row>
    <row r="228" spans="1:32" ht="15" hidden="1">
      <c r="A228" s="73" t="s">
        <v>213</v>
      </c>
      <c r="B228" s="73" t="s">
        <v>214</v>
      </c>
      <c r="C228" s="73" t="s">
        <v>644</v>
      </c>
      <c r="D228" s="73" t="s">
        <v>216</v>
      </c>
      <c r="E228" s="73"/>
      <c r="F228" s="26"/>
      <c r="G228" s="23"/>
      <c r="H228" s="23"/>
      <c r="I228" s="22" t="s">
        <v>236</v>
      </c>
      <c r="J228" s="82" t="s">
        <v>237</v>
      </c>
      <c r="K228" s="82"/>
      <c r="L228" s="74" t="s">
        <v>238</v>
      </c>
      <c r="M228" s="177">
        <v>1891</v>
      </c>
      <c r="N228" s="178">
        <v>67</v>
      </c>
      <c r="O228" s="178">
        <v>74</v>
      </c>
      <c r="P228" s="178">
        <v>84</v>
      </c>
      <c r="Q228" s="178">
        <v>92</v>
      </c>
      <c r="R228" s="178">
        <v>73</v>
      </c>
      <c r="S228" s="178">
        <v>85</v>
      </c>
      <c r="T228" s="178">
        <v>98</v>
      </c>
      <c r="U228" s="178">
        <v>110</v>
      </c>
      <c r="V228" s="178">
        <v>126</v>
      </c>
      <c r="W228" s="178">
        <v>121</v>
      </c>
      <c r="X228" s="178">
        <v>118</v>
      </c>
      <c r="Y228" s="178">
        <v>134</v>
      </c>
      <c r="Z228" s="178">
        <v>149</v>
      </c>
      <c r="AA228" s="178">
        <v>164</v>
      </c>
      <c r="AB228" s="178">
        <v>105</v>
      </c>
      <c r="AC228" s="178">
        <v>101</v>
      </c>
      <c r="AD228" s="178">
        <v>91</v>
      </c>
      <c r="AE228" s="178">
        <v>99</v>
      </c>
      <c r="AF228" s="23"/>
    </row>
    <row r="229" spans="1:32" ht="15" hidden="1">
      <c r="A229" s="73" t="s">
        <v>213</v>
      </c>
      <c r="B229" s="73" t="s">
        <v>214</v>
      </c>
      <c r="C229" s="73" t="s">
        <v>644</v>
      </c>
      <c r="D229" s="73" t="s">
        <v>216</v>
      </c>
      <c r="E229" s="73"/>
      <c r="F229" s="26"/>
      <c r="G229" s="23"/>
      <c r="H229" s="23"/>
      <c r="I229" s="22" t="s">
        <v>239</v>
      </c>
      <c r="J229" s="82" t="s">
        <v>240</v>
      </c>
      <c r="K229" s="82"/>
      <c r="L229" s="74" t="s">
        <v>241</v>
      </c>
      <c r="M229" s="177">
        <v>2861</v>
      </c>
      <c r="N229" s="178">
        <v>107</v>
      </c>
      <c r="O229" s="178">
        <v>120</v>
      </c>
      <c r="P229" s="178">
        <v>130</v>
      </c>
      <c r="Q229" s="178">
        <v>141</v>
      </c>
      <c r="R229" s="178">
        <v>124</v>
      </c>
      <c r="S229" s="178">
        <v>133</v>
      </c>
      <c r="T229" s="178">
        <v>156</v>
      </c>
      <c r="U229" s="178">
        <v>177</v>
      </c>
      <c r="V229" s="178">
        <v>214</v>
      </c>
      <c r="W229" s="178">
        <v>203</v>
      </c>
      <c r="X229" s="178">
        <v>173</v>
      </c>
      <c r="Y229" s="178">
        <v>177</v>
      </c>
      <c r="Z229" s="178">
        <v>207</v>
      </c>
      <c r="AA229" s="178">
        <v>247</v>
      </c>
      <c r="AB229" s="178">
        <v>176</v>
      </c>
      <c r="AC229" s="178">
        <v>149</v>
      </c>
      <c r="AD229" s="178">
        <v>111</v>
      </c>
      <c r="AE229" s="178">
        <v>117</v>
      </c>
      <c r="AF229" s="23"/>
    </row>
    <row r="230" spans="1:32" ht="15" hidden="1">
      <c r="A230" s="73" t="s">
        <v>213</v>
      </c>
      <c r="B230" s="73" t="s">
        <v>214</v>
      </c>
      <c r="C230" s="73" t="s">
        <v>644</v>
      </c>
      <c r="D230" s="73" t="s">
        <v>216</v>
      </c>
      <c r="E230" s="73"/>
      <c r="F230" s="26"/>
      <c r="G230" s="23"/>
      <c r="H230" s="23"/>
      <c r="I230" s="22" t="s">
        <v>242</v>
      </c>
      <c r="J230" s="82" t="s">
        <v>243</v>
      </c>
      <c r="K230" s="82"/>
      <c r="L230" s="74" t="s">
        <v>244</v>
      </c>
      <c r="M230" s="177">
        <v>1939</v>
      </c>
      <c r="N230" s="178">
        <v>75</v>
      </c>
      <c r="O230" s="178">
        <v>83</v>
      </c>
      <c r="P230" s="178">
        <v>89</v>
      </c>
      <c r="Q230" s="178">
        <v>92</v>
      </c>
      <c r="R230" s="178">
        <v>80</v>
      </c>
      <c r="S230" s="178">
        <v>94</v>
      </c>
      <c r="T230" s="178">
        <v>111</v>
      </c>
      <c r="U230" s="178">
        <v>126</v>
      </c>
      <c r="V230" s="178">
        <v>148</v>
      </c>
      <c r="W230" s="178">
        <v>136</v>
      </c>
      <c r="X230" s="178">
        <v>117</v>
      </c>
      <c r="Y230" s="178">
        <v>123</v>
      </c>
      <c r="Z230" s="178">
        <v>141</v>
      </c>
      <c r="AA230" s="178">
        <v>166</v>
      </c>
      <c r="AB230" s="178">
        <v>111</v>
      </c>
      <c r="AC230" s="178">
        <v>94</v>
      </c>
      <c r="AD230" s="178">
        <v>74</v>
      </c>
      <c r="AE230" s="178">
        <v>79</v>
      </c>
      <c r="AF230" s="23"/>
    </row>
    <row r="231" spans="1:32" ht="15" hidden="1">
      <c r="A231" s="73" t="s">
        <v>213</v>
      </c>
      <c r="B231" s="73" t="s">
        <v>214</v>
      </c>
      <c r="C231" s="73" t="s">
        <v>644</v>
      </c>
      <c r="D231" s="73" t="s">
        <v>216</v>
      </c>
      <c r="E231" s="73"/>
      <c r="F231" s="26"/>
      <c r="G231" s="23"/>
      <c r="H231" s="23"/>
      <c r="I231" s="22" t="s">
        <v>245</v>
      </c>
      <c r="J231" s="82" t="s">
        <v>246</v>
      </c>
      <c r="K231" s="82"/>
      <c r="L231" s="74" t="s">
        <v>247</v>
      </c>
      <c r="M231" s="177">
        <v>1926</v>
      </c>
      <c r="N231" s="178">
        <v>71</v>
      </c>
      <c r="O231" s="178">
        <v>82</v>
      </c>
      <c r="P231" s="178">
        <v>89</v>
      </c>
      <c r="Q231" s="178">
        <v>96</v>
      </c>
      <c r="R231" s="178">
        <v>82</v>
      </c>
      <c r="S231" s="178">
        <v>85</v>
      </c>
      <c r="T231" s="178">
        <v>99</v>
      </c>
      <c r="U231" s="178">
        <v>117</v>
      </c>
      <c r="V231" s="178">
        <v>146</v>
      </c>
      <c r="W231" s="178">
        <v>138</v>
      </c>
      <c r="X231" s="178">
        <v>116</v>
      </c>
      <c r="Y231" s="178">
        <v>116</v>
      </c>
      <c r="Z231" s="178">
        <v>133</v>
      </c>
      <c r="AA231" s="178">
        <v>166</v>
      </c>
      <c r="AB231" s="178">
        <v>121</v>
      </c>
      <c r="AC231" s="178">
        <v>101</v>
      </c>
      <c r="AD231" s="178">
        <v>80</v>
      </c>
      <c r="AE231" s="178">
        <v>88</v>
      </c>
      <c r="AF231" s="23"/>
    </row>
    <row r="232" spans="1:32" ht="29.25" hidden="1" customHeight="1">
      <c r="A232" s="73" t="s">
        <v>213</v>
      </c>
      <c r="B232" s="73" t="s">
        <v>214</v>
      </c>
      <c r="C232" s="73" t="s">
        <v>644</v>
      </c>
      <c r="D232" s="73" t="s">
        <v>216</v>
      </c>
      <c r="E232" s="73"/>
      <c r="F232" s="26"/>
      <c r="G232" s="23"/>
      <c r="H232" s="23"/>
      <c r="I232" s="22" t="s">
        <v>248</v>
      </c>
      <c r="J232" s="82" t="s">
        <v>249</v>
      </c>
      <c r="K232" s="82"/>
      <c r="L232" s="74" t="s">
        <v>250</v>
      </c>
      <c r="M232" s="177">
        <v>7169</v>
      </c>
      <c r="N232" s="178">
        <v>278</v>
      </c>
      <c r="O232" s="178">
        <v>302</v>
      </c>
      <c r="P232" s="178">
        <v>314</v>
      </c>
      <c r="Q232" s="178">
        <v>344</v>
      </c>
      <c r="R232" s="178">
        <v>374</v>
      </c>
      <c r="S232" s="178">
        <v>359</v>
      </c>
      <c r="T232" s="178">
        <v>408</v>
      </c>
      <c r="U232" s="178">
        <v>469</v>
      </c>
      <c r="V232" s="178">
        <v>590</v>
      </c>
      <c r="W232" s="178">
        <v>566</v>
      </c>
      <c r="X232" s="178">
        <v>456</v>
      </c>
      <c r="Y232" s="178">
        <v>409</v>
      </c>
      <c r="Z232" s="178">
        <v>446</v>
      </c>
      <c r="AA232" s="178">
        <v>583</v>
      </c>
      <c r="AB232" s="178">
        <v>448</v>
      </c>
      <c r="AC232" s="178">
        <v>368</v>
      </c>
      <c r="AD232" s="178">
        <v>248</v>
      </c>
      <c r="AE232" s="178">
        <v>206</v>
      </c>
      <c r="AF232" s="23"/>
    </row>
    <row r="233" spans="1:32" ht="15" hidden="1">
      <c r="A233" s="73" t="s">
        <v>213</v>
      </c>
      <c r="B233" s="73" t="s">
        <v>214</v>
      </c>
      <c r="C233" s="73" t="s">
        <v>644</v>
      </c>
      <c r="D233" s="73" t="s">
        <v>216</v>
      </c>
      <c r="E233" s="73"/>
      <c r="F233" s="26"/>
      <c r="G233" s="23"/>
      <c r="H233" s="23"/>
      <c r="I233" s="22" t="s">
        <v>251</v>
      </c>
      <c r="J233" s="82" t="s">
        <v>252</v>
      </c>
      <c r="K233" s="82"/>
      <c r="L233" s="74" t="s">
        <v>253</v>
      </c>
      <c r="M233" s="177">
        <v>6137</v>
      </c>
      <c r="N233" s="178">
        <v>232</v>
      </c>
      <c r="O233" s="178">
        <v>254</v>
      </c>
      <c r="P233" s="178">
        <v>267</v>
      </c>
      <c r="Q233" s="178">
        <v>287</v>
      </c>
      <c r="R233" s="178">
        <v>301</v>
      </c>
      <c r="S233" s="178">
        <v>302</v>
      </c>
      <c r="T233" s="178">
        <v>348</v>
      </c>
      <c r="U233" s="178">
        <v>397</v>
      </c>
      <c r="V233" s="178">
        <v>494</v>
      </c>
      <c r="W233" s="178">
        <v>480</v>
      </c>
      <c r="X233" s="178">
        <v>385</v>
      </c>
      <c r="Y233" s="178">
        <v>352</v>
      </c>
      <c r="Z233" s="178">
        <v>389</v>
      </c>
      <c r="AA233" s="178">
        <v>513</v>
      </c>
      <c r="AB233" s="178">
        <v>391</v>
      </c>
      <c r="AC233" s="178">
        <v>322</v>
      </c>
      <c r="AD233" s="178">
        <v>226</v>
      </c>
      <c r="AE233" s="178">
        <v>199</v>
      </c>
      <c r="AF233" s="23"/>
    </row>
    <row r="234" spans="1:32" ht="15" hidden="1">
      <c r="A234" s="73" t="s">
        <v>213</v>
      </c>
      <c r="B234" s="73" t="s">
        <v>214</v>
      </c>
      <c r="C234" s="73" t="s">
        <v>644</v>
      </c>
      <c r="D234" s="73" t="s">
        <v>216</v>
      </c>
      <c r="E234" s="73"/>
      <c r="F234" s="26"/>
      <c r="G234" s="23"/>
      <c r="H234" s="23"/>
      <c r="I234" s="22" t="s">
        <v>254</v>
      </c>
      <c r="J234" s="82" t="s">
        <v>255</v>
      </c>
      <c r="K234" s="82"/>
      <c r="L234" s="74" t="s">
        <v>256</v>
      </c>
      <c r="M234" s="177">
        <v>13207</v>
      </c>
      <c r="N234" s="178">
        <v>519</v>
      </c>
      <c r="O234" s="178">
        <v>497</v>
      </c>
      <c r="P234" s="178">
        <v>483</v>
      </c>
      <c r="Q234" s="178">
        <v>538</v>
      </c>
      <c r="R234" s="178">
        <v>760</v>
      </c>
      <c r="S234" s="178">
        <v>826</v>
      </c>
      <c r="T234" s="178">
        <v>935</v>
      </c>
      <c r="U234" s="178">
        <v>997</v>
      </c>
      <c r="V234" s="178">
        <v>1128</v>
      </c>
      <c r="W234" s="178">
        <v>1093</v>
      </c>
      <c r="X234" s="178">
        <v>894</v>
      </c>
      <c r="Y234" s="178">
        <v>737</v>
      </c>
      <c r="Z234" s="178">
        <v>699</v>
      </c>
      <c r="AA234" s="178">
        <v>893</v>
      </c>
      <c r="AB234" s="178">
        <v>685</v>
      </c>
      <c r="AC234" s="178">
        <v>605</v>
      </c>
      <c r="AD234" s="178">
        <v>479</v>
      </c>
      <c r="AE234" s="178">
        <v>438</v>
      </c>
      <c r="AF234" s="23"/>
    </row>
    <row r="235" spans="1:32" ht="15" hidden="1">
      <c r="A235" s="73" t="s">
        <v>213</v>
      </c>
      <c r="B235" s="73" t="s">
        <v>214</v>
      </c>
      <c r="C235" s="73" t="s">
        <v>644</v>
      </c>
      <c r="D235" s="73" t="s">
        <v>216</v>
      </c>
      <c r="E235" s="73"/>
      <c r="F235" s="26"/>
      <c r="G235" s="23"/>
      <c r="H235" s="23"/>
      <c r="I235" s="22" t="s">
        <v>257</v>
      </c>
      <c r="J235" s="82" t="s">
        <v>258</v>
      </c>
      <c r="K235" s="82"/>
      <c r="L235" s="74" t="s">
        <v>259</v>
      </c>
      <c r="M235" s="177">
        <v>8986</v>
      </c>
      <c r="N235" s="178">
        <v>355</v>
      </c>
      <c r="O235" s="178">
        <v>376</v>
      </c>
      <c r="P235" s="178">
        <v>387</v>
      </c>
      <c r="Q235" s="178">
        <v>424</v>
      </c>
      <c r="R235" s="178">
        <v>484</v>
      </c>
      <c r="S235" s="178">
        <v>468</v>
      </c>
      <c r="T235" s="178">
        <v>534</v>
      </c>
      <c r="U235" s="178">
        <v>610</v>
      </c>
      <c r="V235" s="178">
        <v>748</v>
      </c>
      <c r="W235" s="178">
        <v>752</v>
      </c>
      <c r="X235" s="178">
        <v>607</v>
      </c>
      <c r="Y235" s="178">
        <v>508</v>
      </c>
      <c r="Z235" s="178">
        <v>510</v>
      </c>
      <c r="AA235" s="178">
        <v>667</v>
      </c>
      <c r="AB235" s="178">
        <v>513</v>
      </c>
      <c r="AC235" s="178">
        <v>436</v>
      </c>
      <c r="AD235" s="178">
        <v>319</v>
      </c>
      <c r="AE235" s="178">
        <v>288</v>
      </c>
      <c r="AF235" s="23"/>
    </row>
    <row r="236" spans="1:32" ht="15" hidden="1">
      <c r="A236" s="73" t="s">
        <v>213</v>
      </c>
      <c r="B236" s="73" t="s">
        <v>214</v>
      </c>
      <c r="C236" s="73" t="s">
        <v>644</v>
      </c>
      <c r="D236" s="73" t="s">
        <v>216</v>
      </c>
      <c r="E236" s="73"/>
      <c r="F236" s="26"/>
      <c r="G236" s="23"/>
      <c r="H236" s="23"/>
      <c r="I236" s="22" t="s">
        <v>260</v>
      </c>
      <c r="J236" s="82" t="s">
        <v>261</v>
      </c>
      <c r="K236" s="82"/>
      <c r="L236" s="74" t="s">
        <v>262</v>
      </c>
      <c r="M236" s="177">
        <v>2273</v>
      </c>
      <c r="N236" s="178">
        <v>82</v>
      </c>
      <c r="O236" s="178">
        <v>91</v>
      </c>
      <c r="P236" s="178">
        <v>97</v>
      </c>
      <c r="Q236" s="178">
        <v>107</v>
      </c>
      <c r="R236" s="178">
        <v>91</v>
      </c>
      <c r="S236" s="178">
        <v>99</v>
      </c>
      <c r="T236" s="178">
        <v>116</v>
      </c>
      <c r="U236" s="178">
        <v>135</v>
      </c>
      <c r="V236" s="178">
        <v>157</v>
      </c>
      <c r="W236" s="178">
        <v>149</v>
      </c>
      <c r="X236" s="178">
        <v>136</v>
      </c>
      <c r="Y236" s="178">
        <v>146</v>
      </c>
      <c r="Z236" s="178">
        <v>168</v>
      </c>
      <c r="AA236" s="178">
        <v>201</v>
      </c>
      <c r="AB236" s="178">
        <v>133</v>
      </c>
      <c r="AC236" s="178">
        <v>126</v>
      </c>
      <c r="AD236" s="178">
        <v>112</v>
      </c>
      <c r="AE236" s="178">
        <v>127</v>
      </c>
      <c r="AF236" s="23"/>
    </row>
    <row r="237" spans="1:32" ht="29.25" hidden="1" customHeight="1">
      <c r="A237" s="73" t="s">
        <v>213</v>
      </c>
      <c r="B237" s="73" t="s">
        <v>214</v>
      </c>
      <c r="C237" s="73" t="s">
        <v>644</v>
      </c>
      <c r="D237" s="73" t="s">
        <v>216</v>
      </c>
      <c r="E237" s="73"/>
      <c r="F237" s="26"/>
      <c r="G237" s="23"/>
      <c r="H237" s="23"/>
      <c r="I237" s="22" t="s">
        <v>263</v>
      </c>
      <c r="J237" s="82" t="s">
        <v>264</v>
      </c>
      <c r="K237" s="82"/>
      <c r="L237" s="74" t="s">
        <v>265</v>
      </c>
      <c r="M237" s="177">
        <v>1049</v>
      </c>
      <c r="N237" s="178">
        <v>37</v>
      </c>
      <c r="O237" s="178">
        <v>42</v>
      </c>
      <c r="P237" s="178">
        <v>47</v>
      </c>
      <c r="Q237" s="178">
        <v>50</v>
      </c>
      <c r="R237" s="178">
        <v>39</v>
      </c>
      <c r="S237" s="178">
        <v>44</v>
      </c>
      <c r="T237" s="178">
        <v>52</v>
      </c>
      <c r="U237" s="178">
        <v>62</v>
      </c>
      <c r="V237" s="178">
        <v>80</v>
      </c>
      <c r="W237" s="178">
        <v>73</v>
      </c>
      <c r="X237" s="178">
        <v>61</v>
      </c>
      <c r="Y237" s="178">
        <v>62</v>
      </c>
      <c r="Z237" s="178">
        <v>71</v>
      </c>
      <c r="AA237" s="178">
        <v>98</v>
      </c>
      <c r="AB237" s="178">
        <v>68</v>
      </c>
      <c r="AC237" s="178">
        <v>58</v>
      </c>
      <c r="AD237" s="178">
        <v>51</v>
      </c>
      <c r="AE237" s="178">
        <v>56</v>
      </c>
      <c r="AF237" s="23"/>
    </row>
    <row r="238" spans="1:32" ht="15" hidden="1">
      <c r="A238" s="73" t="s">
        <v>213</v>
      </c>
      <c r="B238" s="73" t="s">
        <v>214</v>
      </c>
      <c r="C238" s="73" t="s">
        <v>644</v>
      </c>
      <c r="D238" s="73" t="s">
        <v>216</v>
      </c>
      <c r="E238" s="73"/>
      <c r="F238" s="26"/>
      <c r="G238" s="23"/>
      <c r="H238" s="23"/>
      <c r="I238" s="22" t="s">
        <v>266</v>
      </c>
      <c r="J238" s="82" t="s">
        <v>267</v>
      </c>
      <c r="K238" s="82"/>
      <c r="L238" s="74" t="s">
        <v>268</v>
      </c>
      <c r="M238" s="177">
        <v>1140</v>
      </c>
      <c r="N238" s="178">
        <v>45</v>
      </c>
      <c r="O238" s="178">
        <v>49</v>
      </c>
      <c r="P238" s="178">
        <v>52</v>
      </c>
      <c r="Q238" s="178">
        <v>58</v>
      </c>
      <c r="R238" s="178">
        <v>54</v>
      </c>
      <c r="S238" s="178">
        <v>53</v>
      </c>
      <c r="T238" s="178">
        <v>59</v>
      </c>
      <c r="U238" s="178">
        <v>69</v>
      </c>
      <c r="V238" s="178">
        <v>88</v>
      </c>
      <c r="W238" s="178">
        <v>79</v>
      </c>
      <c r="X238" s="178">
        <v>67</v>
      </c>
      <c r="Y238" s="178">
        <v>68</v>
      </c>
      <c r="Z238" s="178">
        <v>73</v>
      </c>
      <c r="AA238" s="178">
        <v>101</v>
      </c>
      <c r="AB238" s="178">
        <v>68</v>
      </c>
      <c r="AC238" s="178">
        <v>56</v>
      </c>
      <c r="AD238" s="178">
        <v>48</v>
      </c>
      <c r="AE238" s="178">
        <v>54</v>
      </c>
      <c r="AF238" s="23"/>
    </row>
    <row r="239" spans="1:32" ht="15" hidden="1">
      <c r="A239" s="73" t="s">
        <v>213</v>
      </c>
      <c r="B239" s="73" t="s">
        <v>214</v>
      </c>
      <c r="C239" s="73" t="s">
        <v>644</v>
      </c>
      <c r="D239" s="73" t="s">
        <v>216</v>
      </c>
      <c r="E239" s="73"/>
      <c r="F239" s="26"/>
      <c r="G239" s="23"/>
      <c r="H239" s="23"/>
      <c r="I239" s="22" t="s">
        <v>269</v>
      </c>
      <c r="J239" s="82" t="s">
        <v>270</v>
      </c>
      <c r="K239" s="82"/>
      <c r="L239" s="74" t="s">
        <v>271</v>
      </c>
      <c r="M239" s="177">
        <v>772</v>
      </c>
      <c r="N239" s="178">
        <v>31</v>
      </c>
      <c r="O239" s="178">
        <v>34</v>
      </c>
      <c r="P239" s="178">
        <v>36</v>
      </c>
      <c r="Q239" s="178">
        <v>39</v>
      </c>
      <c r="R239" s="178">
        <v>31</v>
      </c>
      <c r="S239" s="178">
        <v>35</v>
      </c>
      <c r="T239" s="178">
        <v>39</v>
      </c>
      <c r="U239" s="178">
        <v>45</v>
      </c>
      <c r="V239" s="178">
        <v>54</v>
      </c>
      <c r="W239" s="178">
        <v>51</v>
      </c>
      <c r="X239" s="178">
        <v>46</v>
      </c>
      <c r="Y239" s="178">
        <v>49</v>
      </c>
      <c r="Z239" s="178">
        <v>53</v>
      </c>
      <c r="AA239" s="178">
        <v>67</v>
      </c>
      <c r="AB239" s="178">
        <v>44</v>
      </c>
      <c r="AC239" s="178">
        <v>40</v>
      </c>
      <c r="AD239" s="178">
        <v>36</v>
      </c>
      <c r="AE239" s="178">
        <v>41</v>
      </c>
      <c r="AF239" s="23"/>
    </row>
    <row r="240" spans="1:32" ht="15" hidden="1">
      <c r="A240" s="73" t="s">
        <v>213</v>
      </c>
      <c r="B240" s="73" t="s">
        <v>214</v>
      </c>
      <c r="C240" s="73" t="s">
        <v>644</v>
      </c>
      <c r="D240" s="73" t="s">
        <v>216</v>
      </c>
      <c r="E240" s="73"/>
      <c r="F240" s="26"/>
      <c r="G240" s="23"/>
      <c r="H240" s="23"/>
      <c r="I240" s="22" t="s">
        <v>272</v>
      </c>
      <c r="J240" s="82" t="s">
        <v>273</v>
      </c>
      <c r="K240" s="82"/>
      <c r="L240" s="74" t="s">
        <v>274</v>
      </c>
      <c r="M240" s="177">
        <v>818</v>
      </c>
      <c r="N240" s="178">
        <v>30</v>
      </c>
      <c r="O240" s="178">
        <v>33</v>
      </c>
      <c r="P240" s="178">
        <v>37</v>
      </c>
      <c r="Q240" s="178">
        <v>42</v>
      </c>
      <c r="R240" s="178">
        <v>37</v>
      </c>
      <c r="S240" s="178">
        <v>36</v>
      </c>
      <c r="T240" s="178">
        <v>40</v>
      </c>
      <c r="U240" s="178">
        <v>46</v>
      </c>
      <c r="V240" s="178">
        <v>57</v>
      </c>
      <c r="W240" s="178">
        <v>58</v>
      </c>
      <c r="X240" s="178">
        <v>53</v>
      </c>
      <c r="Y240" s="178">
        <v>52</v>
      </c>
      <c r="Z240" s="178">
        <v>57</v>
      </c>
      <c r="AA240" s="178">
        <v>69</v>
      </c>
      <c r="AB240" s="178">
        <v>49</v>
      </c>
      <c r="AC240" s="178">
        <v>44</v>
      </c>
      <c r="AD240" s="178">
        <v>36</v>
      </c>
      <c r="AE240" s="178">
        <v>43</v>
      </c>
      <c r="AF240" s="23"/>
    </row>
    <row r="241" spans="1:32" ht="15" hidden="1">
      <c r="A241" s="73" t="s">
        <v>213</v>
      </c>
      <c r="B241" s="73" t="s">
        <v>214</v>
      </c>
      <c r="C241" s="73" t="s">
        <v>644</v>
      </c>
      <c r="D241" s="73" t="s">
        <v>216</v>
      </c>
      <c r="E241" s="73"/>
      <c r="F241" s="26"/>
      <c r="G241" s="23"/>
      <c r="H241" s="23"/>
      <c r="I241" s="22" t="s">
        <v>275</v>
      </c>
      <c r="J241" s="82" t="s">
        <v>276</v>
      </c>
      <c r="K241" s="82"/>
      <c r="L241" s="74" t="s">
        <v>635</v>
      </c>
      <c r="M241" s="177">
        <v>2060</v>
      </c>
      <c r="N241" s="178">
        <v>78</v>
      </c>
      <c r="O241" s="178">
        <v>88</v>
      </c>
      <c r="P241" s="178">
        <v>97</v>
      </c>
      <c r="Q241" s="178">
        <v>101</v>
      </c>
      <c r="R241" s="178">
        <v>73</v>
      </c>
      <c r="S241" s="178">
        <v>86</v>
      </c>
      <c r="T241" s="178">
        <v>100</v>
      </c>
      <c r="U241" s="178">
        <v>120</v>
      </c>
      <c r="V241" s="178">
        <v>149</v>
      </c>
      <c r="W241" s="178">
        <v>143</v>
      </c>
      <c r="X241" s="178">
        <v>125</v>
      </c>
      <c r="Y241" s="178">
        <v>125</v>
      </c>
      <c r="Z241" s="178">
        <v>137</v>
      </c>
      <c r="AA241" s="178">
        <v>174</v>
      </c>
      <c r="AB241" s="178">
        <v>130</v>
      </c>
      <c r="AC241" s="178">
        <v>115</v>
      </c>
      <c r="AD241" s="178">
        <v>99</v>
      </c>
      <c r="AE241" s="178">
        <v>122</v>
      </c>
      <c r="AF241" s="23"/>
    </row>
    <row r="242" spans="1:32" ht="29.25" hidden="1" customHeight="1">
      <c r="A242" s="73" t="s">
        <v>213</v>
      </c>
      <c r="B242" s="73" t="s">
        <v>214</v>
      </c>
      <c r="C242" s="73" t="s">
        <v>644</v>
      </c>
      <c r="D242" s="73" t="s">
        <v>216</v>
      </c>
      <c r="E242" s="73"/>
      <c r="F242" s="26"/>
      <c r="G242" s="23"/>
      <c r="H242" s="23"/>
      <c r="I242" s="22" t="s">
        <v>278</v>
      </c>
      <c r="J242" s="82" t="s">
        <v>279</v>
      </c>
      <c r="K242" s="82"/>
      <c r="L242" s="74" t="s">
        <v>280</v>
      </c>
      <c r="M242" s="177">
        <v>1985</v>
      </c>
      <c r="N242" s="178">
        <v>77</v>
      </c>
      <c r="O242" s="178">
        <v>87</v>
      </c>
      <c r="P242" s="178">
        <v>94</v>
      </c>
      <c r="Q242" s="178">
        <v>101</v>
      </c>
      <c r="R242" s="178">
        <v>85</v>
      </c>
      <c r="S242" s="178">
        <v>87</v>
      </c>
      <c r="T242" s="178">
        <v>100</v>
      </c>
      <c r="U242" s="178">
        <v>116</v>
      </c>
      <c r="V242" s="178">
        <v>146</v>
      </c>
      <c r="W242" s="178">
        <v>139</v>
      </c>
      <c r="X242" s="178">
        <v>121</v>
      </c>
      <c r="Y242" s="178">
        <v>120</v>
      </c>
      <c r="Z242" s="178">
        <v>132</v>
      </c>
      <c r="AA242" s="178">
        <v>172</v>
      </c>
      <c r="AB242" s="178">
        <v>123</v>
      </c>
      <c r="AC242" s="178">
        <v>109</v>
      </c>
      <c r="AD242" s="178">
        <v>87</v>
      </c>
      <c r="AE242" s="178">
        <v>89</v>
      </c>
      <c r="AF242" s="23"/>
    </row>
    <row r="243" spans="1:32" ht="15" hidden="1">
      <c r="A243" s="73" t="s">
        <v>213</v>
      </c>
      <c r="B243" s="73" t="s">
        <v>214</v>
      </c>
      <c r="C243" s="73" t="s">
        <v>644</v>
      </c>
      <c r="D243" s="73" t="s">
        <v>216</v>
      </c>
      <c r="E243" s="73"/>
      <c r="F243" s="26"/>
      <c r="G243" s="23"/>
      <c r="H243" s="23"/>
      <c r="I243" s="22" t="s">
        <v>281</v>
      </c>
      <c r="J243" s="82" t="s">
        <v>282</v>
      </c>
      <c r="K243" s="82"/>
      <c r="L243" s="74" t="s">
        <v>283</v>
      </c>
      <c r="M243" s="177">
        <v>3623</v>
      </c>
      <c r="N243" s="178">
        <v>142</v>
      </c>
      <c r="O243" s="178">
        <v>157</v>
      </c>
      <c r="P243" s="178">
        <v>165</v>
      </c>
      <c r="Q243" s="178">
        <v>171</v>
      </c>
      <c r="R243" s="178">
        <v>137</v>
      </c>
      <c r="S243" s="178">
        <v>167</v>
      </c>
      <c r="T243" s="178">
        <v>194</v>
      </c>
      <c r="U243" s="178">
        <v>220</v>
      </c>
      <c r="V243" s="178">
        <v>269</v>
      </c>
      <c r="W243" s="178">
        <v>261</v>
      </c>
      <c r="X243" s="178">
        <v>223</v>
      </c>
      <c r="Y243" s="178">
        <v>223</v>
      </c>
      <c r="Z243" s="178">
        <v>245</v>
      </c>
      <c r="AA243" s="178">
        <v>309</v>
      </c>
      <c r="AB243" s="178">
        <v>226</v>
      </c>
      <c r="AC243" s="178">
        <v>199</v>
      </c>
      <c r="AD243" s="178">
        <v>155</v>
      </c>
      <c r="AE243" s="178">
        <v>160</v>
      </c>
      <c r="AF243" s="23"/>
    </row>
    <row r="244" spans="1:32" ht="15" hidden="1">
      <c r="A244" s="73" t="s">
        <v>213</v>
      </c>
      <c r="B244" s="73" t="s">
        <v>214</v>
      </c>
      <c r="C244" s="73" t="s">
        <v>644</v>
      </c>
      <c r="D244" s="73" t="s">
        <v>216</v>
      </c>
      <c r="E244" s="73"/>
      <c r="F244" s="26"/>
      <c r="G244" s="23"/>
      <c r="H244" s="23"/>
      <c r="I244" s="22" t="s">
        <v>284</v>
      </c>
      <c r="J244" s="82" t="s">
        <v>285</v>
      </c>
      <c r="K244" s="82"/>
      <c r="L244" s="74" t="s">
        <v>286</v>
      </c>
      <c r="M244" s="177">
        <v>7324</v>
      </c>
      <c r="N244" s="178">
        <v>318</v>
      </c>
      <c r="O244" s="178">
        <v>337</v>
      </c>
      <c r="P244" s="178">
        <v>341</v>
      </c>
      <c r="Q244" s="178">
        <v>370</v>
      </c>
      <c r="R244" s="178">
        <v>381</v>
      </c>
      <c r="S244" s="178">
        <v>398</v>
      </c>
      <c r="T244" s="178">
        <v>443</v>
      </c>
      <c r="U244" s="178">
        <v>487</v>
      </c>
      <c r="V244" s="178">
        <v>596</v>
      </c>
      <c r="W244" s="178">
        <v>564</v>
      </c>
      <c r="X244" s="178">
        <v>458</v>
      </c>
      <c r="Y244" s="178">
        <v>405</v>
      </c>
      <c r="Z244" s="178">
        <v>416</v>
      </c>
      <c r="AA244" s="178">
        <v>549</v>
      </c>
      <c r="AB244" s="178">
        <v>417</v>
      </c>
      <c r="AC244" s="178">
        <v>354</v>
      </c>
      <c r="AD244" s="178">
        <v>258</v>
      </c>
      <c r="AE244" s="178">
        <v>232</v>
      </c>
      <c r="AF244" s="23"/>
    </row>
    <row r="245" spans="1:32" ht="15" hidden="1">
      <c r="A245" s="73" t="s">
        <v>213</v>
      </c>
      <c r="B245" s="73" t="s">
        <v>214</v>
      </c>
      <c r="C245" s="73" t="s">
        <v>644</v>
      </c>
      <c r="D245" s="73" t="s">
        <v>216</v>
      </c>
      <c r="E245" s="73"/>
      <c r="F245" s="26"/>
      <c r="G245" s="23"/>
      <c r="H245" s="23"/>
      <c r="I245" s="22" t="s">
        <v>287</v>
      </c>
      <c r="J245" s="82" t="s">
        <v>288</v>
      </c>
      <c r="K245" s="82"/>
      <c r="L245" s="74" t="s">
        <v>289</v>
      </c>
      <c r="M245" s="177">
        <v>1775</v>
      </c>
      <c r="N245" s="178">
        <v>68</v>
      </c>
      <c r="O245" s="178">
        <v>77</v>
      </c>
      <c r="P245" s="178">
        <v>81</v>
      </c>
      <c r="Q245" s="178">
        <v>88</v>
      </c>
      <c r="R245" s="178">
        <v>74</v>
      </c>
      <c r="S245" s="178">
        <v>81</v>
      </c>
      <c r="T245" s="178">
        <v>92</v>
      </c>
      <c r="U245" s="178">
        <v>105</v>
      </c>
      <c r="V245" s="178">
        <v>133</v>
      </c>
      <c r="W245" s="178">
        <v>127</v>
      </c>
      <c r="X245" s="178">
        <v>111</v>
      </c>
      <c r="Y245" s="178">
        <v>107</v>
      </c>
      <c r="Z245" s="178">
        <v>116</v>
      </c>
      <c r="AA245" s="178">
        <v>149</v>
      </c>
      <c r="AB245" s="178">
        <v>109</v>
      </c>
      <c r="AC245" s="178">
        <v>96</v>
      </c>
      <c r="AD245" s="178">
        <v>79</v>
      </c>
      <c r="AE245" s="178">
        <v>81</v>
      </c>
      <c r="AF245" s="23"/>
    </row>
    <row r="246" spans="1:32" ht="15" hidden="1">
      <c r="A246" s="73" t="s">
        <v>213</v>
      </c>
      <c r="B246" s="73" t="s">
        <v>214</v>
      </c>
      <c r="C246" s="73" t="s">
        <v>644</v>
      </c>
      <c r="D246" s="73" t="s">
        <v>216</v>
      </c>
      <c r="E246" s="73"/>
      <c r="F246" s="26"/>
      <c r="G246" s="23"/>
      <c r="H246" s="23"/>
      <c r="I246" s="22" t="s">
        <v>290</v>
      </c>
      <c r="J246" s="82" t="s">
        <v>291</v>
      </c>
      <c r="K246" s="82"/>
      <c r="L246" s="74" t="s">
        <v>292</v>
      </c>
      <c r="M246" s="177">
        <v>1392</v>
      </c>
      <c r="N246" s="178">
        <v>63</v>
      </c>
      <c r="O246" s="178">
        <v>68</v>
      </c>
      <c r="P246" s="178">
        <v>70</v>
      </c>
      <c r="Q246" s="178">
        <v>73</v>
      </c>
      <c r="R246" s="178">
        <v>71</v>
      </c>
      <c r="S246" s="178">
        <v>71</v>
      </c>
      <c r="T246" s="178">
        <v>80</v>
      </c>
      <c r="U246" s="178">
        <v>91</v>
      </c>
      <c r="V246" s="178">
        <v>109</v>
      </c>
      <c r="W246" s="178">
        <v>99</v>
      </c>
      <c r="X246" s="178">
        <v>83</v>
      </c>
      <c r="Y246" s="178">
        <v>80</v>
      </c>
      <c r="Z246" s="178">
        <v>86</v>
      </c>
      <c r="AA246" s="178">
        <v>108</v>
      </c>
      <c r="AB246" s="178">
        <v>75</v>
      </c>
      <c r="AC246" s="178">
        <v>62</v>
      </c>
      <c r="AD246" s="178">
        <v>50</v>
      </c>
      <c r="AE246" s="178">
        <v>53</v>
      </c>
      <c r="AF246" s="23"/>
    </row>
    <row r="247" spans="1:32" ht="29.25" hidden="1" customHeight="1">
      <c r="A247" s="73" t="s">
        <v>213</v>
      </c>
      <c r="B247" s="73" t="s">
        <v>214</v>
      </c>
      <c r="C247" s="73" t="s">
        <v>644</v>
      </c>
      <c r="D247" s="73" t="s">
        <v>216</v>
      </c>
      <c r="E247" s="73"/>
      <c r="F247" s="26"/>
      <c r="G247" s="23"/>
      <c r="H247" s="23"/>
      <c r="I247" s="22" t="s">
        <v>293</v>
      </c>
      <c r="J247" s="82" t="s">
        <v>294</v>
      </c>
      <c r="K247" s="82"/>
      <c r="L247" s="74" t="s">
        <v>636</v>
      </c>
      <c r="M247" s="177">
        <v>2559</v>
      </c>
      <c r="N247" s="178">
        <v>96</v>
      </c>
      <c r="O247" s="178">
        <v>104</v>
      </c>
      <c r="P247" s="178">
        <v>109</v>
      </c>
      <c r="Q247" s="178">
        <v>125</v>
      </c>
      <c r="R247" s="178">
        <v>154</v>
      </c>
      <c r="S247" s="178">
        <v>129</v>
      </c>
      <c r="T247" s="178">
        <v>138</v>
      </c>
      <c r="U247" s="178">
        <v>156</v>
      </c>
      <c r="V247" s="178">
        <v>194</v>
      </c>
      <c r="W247" s="178">
        <v>183</v>
      </c>
      <c r="X247" s="178">
        <v>155</v>
      </c>
      <c r="Y247" s="178">
        <v>141</v>
      </c>
      <c r="Z247" s="178">
        <v>151</v>
      </c>
      <c r="AA247" s="178">
        <v>218</v>
      </c>
      <c r="AB247" s="178">
        <v>158</v>
      </c>
      <c r="AC247" s="178">
        <v>135</v>
      </c>
      <c r="AD247" s="178">
        <v>107</v>
      </c>
      <c r="AE247" s="178">
        <v>107</v>
      </c>
      <c r="AF247" s="23"/>
    </row>
    <row r="248" spans="1:32" ht="15" hidden="1">
      <c r="A248" s="73" t="s">
        <v>213</v>
      </c>
      <c r="B248" s="73" t="s">
        <v>214</v>
      </c>
      <c r="C248" s="73" t="s">
        <v>644</v>
      </c>
      <c r="D248" s="73" t="s">
        <v>216</v>
      </c>
      <c r="E248" s="73"/>
      <c r="F248" s="26"/>
      <c r="G248" s="23"/>
      <c r="H248" s="23"/>
      <c r="I248" s="22" t="s">
        <v>296</v>
      </c>
      <c r="J248" s="82" t="s">
        <v>297</v>
      </c>
      <c r="K248" s="82"/>
      <c r="L248" s="74" t="s">
        <v>298</v>
      </c>
      <c r="M248" s="177">
        <v>8672</v>
      </c>
      <c r="N248" s="178">
        <v>337</v>
      </c>
      <c r="O248" s="178">
        <v>358</v>
      </c>
      <c r="P248" s="178">
        <v>377</v>
      </c>
      <c r="Q248" s="178">
        <v>423</v>
      </c>
      <c r="R248" s="178">
        <v>452</v>
      </c>
      <c r="S248" s="178">
        <v>448</v>
      </c>
      <c r="T248" s="178">
        <v>494</v>
      </c>
      <c r="U248" s="178">
        <v>549</v>
      </c>
      <c r="V248" s="178">
        <v>697</v>
      </c>
      <c r="W248" s="178">
        <v>683</v>
      </c>
      <c r="X248" s="178">
        <v>551</v>
      </c>
      <c r="Y248" s="178">
        <v>469</v>
      </c>
      <c r="Z248" s="178">
        <v>497</v>
      </c>
      <c r="AA248" s="178">
        <v>700</v>
      </c>
      <c r="AB248" s="178">
        <v>540</v>
      </c>
      <c r="AC248" s="178">
        <v>474</v>
      </c>
      <c r="AD248" s="178">
        <v>338</v>
      </c>
      <c r="AE248" s="178">
        <v>287</v>
      </c>
      <c r="AF248" s="23"/>
    </row>
    <row r="249" spans="1:32" ht="15" hidden="1">
      <c r="A249" s="73" t="s">
        <v>213</v>
      </c>
      <c r="B249" s="73" t="s">
        <v>214</v>
      </c>
      <c r="C249" s="73" t="s">
        <v>644</v>
      </c>
      <c r="D249" s="73" t="s">
        <v>216</v>
      </c>
      <c r="E249" s="73"/>
      <c r="F249" s="26"/>
      <c r="G249" s="23"/>
      <c r="H249" s="23"/>
      <c r="I249" s="22" t="s">
        <v>299</v>
      </c>
      <c r="J249" s="82" t="s">
        <v>300</v>
      </c>
      <c r="K249" s="82"/>
      <c r="L249" s="74" t="s">
        <v>637</v>
      </c>
      <c r="M249" s="177">
        <v>5438</v>
      </c>
      <c r="N249" s="178">
        <v>215</v>
      </c>
      <c r="O249" s="178">
        <v>235</v>
      </c>
      <c r="P249" s="178">
        <v>246</v>
      </c>
      <c r="Q249" s="178">
        <v>270</v>
      </c>
      <c r="R249" s="178">
        <v>248</v>
      </c>
      <c r="S249" s="178">
        <v>251</v>
      </c>
      <c r="T249" s="178">
        <v>289</v>
      </c>
      <c r="U249" s="178">
        <v>332</v>
      </c>
      <c r="V249" s="178">
        <v>420</v>
      </c>
      <c r="W249" s="178">
        <v>405</v>
      </c>
      <c r="X249" s="178">
        <v>343</v>
      </c>
      <c r="Y249" s="178">
        <v>320</v>
      </c>
      <c r="Z249" s="178">
        <v>344</v>
      </c>
      <c r="AA249" s="178">
        <v>456</v>
      </c>
      <c r="AB249" s="178">
        <v>334</v>
      </c>
      <c r="AC249" s="178">
        <v>286</v>
      </c>
      <c r="AD249" s="178">
        <v>226</v>
      </c>
      <c r="AE249" s="178">
        <v>218</v>
      </c>
      <c r="AF249" s="23"/>
    </row>
    <row r="250" spans="1:32" ht="15" hidden="1">
      <c r="A250" s="73" t="s">
        <v>213</v>
      </c>
      <c r="B250" s="73" t="s">
        <v>214</v>
      </c>
      <c r="C250" s="73" t="s">
        <v>644</v>
      </c>
      <c r="D250" s="73" t="s">
        <v>216</v>
      </c>
      <c r="E250" s="73"/>
      <c r="F250" s="26"/>
      <c r="G250" s="23"/>
      <c r="H250" s="23"/>
      <c r="I250" s="22" t="s">
        <v>302</v>
      </c>
      <c r="J250" s="82" t="s">
        <v>303</v>
      </c>
      <c r="K250" s="82"/>
      <c r="L250" s="74" t="s">
        <v>304</v>
      </c>
      <c r="M250" s="177">
        <v>1347</v>
      </c>
      <c r="N250" s="178">
        <v>50</v>
      </c>
      <c r="O250" s="178">
        <v>56</v>
      </c>
      <c r="P250" s="178">
        <v>60</v>
      </c>
      <c r="Q250" s="178">
        <v>69</v>
      </c>
      <c r="R250" s="178">
        <v>65</v>
      </c>
      <c r="S250" s="178">
        <v>60</v>
      </c>
      <c r="T250" s="178">
        <v>66</v>
      </c>
      <c r="U250" s="178">
        <v>76</v>
      </c>
      <c r="V250" s="178">
        <v>97</v>
      </c>
      <c r="W250" s="178">
        <v>96</v>
      </c>
      <c r="X250" s="178">
        <v>83</v>
      </c>
      <c r="Y250" s="178">
        <v>80</v>
      </c>
      <c r="Z250" s="178">
        <v>90</v>
      </c>
      <c r="AA250" s="178">
        <v>120</v>
      </c>
      <c r="AB250" s="178">
        <v>89</v>
      </c>
      <c r="AC250" s="178">
        <v>76</v>
      </c>
      <c r="AD250" s="178">
        <v>57</v>
      </c>
      <c r="AE250" s="178">
        <v>57</v>
      </c>
      <c r="AF250" s="23"/>
    </row>
    <row r="251" spans="1:32" ht="15" hidden="1">
      <c r="A251" s="73" t="s">
        <v>213</v>
      </c>
      <c r="B251" s="73" t="s">
        <v>214</v>
      </c>
      <c r="C251" s="73" t="s">
        <v>644</v>
      </c>
      <c r="D251" s="73" t="s">
        <v>216</v>
      </c>
      <c r="E251" s="73"/>
      <c r="F251" s="26"/>
      <c r="G251" s="23"/>
      <c r="H251" s="23"/>
      <c r="I251" s="22" t="s">
        <v>305</v>
      </c>
      <c r="J251" s="82" t="s">
        <v>306</v>
      </c>
      <c r="K251" s="82"/>
      <c r="L251" s="74" t="s">
        <v>307</v>
      </c>
      <c r="M251" s="177">
        <v>949</v>
      </c>
      <c r="N251" s="178">
        <v>34</v>
      </c>
      <c r="O251" s="178">
        <v>38</v>
      </c>
      <c r="P251" s="178">
        <v>42</v>
      </c>
      <c r="Q251" s="178">
        <v>46</v>
      </c>
      <c r="R251" s="178">
        <v>36</v>
      </c>
      <c r="S251" s="178">
        <v>40</v>
      </c>
      <c r="T251" s="178">
        <v>46</v>
      </c>
      <c r="U251" s="178">
        <v>51</v>
      </c>
      <c r="V251" s="178">
        <v>66</v>
      </c>
      <c r="W251" s="178">
        <v>65</v>
      </c>
      <c r="X251" s="178">
        <v>59</v>
      </c>
      <c r="Y251" s="178">
        <v>60</v>
      </c>
      <c r="Z251" s="178">
        <v>66</v>
      </c>
      <c r="AA251" s="178">
        <v>86</v>
      </c>
      <c r="AB251" s="178">
        <v>62</v>
      </c>
      <c r="AC251" s="178">
        <v>56</v>
      </c>
      <c r="AD251" s="178">
        <v>47</v>
      </c>
      <c r="AE251" s="178">
        <v>50</v>
      </c>
      <c r="AF251" s="23"/>
    </row>
    <row r="252" spans="1:32" ht="29.25" hidden="1" customHeight="1">
      <c r="A252" s="73" t="s">
        <v>213</v>
      </c>
      <c r="B252" s="73" t="s">
        <v>214</v>
      </c>
      <c r="C252" s="73" t="s">
        <v>644</v>
      </c>
      <c r="D252" s="73" t="s">
        <v>216</v>
      </c>
      <c r="E252" s="73"/>
      <c r="F252" s="26"/>
      <c r="G252" s="23"/>
      <c r="H252" s="23"/>
      <c r="I252" s="22" t="s">
        <v>308</v>
      </c>
      <c r="J252" s="82" t="s">
        <v>309</v>
      </c>
      <c r="K252" s="82"/>
      <c r="L252" s="74" t="s">
        <v>310</v>
      </c>
      <c r="M252" s="177">
        <v>566</v>
      </c>
      <c r="N252" s="178">
        <v>23</v>
      </c>
      <c r="O252" s="178">
        <v>24</v>
      </c>
      <c r="P252" s="178">
        <v>26</v>
      </c>
      <c r="Q252" s="178">
        <v>27</v>
      </c>
      <c r="R252" s="178">
        <v>22</v>
      </c>
      <c r="S252" s="178">
        <v>24</v>
      </c>
      <c r="T252" s="178">
        <v>30</v>
      </c>
      <c r="U252" s="178">
        <v>34</v>
      </c>
      <c r="V252" s="178">
        <v>38</v>
      </c>
      <c r="W252" s="178">
        <v>35</v>
      </c>
      <c r="X252" s="178">
        <v>33</v>
      </c>
      <c r="Y252" s="178">
        <v>37</v>
      </c>
      <c r="Z252" s="178">
        <v>42</v>
      </c>
      <c r="AA252" s="178">
        <v>49</v>
      </c>
      <c r="AB252" s="178">
        <v>32</v>
      </c>
      <c r="AC252" s="178">
        <v>30</v>
      </c>
      <c r="AD252" s="178">
        <v>28</v>
      </c>
      <c r="AE252" s="178">
        <v>34</v>
      </c>
      <c r="AF252" s="23"/>
    </row>
    <row r="253" spans="1:32" ht="15" hidden="1">
      <c r="A253" s="73" t="s">
        <v>213</v>
      </c>
      <c r="B253" s="73" t="s">
        <v>214</v>
      </c>
      <c r="C253" s="73" t="s">
        <v>644</v>
      </c>
      <c r="D253" s="73" t="s">
        <v>216</v>
      </c>
      <c r="E253" s="73"/>
      <c r="F253" s="26"/>
      <c r="G253" s="23"/>
      <c r="H253" s="23"/>
      <c r="I253" s="22" t="s">
        <v>311</v>
      </c>
      <c r="J253" s="82" t="s">
        <v>312</v>
      </c>
      <c r="K253" s="82"/>
      <c r="L253" s="74" t="s">
        <v>313</v>
      </c>
      <c r="M253" s="177">
        <v>684</v>
      </c>
      <c r="N253" s="178">
        <v>27</v>
      </c>
      <c r="O253" s="178">
        <v>29</v>
      </c>
      <c r="P253" s="178">
        <v>30</v>
      </c>
      <c r="Q253" s="178">
        <v>32</v>
      </c>
      <c r="R253" s="178">
        <v>23</v>
      </c>
      <c r="S253" s="178">
        <v>28</v>
      </c>
      <c r="T253" s="178">
        <v>33</v>
      </c>
      <c r="U253" s="178">
        <v>38</v>
      </c>
      <c r="V253" s="178">
        <v>44</v>
      </c>
      <c r="W253" s="178">
        <v>40</v>
      </c>
      <c r="X253" s="178">
        <v>38</v>
      </c>
      <c r="Y253" s="178">
        <v>44</v>
      </c>
      <c r="Z253" s="178">
        <v>50</v>
      </c>
      <c r="AA253" s="178">
        <v>63</v>
      </c>
      <c r="AB253" s="178">
        <v>41</v>
      </c>
      <c r="AC253" s="178">
        <v>39</v>
      </c>
      <c r="AD253" s="178">
        <v>39</v>
      </c>
      <c r="AE253" s="178">
        <v>46</v>
      </c>
      <c r="AF253" s="23"/>
    </row>
    <row r="254" spans="1:32" ht="15" hidden="1">
      <c r="A254" s="73" t="s">
        <v>213</v>
      </c>
      <c r="B254" s="73" t="s">
        <v>214</v>
      </c>
      <c r="C254" s="73" t="s">
        <v>644</v>
      </c>
      <c r="D254" s="73" t="s">
        <v>216</v>
      </c>
      <c r="E254" s="73"/>
      <c r="F254" s="26"/>
      <c r="G254" s="23"/>
      <c r="H254" s="23"/>
      <c r="I254" s="22" t="s">
        <v>314</v>
      </c>
      <c r="J254" s="82" t="s">
        <v>315</v>
      </c>
      <c r="K254" s="82"/>
      <c r="L254" s="74" t="s">
        <v>316</v>
      </c>
      <c r="M254" s="177">
        <v>1896</v>
      </c>
      <c r="N254" s="178">
        <v>77</v>
      </c>
      <c r="O254" s="178">
        <v>82</v>
      </c>
      <c r="P254" s="178">
        <v>87</v>
      </c>
      <c r="Q254" s="178">
        <v>95</v>
      </c>
      <c r="R254" s="178">
        <v>91</v>
      </c>
      <c r="S254" s="178">
        <v>91</v>
      </c>
      <c r="T254" s="178">
        <v>101</v>
      </c>
      <c r="U254" s="178">
        <v>112</v>
      </c>
      <c r="V254" s="178">
        <v>139</v>
      </c>
      <c r="W254" s="178">
        <v>125</v>
      </c>
      <c r="X254" s="178">
        <v>107</v>
      </c>
      <c r="Y254" s="178">
        <v>110</v>
      </c>
      <c r="Z254" s="178">
        <v>121</v>
      </c>
      <c r="AA254" s="178">
        <v>160</v>
      </c>
      <c r="AB254" s="178">
        <v>117</v>
      </c>
      <c r="AC254" s="178">
        <v>100</v>
      </c>
      <c r="AD254" s="178">
        <v>86</v>
      </c>
      <c r="AE254" s="178">
        <v>95</v>
      </c>
      <c r="AF254" s="23"/>
    </row>
    <row r="255" spans="1:32" ht="15" hidden="1">
      <c r="A255" s="73" t="s">
        <v>213</v>
      </c>
      <c r="B255" s="73" t="s">
        <v>214</v>
      </c>
      <c r="C255" s="73" t="s">
        <v>644</v>
      </c>
      <c r="D255" s="73" t="s">
        <v>216</v>
      </c>
      <c r="E255" s="73"/>
      <c r="F255" s="26"/>
      <c r="G255" s="23"/>
      <c r="H255" s="23"/>
      <c r="I255" s="22" t="s">
        <v>317</v>
      </c>
      <c r="J255" s="82" t="s">
        <v>318</v>
      </c>
      <c r="K255" s="82"/>
      <c r="L255" s="74" t="s">
        <v>319</v>
      </c>
      <c r="M255" s="177">
        <v>2799</v>
      </c>
      <c r="N255" s="178">
        <v>117</v>
      </c>
      <c r="O255" s="178">
        <v>126</v>
      </c>
      <c r="P255" s="178">
        <v>127</v>
      </c>
      <c r="Q255" s="178">
        <v>136</v>
      </c>
      <c r="R255" s="178">
        <v>127</v>
      </c>
      <c r="S255" s="178">
        <v>133</v>
      </c>
      <c r="T255" s="178">
        <v>151</v>
      </c>
      <c r="U255" s="178">
        <v>172</v>
      </c>
      <c r="V255" s="178">
        <v>214</v>
      </c>
      <c r="W255" s="178">
        <v>197</v>
      </c>
      <c r="X255" s="178">
        <v>163</v>
      </c>
      <c r="Y255" s="178">
        <v>163</v>
      </c>
      <c r="Z255" s="178">
        <v>178</v>
      </c>
      <c r="AA255" s="178">
        <v>236</v>
      </c>
      <c r="AB255" s="178">
        <v>172</v>
      </c>
      <c r="AC255" s="178">
        <v>143</v>
      </c>
      <c r="AD255" s="178">
        <v>117</v>
      </c>
      <c r="AE255" s="178">
        <v>128</v>
      </c>
      <c r="AF255" s="23"/>
    </row>
    <row r="256" spans="1:32" ht="15" hidden="1">
      <c r="A256" s="73" t="s">
        <v>213</v>
      </c>
      <c r="B256" s="73" t="s">
        <v>214</v>
      </c>
      <c r="C256" s="73" t="s">
        <v>644</v>
      </c>
      <c r="D256" s="73" t="s">
        <v>216</v>
      </c>
      <c r="E256" s="73"/>
      <c r="F256" s="26"/>
      <c r="G256" s="23"/>
      <c r="H256" s="23"/>
      <c r="I256" s="22" t="s">
        <v>320</v>
      </c>
      <c r="J256" s="82" t="s">
        <v>321</v>
      </c>
      <c r="K256" s="82"/>
      <c r="L256" s="74" t="s">
        <v>322</v>
      </c>
      <c r="M256" s="177">
        <v>1381</v>
      </c>
      <c r="N256" s="178">
        <v>51</v>
      </c>
      <c r="O256" s="178">
        <v>56</v>
      </c>
      <c r="P256" s="178">
        <v>60</v>
      </c>
      <c r="Q256" s="178">
        <v>64</v>
      </c>
      <c r="R256" s="178">
        <v>54</v>
      </c>
      <c r="S256" s="178">
        <v>57</v>
      </c>
      <c r="T256" s="178">
        <v>67</v>
      </c>
      <c r="U256" s="178">
        <v>77</v>
      </c>
      <c r="V256" s="178">
        <v>96</v>
      </c>
      <c r="W256" s="178">
        <v>88</v>
      </c>
      <c r="X256" s="178">
        <v>76</v>
      </c>
      <c r="Y256" s="178">
        <v>83</v>
      </c>
      <c r="Z256" s="178">
        <v>98</v>
      </c>
      <c r="AA256" s="178">
        <v>131</v>
      </c>
      <c r="AB256" s="178">
        <v>92</v>
      </c>
      <c r="AC256" s="178">
        <v>83</v>
      </c>
      <c r="AD256" s="178">
        <v>71</v>
      </c>
      <c r="AE256" s="178">
        <v>78</v>
      </c>
      <c r="AF256" s="23"/>
    </row>
    <row r="257" spans="1:32" ht="29.25" hidden="1" customHeight="1">
      <c r="A257" s="73" t="s">
        <v>213</v>
      </c>
      <c r="B257" s="73" t="s">
        <v>214</v>
      </c>
      <c r="C257" s="73" t="s">
        <v>644</v>
      </c>
      <c r="D257" s="73" t="s">
        <v>216</v>
      </c>
      <c r="E257" s="73"/>
      <c r="F257" s="26"/>
      <c r="G257" s="23"/>
      <c r="H257" s="23"/>
      <c r="I257" s="22" t="s">
        <v>323</v>
      </c>
      <c r="J257" s="82" t="s">
        <v>324</v>
      </c>
      <c r="K257" s="82"/>
      <c r="L257" s="74" t="s">
        <v>325</v>
      </c>
      <c r="M257" s="177">
        <v>746</v>
      </c>
      <c r="N257" s="178">
        <v>26</v>
      </c>
      <c r="O257" s="178">
        <v>28</v>
      </c>
      <c r="P257" s="178">
        <v>31</v>
      </c>
      <c r="Q257" s="178">
        <v>34</v>
      </c>
      <c r="R257" s="178">
        <v>29</v>
      </c>
      <c r="S257" s="178">
        <v>31</v>
      </c>
      <c r="T257" s="178">
        <v>38</v>
      </c>
      <c r="U257" s="178">
        <v>43</v>
      </c>
      <c r="V257" s="178">
        <v>51</v>
      </c>
      <c r="W257" s="178">
        <v>48</v>
      </c>
      <c r="X257" s="178">
        <v>44</v>
      </c>
      <c r="Y257" s="178">
        <v>48</v>
      </c>
      <c r="Z257" s="178">
        <v>57</v>
      </c>
      <c r="AA257" s="178">
        <v>71</v>
      </c>
      <c r="AB257" s="178">
        <v>45</v>
      </c>
      <c r="AC257" s="178">
        <v>42</v>
      </c>
      <c r="AD257" s="178">
        <v>38</v>
      </c>
      <c r="AE257" s="178">
        <v>42</v>
      </c>
      <c r="AF257" s="23"/>
    </row>
    <row r="258" spans="1:32" ht="15" hidden="1">
      <c r="A258" s="73" t="s">
        <v>213</v>
      </c>
      <c r="B258" s="73" t="s">
        <v>214</v>
      </c>
      <c r="C258" s="73" t="s">
        <v>644</v>
      </c>
      <c r="D258" s="73" t="s">
        <v>216</v>
      </c>
      <c r="E258" s="73"/>
      <c r="F258" s="26"/>
      <c r="G258" s="23"/>
      <c r="H258" s="23"/>
      <c r="I258" s="22" t="s">
        <v>326</v>
      </c>
      <c r="J258" s="82" t="s">
        <v>327</v>
      </c>
      <c r="K258" s="82"/>
      <c r="L258" s="74" t="s">
        <v>328</v>
      </c>
      <c r="M258" s="177">
        <v>964</v>
      </c>
      <c r="N258" s="178">
        <v>37</v>
      </c>
      <c r="O258" s="178">
        <v>41</v>
      </c>
      <c r="P258" s="178">
        <v>43</v>
      </c>
      <c r="Q258" s="178">
        <v>47</v>
      </c>
      <c r="R258" s="178">
        <v>36</v>
      </c>
      <c r="S258" s="178">
        <v>41</v>
      </c>
      <c r="T258" s="178">
        <v>49</v>
      </c>
      <c r="U258" s="178">
        <v>58</v>
      </c>
      <c r="V258" s="178">
        <v>72</v>
      </c>
      <c r="W258" s="178">
        <v>64</v>
      </c>
      <c r="X258" s="178">
        <v>55</v>
      </c>
      <c r="Y258" s="178">
        <v>58</v>
      </c>
      <c r="Z258" s="178">
        <v>66</v>
      </c>
      <c r="AA258" s="178">
        <v>89</v>
      </c>
      <c r="AB258" s="178">
        <v>59</v>
      </c>
      <c r="AC258" s="178">
        <v>52</v>
      </c>
      <c r="AD258" s="178">
        <v>46</v>
      </c>
      <c r="AE258" s="178">
        <v>52</v>
      </c>
      <c r="AF258" s="23"/>
    </row>
    <row r="259" spans="1:32" ht="15" hidden="1">
      <c r="A259" s="73" t="s">
        <v>213</v>
      </c>
      <c r="B259" s="73" t="s">
        <v>214</v>
      </c>
      <c r="C259" s="73" t="s">
        <v>644</v>
      </c>
      <c r="D259" s="73" t="s">
        <v>216</v>
      </c>
      <c r="E259" s="73"/>
      <c r="F259" s="26"/>
      <c r="G259" s="23"/>
      <c r="H259" s="23"/>
      <c r="I259" s="22" t="s">
        <v>329</v>
      </c>
      <c r="J259" s="82" t="s">
        <v>330</v>
      </c>
      <c r="K259" s="82"/>
      <c r="L259" s="74" t="s">
        <v>331</v>
      </c>
      <c r="M259" s="177">
        <v>1366</v>
      </c>
      <c r="N259" s="178">
        <v>51</v>
      </c>
      <c r="O259" s="178">
        <v>56</v>
      </c>
      <c r="P259" s="178">
        <v>60</v>
      </c>
      <c r="Q259" s="178">
        <v>65</v>
      </c>
      <c r="R259" s="178">
        <v>50</v>
      </c>
      <c r="S259" s="178">
        <v>57</v>
      </c>
      <c r="T259" s="178">
        <v>68</v>
      </c>
      <c r="U259" s="178">
        <v>79</v>
      </c>
      <c r="V259" s="178">
        <v>96</v>
      </c>
      <c r="W259" s="178">
        <v>89</v>
      </c>
      <c r="X259" s="178">
        <v>81</v>
      </c>
      <c r="Y259" s="178">
        <v>87</v>
      </c>
      <c r="Z259" s="178">
        <v>98</v>
      </c>
      <c r="AA259" s="178">
        <v>125</v>
      </c>
      <c r="AB259" s="178">
        <v>85</v>
      </c>
      <c r="AC259" s="178">
        <v>78</v>
      </c>
      <c r="AD259" s="178">
        <v>67</v>
      </c>
      <c r="AE259" s="178">
        <v>76</v>
      </c>
      <c r="AF259" s="23"/>
    </row>
    <row r="260" spans="1:32" ht="15" hidden="1">
      <c r="A260" s="73" t="s">
        <v>213</v>
      </c>
      <c r="B260" s="73" t="s">
        <v>214</v>
      </c>
      <c r="C260" s="73" t="s">
        <v>644</v>
      </c>
      <c r="D260" s="73" t="s">
        <v>216</v>
      </c>
      <c r="E260" s="73"/>
      <c r="F260" s="26"/>
      <c r="G260" s="23"/>
      <c r="H260" s="23"/>
      <c r="I260" s="22" t="s">
        <v>332</v>
      </c>
      <c r="J260" s="82" t="s">
        <v>333</v>
      </c>
      <c r="K260" s="82"/>
      <c r="L260" s="74" t="s">
        <v>334</v>
      </c>
      <c r="M260" s="177">
        <v>718</v>
      </c>
      <c r="N260" s="178">
        <v>25</v>
      </c>
      <c r="O260" s="178">
        <v>27</v>
      </c>
      <c r="P260" s="178">
        <v>30</v>
      </c>
      <c r="Q260" s="178">
        <v>33</v>
      </c>
      <c r="R260" s="178">
        <v>26</v>
      </c>
      <c r="S260" s="178">
        <v>27</v>
      </c>
      <c r="T260" s="178">
        <v>34</v>
      </c>
      <c r="U260" s="178">
        <v>40</v>
      </c>
      <c r="V260" s="178">
        <v>50</v>
      </c>
      <c r="W260" s="178">
        <v>45</v>
      </c>
      <c r="X260" s="178">
        <v>41</v>
      </c>
      <c r="Y260" s="178">
        <v>45</v>
      </c>
      <c r="Z260" s="178">
        <v>52</v>
      </c>
      <c r="AA260" s="178">
        <v>68</v>
      </c>
      <c r="AB260" s="178">
        <v>47</v>
      </c>
      <c r="AC260" s="178">
        <v>42</v>
      </c>
      <c r="AD260" s="178">
        <v>39</v>
      </c>
      <c r="AE260" s="178">
        <v>46</v>
      </c>
      <c r="AF260" s="23"/>
    </row>
    <row r="261" spans="1:32" ht="15" hidden="1">
      <c r="A261" s="73" t="s">
        <v>213</v>
      </c>
      <c r="B261" s="73" t="s">
        <v>214</v>
      </c>
      <c r="C261" s="73" t="s">
        <v>644</v>
      </c>
      <c r="D261" s="73" t="s">
        <v>216</v>
      </c>
      <c r="E261" s="73"/>
      <c r="F261" s="26"/>
      <c r="G261" s="23"/>
      <c r="H261" s="23"/>
      <c r="I261" s="22" t="s">
        <v>335</v>
      </c>
      <c r="J261" s="82" t="s">
        <v>336</v>
      </c>
      <c r="K261" s="82"/>
      <c r="L261" s="74" t="s">
        <v>337</v>
      </c>
      <c r="M261" s="177">
        <v>5054</v>
      </c>
      <c r="N261" s="178">
        <v>219</v>
      </c>
      <c r="O261" s="178">
        <v>230</v>
      </c>
      <c r="P261" s="178">
        <v>225</v>
      </c>
      <c r="Q261" s="178">
        <v>246</v>
      </c>
      <c r="R261" s="178">
        <v>255</v>
      </c>
      <c r="S261" s="178">
        <v>250</v>
      </c>
      <c r="T261" s="178">
        <v>296</v>
      </c>
      <c r="U261" s="178">
        <v>329</v>
      </c>
      <c r="V261" s="178">
        <v>374</v>
      </c>
      <c r="W261" s="178">
        <v>342</v>
      </c>
      <c r="X261" s="178">
        <v>294</v>
      </c>
      <c r="Y261" s="178">
        <v>302</v>
      </c>
      <c r="Z261" s="178">
        <v>340</v>
      </c>
      <c r="AA261" s="178">
        <v>418</v>
      </c>
      <c r="AB261" s="178">
        <v>277</v>
      </c>
      <c r="AC261" s="178">
        <v>250</v>
      </c>
      <c r="AD261" s="178">
        <v>200</v>
      </c>
      <c r="AE261" s="178">
        <v>207</v>
      </c>
      <c r="AF261" s="23"/>
    </row>
    <row r="262" spans="1:32" ht="29.25" hidden="1" customHeight="1">
      <c r="A262" s="73" t="s">
        <v>213</v>
      </c>
      <c r="B262" s="73" t="s">
        <v>214</v>
      </c>
      <c r="C262" s="73" t="s">
        <v>644</v>
      </c>
      <c r="D262" s="73" t="s">
        <v>216</v>
      </c>
      <c r="E262" s="73"/>
      <c r="F262" s="26"/>
      <c r="G262" s="23"/>
      <c r="H262" s="23"/>
      <c r="I262" s="22" t="s">
        <v>338</v>
      </c>
      <c r="J262" s="82" t="s">
        <v>339</v>
      </c>
      <c r="K262" s="82"/>
      <c r="L262" s="74" t="s">
        <v>340</v>
      </c>
      <c r="M262" s="177">
        <v>824</v>
      </c>
      <c r="N262" s="178">
        <v>35</v>
      </c>
      <c r="O262" s="178">
        <v>39</v>
      </c>
      <c r="P262" s="178">
        <v>40</v>
      </c>
      <c r="Q262" s="178">
        <v>43</v>
      </c>
      <c r="R262" s="178">
        <v>34</v>
      </c>
      <c r="S262" s="178">
        <v>37</v>
      </c>
      <c r="T262" s="178">
        <v>44</v>
      </c>
      <c r="U262" s="178">
        <v>49</v>
      </c>
      <c r="V262" s="178">
        <v>54</v>
      </c>
      <c r="W262" s="178">
        <v>50</v>
      </c>
      <c r="X262" s="178">
        <v>48</v>
      </c>
      <c r="Y262" s="178">
        <v>54</v>
      </c>
      <c r="Z262" s="178">
        <v>61</v>
      </c>
      <c r="AA262" s="178">
        <v>69</v>
      </c>
      <c r="AB262" s="178">
        <v>44</v>
      </c>
      <c r="AC262" s="178">
        <v>42</v>
      </c>
      <c r="AD262" s="178">
        <v>37</v>
      </c>
      <c r="AE262" s="178">
        <v>43</v>
      </c>
      <c r="AF262" s="23"/>
    </row>
    <row r="263" spans="1:32" ht="15" hidden="1">
      <c r="A263" s="73" t="s">
        <v>213</v>
      </c>
      <c r="B263" s="73" t="s">
        <v>214</v>
      </c>
      <c r="C263" s="73" t="s">
        <v>644</v>
      </c>
      <c r="D263" s="73" t="s">
        <v>216</v>
      </c>
      <c r="E263" s="73"/>
      <c r="F263" s="26"/>
      <c r="G263" s="23"/>
      <c r="H263" s="23"/>
      <c r="I263" s="22" t="s">
        <v>341</v>
      </c>
      <c r="J263" s="82" t="s">
        <v>342</v>
      </c>
      <c r="K263" s="82"/>
      <c r="L263" s="74" t="s">
        <v>343</v>
      </c>
      <c r="M263" s="177">
        <v>1358</v>
      </c>
      <c r="N263" s="178">
        <v>55</v>
      </c>
      <c r="O263" s="178">
        <v>59</v>
      </c>
      <c r="P263" s="178">
        <v>62</v>
      </c>
      <c r="Q263" s="178">
        <v>66</v>
      </c>
      <c r="R263" s="178">
        <v>51</v>
      </c>
      <c r="S263" s="178">
        <v>56</v>
      </c>
      <c r="T263" s="178">
        <v>67</v>
      </c>
      <c r="U263" s="178">
        <v>75</v>
      </c>
      <c r="V263" s="178">
        <v>88</v>
      </c>
      <c r="W263" s="178">
        <v>85</v>
      </c>
      <c r="X263" s="178">
        <v>82</v>
      </c>
      <c r="Y263" s="178">
        <v>92</v>
      </c>
      <c r="Z263" s="178">
        <v>106</v>
      </c>
      <c r="AA263" s="178">
        <v>120</v>
      </c>
      <c r="AB263" s="178">
        <v>78</v>
      </c>
      <c r="AC263" s="178">
        <v>77</v>
      </c>
      <c r="AD263" s="178">
        <v>67</v>
      </c>
      <c r="AE263" s="178">
        <v>74</v>
      </c>
      <c r="AF263" s="23"/>
    </row>
    <row r="264" spans="1:32" ht="15" hidden="1">
      <c r="A264" s="73" t="s">
        <v>213</v>
      </c>
      <c r="B264" s="73" t="s">
        <v>214</v>
      </c>
      <c r="C264" s="73" t="s">
        <v>644</v>
      </c>
      <c r="D264" s="73" t="s">
        <v>216</v>
      </c>
      <c r="E264" s="73"/>
      <c r="F264" s="26"/>
      <c r="G264" s="23"/>
      <c r="H264" s="23"/>
      <c r="I264" s="22" t="s">
        <v>344</v>
      </c>
      <c r="J264" s="82" t="s">
        <v>345</v>
      </c>
      <c r="K264" s="82"/>
      <c r="L264" s="74" t="s">
        <v>346</v>
      </c>
      <c r="M264" s="177">
        <v>1765</v>
      </c>
      <c r="N264" s="178">
        <v>76</v>
      </c>
      <c r="O264" s="178">
        <v>81</v>
      </c>
      <c r="P264" s="178">
        <v>82</v>
      </c>
      <c r="Q264" s="178">
        <v>85</v>
      </c>
      <c r="R264" s="178">
        <v>72</v>
      </c>
      <c r="S264" s="178">
        <v>80</v>
      </c>
      <c r="T264" s="178">
        <v>94</v>
      </c>
      <c r="U264" s="178">
        <v>103</v>
      </c>
      <c r="V264" s="178">
        <v>114</v>
      </c>
      <c r="W264" s="178">
        <v>107</v>
      </c>
      <c r="X264" s="178">
        <v>104</v>
      </c>
      <c r="Y264" s="178">
        <v>115</v>
      </c>
      <c r="Z264" s="178">
        <v>130</v>
      </c>
      <c r="AA264" s="178">
        <v>147</v>
      </c>
      <c r="AB264" s="178">
        <v>97</v>
      </c>
      <c r="AC264" s="178">
        <v>95</v>
      </c>
      <c r="AD264" s="178">
        <v>85</v>
      </c>
      <c r="AE264" s="178">
        <v>98</v>
      </c>
      <c r="AF264" s="23"/>
    </row>
    <row r="265" spans="1:32" ht="15" hidden="1">
      <c r="A265" s="73" t="s">
        <v>213</v>
      </c>
      <c r="B265" s="73" t="s">
        <v>214</v>
      </c>
      <c r="C265" s="73" t="s">
        <v>644</v>
      </c>
      <c r="D265" s="73" t="s">
        <v>216</v>
      </c>
      <c r="E265" s="73"/>
      <c r="F265" s="26"/>
      <c r="G265" s="23"/>
      <c r="H265" s="23"/>
      <c r="I265" s="22" t="s">
        <v>347</v>
      </c>
      <c r="J265" s="82" t="s">
        <v>348</v>
      </c>
      <c r="K265" s="82"/>
      <c r="L265" s="74" t="s">
        <v>349</v>
      </c>
      <c r="M265" s="177">
        <v>1150</v>
      </c>
      <c r="N265" s="178">
        <v>45</v>
      </c>
      <c r="O265" s="178">
        <v>49</v>
      </c>
      <c r="P265" s="178">
        <v>50</v>
      </c>
      <c r="Q265" s="178">
        <v>54</v>
      </c>
      <c r="R265" s="178">
        <v>44</v>
      </c>
      <c r="S265" s="178">
        <v>50</v>
      </c>
      <c r="T265" s="178">
        <v>59</v>
      </c>
      <c r="U265" s="178">
        <v>68</v>
      </c>
      <c r="V265" s="178">
        <v>78</v>
      </c>
      <c r="W265" s="178">
        <v>72</v>
      </c>
      <c r="X265" s="178">
        <v>64</v>
      </c>
      <c r="Y265" s="178">
        <v>72</v>
      </c>
      <c r="Z265" s="178">
        <v>84</v>
      </c>
      <c r="AA265" s="178">
        <v>104</v>
      </c>
      <c r="AB265" s="178">
        <v>70</v>
      </c>
      <c r="AC265" s="178">
        <v>65</v>
      </c>
      <c r="AD265" s="178">
        <v>57</v>
      </c>
      <c r="AE265" s="178">
        <v>65</v>
      </c>
      <c r="AF265" s="23"/>
    </row>
    <row r="266" spans="1:32" ht="15" hidden="1">
      <c r="A266" s="73" t="s">
        <v>213</v>
      </c>
      <c r="B266" s="73" t="s">
        <v>214</v>
      </c>
      <c r="C266" s="73" t="s">
        <v>644</v>
      </c>
      <c r="D266" s="73" t="s">
        <v>216</v>
      </c>
      <c r="E266" s="73"/>
      <c r="F266" s="26"/>
      <c r="G266" s="23"/>
      <c r="H266" s="23"/>
      <c r="I266" s="22" t="s">
        <v>350</v>
      </c>
      <c r="J266" s="82" t="s">
        <v>351</v>
      </c>
      <c r="K266" s="82"/>
      <c r="L266" s="74" t="s">
        <v>352</v>
      </c>
      <c r="M266" s="177">
        <v>1092</v>
      </c>
      <c r="N266" s="178">
        <v>46</v>
      </c>
      <c r="O266" s="178">
        <v>51</v>
      </c>
      <c r="P266" s="178">
        <v>51</v>
      </c>
      <c r="Q266" s="178">
        <v>53</v>
      </c>
      <c r="R266" s="178">
        <v>39</v>
      </c>
      <c r="S266" s="178">
        <v>45</v>
      </c>
      <c r="T266" s="178">
        <v>56</v>
      </c>
      <c r="U266" s="178">
        <v>64</v>
      </c>
      <c r="V266" s="178">
        <v>71</v>
      </c>
      <c r="W266" s="178">
        <v>65</v>
      </c>
      <c r="X266" s="178">
        <v>63</v>
      </c>
      <c r="Y266" s="178">
        <v>73</v>
      </c>
      <c r="Z266" s="178">
        <v>84</v>
      </c>
      <c r="AA266" s="178">
        <v>97</v>
      </c>
      <c r="AB266" s="178">
        <v>62</v>
      </c>
      <c r="AC266" s="178">
        <v>61</v>
      </c>
      <c r="AD266" s="178">
        <v>54</v>
      </c>
      <c r="AE266" s="178">
        <v>59</v>
      </c>
      <c r="AF266" s="23"/>
    </row>
    <row r="267" spans="1:32" ht="29.25" hidden="1" customHeight="1">
      <c r="A267" s="73" t="s">
        <v>213</v>
      </c>
      <c r="B267" s="73" t="s">
        <v>214</v>
      </c>
      <c r="C267" s="73" t="s">
        <v>644</v>
      </c>
      <c r="D267" s="73" t="s">
        <v>216</v>
      </c>
      <c r="E267" s="73"/>
      <c r="F267" s="26"/>
      <c r="G267" s="23"/>
      <c r="H267" s="23"/>
      <c r="I267" s="22" t="s">
        <v>353</v>
      </c>
      <c r="J267" s="82" t="s">
        <v>354</v>
      </c>
      <c r="K267" s="82"/>
      <c r="L267" s="74" t="s">
        <v>355</v>
      </c>
      <c r="M267" s="177">
        <v>1630</v>
      </c>
      <c r="N267" s="178">
        <v>69</v>
      </c>
      <c r="O267" s="178">
        <v>75</v>
      </c>
      <c r="P267" s="178">
        <v>75</v>
      </c>
      <c r="Q267" s="178">
        <v>77</v>
      </c>
      <c r="R267" s="178">
        <v>59</v>
      </c>
      <c r="S267" s="178">
        <v>69</v>
      </c>
      <c r="T267" s="178">
        <v>84</v>
      </c>
      <c r="U267" s="178">
        <v>94</v>
      </c>
      <c r="V267" s="178">
        <v>101</v>
      </c>
      <c r="W267" s="178">
        <v>96</v>
      </c>
      <c r="X267" s="178">
        <v>97</v>
      </c>
      <c r="Y267" s="178">
        <v>113</v>
      </c>
      <c r="Z267" s="178">
        <v>130</v>
      </c>
      <c r="AA267" s="178">
        <v>137</v>
      </c>
      <c r="AB267" s="178">
        <v>88</v>
      </c>
      <c r="AC267" s="178">
        <v>90</v>
      </c>
      <c r="AD267" s="178">
        <v>82</v>
      </c>
      <c r="AE267" s="178">
        <v>96</v>
      </c>
      <c r="AF267" s="23"/>
    </row>
    <row r="268" spans="1:32" ht="15" hidden="1">
      <c r="A268" s="73" t="s">
        <v>213</v>
      </c>
      <c r="B268" s="73" t="s">
        <v>214</v>
      </c>
      <c r="C268" s="73" t="s">
        <v>644</v>
      </c>
      <c r="D268" s="73" t="s">
        <v>216</v>
      </c>
      <c r="E268" s="73"/>
      <c r="F268" s="26"/>
      <c r="G268" s="23"/>
      <c r="H268" s="23"/>
      <c r="I268" s="22" t="s">
        <v>356</v>
      </c>
      <c r="J268" s="82" t="s">
        <v>357</v>
      </c>
      <c r="K268" s="82"/>
      <c r="L268" s="74" t="s">
        <v>358</v>
      </c>
      <c r="M268" s="177">
        <v>1427</v>
      </c>
      <c r="N268" s="178">
        <v>83</v>
      </c>
      <c r="O268" s="178">
        <v>84</v>
      </c>
      <c r="P268" s="178">
        <v>81</v>
      </c>
      <c r="Q268" s="178">
        <v>82</v>
      </c>
      <c r="R268" s="178">
        <v>69</v>
      </c>
      <c r="S268" s="178">
        <v>76</v>
      </c>
      <c r="T268" s="178">
        <v>89</v>
      </c>
      <c r="U268" s="178">
        <v>95</v>
      </c>
      <c r="V268" s="178">
        <v>106</v>
      </c>
      <c r="W268" s="178">
        <v>97</v>
      </c>
      <c r="X268" s="178">
        <v>86</v>
      </c>
      <c r="Y268" s="178">
        <v>91</v>
      </c>
      <c r="Z268" s="178">
        <v>97</v>
      </c>
      <c r="AA268" s="178">
        <v>92</v>
      </c>
      <c r="AB268" s="178">
        <v>51</v>
      </c>
      <c r="AC268" s="178">
        <v>57</v>
      </c>
      <c r="AD268" s="178">
        <v>46</v>
      </c>
      <c r="AE268" s="178">
        <v>46</v>
      </c>
      <c r="AF268" s="23"/>
    </row>
    <row r="269" spans="1:32" ht="5.25" hidden="1" customHeight="1">
      <c r="G269" s="23"/>
      <c r="H269" s="69"/>
      <c r="I269" s="69"/>
      <c r="J269" s="69"/>
      <c r="K269" s="69"/>
      <c r="L269" s="69"/>
      <c r="M269" s="72"/>
      <c r="N269" s="69"/>
      <c r="O269" s="69"/>
      <c r="P269" s="69"/>
      <c r="Q269" s="69"/>
      <c r="R269" s="69"/>
      <c r="S269" s="69"/>
      <c r="T269" s="69"/>
      <c r="U269" s="69"/>
      <c r="V269" s="69"/>
      <c r="W269" s="69"/>
      <c r="X269" s="69"/>
      <c r="Y269" s="69"/>
      <c r="Z269" s="69"/>
      <c r="AA269" s="69"/>
      <c r="AB269" s="69"/>
      <c r="AC269" s="69"/>
      <c r="AD269" s="69"/>
      <c r="AE269" s="69"/>
      <c r="AF269" s="23"/>
    </row>
    <row r="270" spans="1:32" hidden="1">
      <c r="F270" s="27"/>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row>
    <row r="271" spans="1:32" hidden="1">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row>
    <row r="272" spans="1:32" ht="18.75" hidden="1">
      <c r="F272" s="28"/>
      <c r="G272" s="23"/>
      <c r="H272" s="23"/>
      <c r="I272" s="23"/>
      <c r="J272" s="23"/>
      <c r="K272" s="23"/>
      <c r="L272" s="23"/>
      <c r="M272" s="23"/>
      <c r="N272" s="23"/>
      <c r="O272" s="23"/>
      <c r="P272" s="23"/>
      <c r="Q272" s="23"/>
      <c r="R272" s="23"/>
      <c r="S272" s="23"/>
      <c r="T272" s="29" t="s">
        <v>638</v>
      </c>
      <c r="U272" s="30" t="s">
        <v>629</v>
      </c>
      <c r="V272" s="23"/>
      <c r="W272" s="23"/>
      <c r="X272" s="23"/>
      <c r="Y272" s="23"/>
      <c r="Z272" s="23"/>
      <c r="AA272" s="23"/>
      <c r="AB272" s="23"/>
      <c r="AC272" s="23"/>
      <c r="AD272" s="23"/>
      <c r="AE272" s="23"/>
      <c r="AF272" s="23"/>
    </row>
    <row r="273" spans="1:32" ht="18.75" hidden="1">
      <c r="F273" s="28"/>
      <c r="G273" s="23"/>
      <c r="H273" s="23"/>
      <c r="I273" s="23"/>
      <c r="J273" s="23"/>
      <c r="K273" s="23"/>
      <c r="L273" s="23"/>
      <c r="M273" s="23"/>
      <c r="N273" s="23"/>
      <c r="O273" s="23"/>
      <c r="P273" s="23"/>
      <c r="Q273" s="23"/>
      <c r="R273" s="23"/>
      <c r="S273" s="23"/>
      <c r="T273" s="31" t="s">
        <v>639</v>
      </c>
      <c r="U273" s="32" t="s">
        <v>631</v>
      </c>
      <c r="V273" s="23"/>
      <c r="W273" s="23"/>
      <c r="X273" s="23"/>
      <c r="Y273" s="23"/>
      <c r="Z273" s="23"/>
      <c r="AA273" s="23"/>
      <c r="AB273" s="23"/>
      <c r="AC273" s="23"/>
      <c r="AD273" s="23"/>
      <c r="AE273" s="23"/>
      <c r="AF273" s="23"/>
    </row>
    <row r="274" spans="1:32" hidden="1">
      <c r="F274" s="28"/>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row>
    <row r="275" spans="1:32" hidden="1">
      <c r="F275" s="28"/>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row>
    <row r="276" spans="1:32" ht="15.75" hidden="1">
      <c r="F276" s="28"/>
      <c r="G276" s="23"/>
      <c r="H276" s="33" t="s">
        <v>189</v>
      </c>
      <c r="I276" s="23"/>
      <c r="J276" s="23"/>
      <c r="K276" s="23"/>
      <c r="L276" s="23"/>
      <c r="M276" s="23"/>
      <c r="N276" s="23"/>
      <c r="O276" s="23"/>
      <c r="P276" s="34"/>
      <c r="Q276" s="23"/>
      <c r="R276" s="23"/>
      <c r="S276" s="23"/>
      <c r="T276" s="23"/>
      <c r="U276" s="23"/>
      <c r="V276" s="23"/>
      <c r="W276" s="23"/>
      <c r="X276" s="23"/>
      <c r="Y276" s="35"/>
      <c r="Z276" s="23"/>
      <c r="AA276" s="23"/>
      <c r="AB276" s="23"/>
      <c r="AC276" s="23"/>
      <c r="AD276" s="23"/>
      <c r="AE276" s="36" t="s">
        <v>190</v>
      </c>
      <c r="AF276" s="23"/>
    </row>
    <row r="277" spans="1:32" ht="5.25" hidden="1" customHeight="1">
      <c r="F277" s="28"/>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17.25" hidden="1" customHeight="1">
      <c r="F278" s="28"/>
      <c r="G278" s="23"/>
      <c r="H278" s="37"/>
      <c r="I278" s="37"/>
      <c r="J278" s="37"/>
      <c r="K278" s="37"/>
      <c r="L278" s="37"/>
      <c r="M278" s="38"/>
      <c r="N278" s="39"/>
      <c r="O278" s="37"/>
      <c r="P278" s="39"/>
      <c r="Q278" s="39"/>
      <c r="R278" s="39"/>
      <c r="S278" s="39"/>
      <c r="T278" s="39"/>
      <c r="U278" s="39"/>
      <c r="V278" s="39"/>
      <c r="W278" s="39"/>
      <c r="X278" s="39"/>
      <c r="Y278" s="40"/>
      <c r="Z278" s="39"/>
      <c r="AA278" s="39"/>
      <c r="AB278" s="39"/>
      <c r="AC278" s="39"/>
      <c r="AD278" s="39"/>
      <c r="AE278" s="39"/>
      <c r="AF278" s="23"/>
    </row>
    <row r="279" spans="1:32" ht="17.25" hidden="1" customHeight="1">
      <c r="F279" s="28"/>
      <c r="G279" s="23"/>
      <c r="H279" s="41"/>
      <c r="I279" s="41"/>
      <c r="J279" s="41"/>
      <c r="K279" s="41"/>
      <c r="L279" s="41"/>
      <c r="M279" s="42"/>
      <c r="N279" s="41"/>
      <c r="O279" s="23"/>
      <c r="P279" s="43" t="s">
        <v>645</v>
      </c>
      <c r="Q279" s="44"/>
      <c r="R279" s="41"/>
      <c r="S279" s="41"/>
      <c r="T279" s="41"/>
      <c r="U279" s="41"/>
      <c r="V279" s="41"/>
      <c r="W279" s="41"/>
      <c r="X279" s="45"/>
      <c r="Y279" s="23"/>
      <c r="Z279" s="45" t="s">
        <v>646</v>
      </c>
      <c r="AA279" s="41"/>
      <c r="AB279" s="41"/>
      <c r="AC279" s="41"/>
      <c r="AD279" s="41"/>
      <c r="AE279" s="41"/>
      <c r="AF279" s="23"/>
    </row>
    <row r="280" spans="1:32" ht="13.5" hidden="1" customHeight="1">
      <c r="F280" s="28"/>
      <c r="G280" s="23"/>
      <c r="H280" s="46" t="s">
        <v>191</v>
      </c>
      <c r="I280" s="46"/>
      <c r="J280" s="47"/>
      <c r="K280" s="47"/>
      <c r="L280" s="48"/>
      <c r="M280" s="49"/>
      <c r="N280" s="50"/>
      <c r="O280" s="51"/>
      <c r="P280" s="51"/>
      <c r="Q280" s="51"/>
      <c r="R280" s="50"/>
      <c r="S280" s="50"/>
      <c r="T280" s="50"/>
      <c r="U280" s="50"/>
      <c r="V280" s="50"/>
      <c r="W280" s="50"/>
      <c r="X280" s="50"/>
      <c r="Y280" s="51"/>
      <c r="Z280" s="50"/>
      <c r="AA280" s="50"/>
      <c r="AB280" s="50"/>
      <c r="AC280" s="50"/>
      <c r="AD280" s="50"/>
      <c r="AE280" s="50"/>
      <c r="AF280" s="23"/>
    </row>
    <row r="281" spans="1:32" ht="9" hidden="1" customHeight="1">
      <c r="F281" s="28"/>
      <c r="G281" s="23"/>
      <c r="H281" s="46"/>
      <c r="I281" s="23"/>
      <c r="J281" s="46"/>
      <c r="K281" s="46"/>
      <c r="L281" s="46"/>
      <c r="M281" s="52"/>
      <c r="N281" s="53"/>
      <c r="O281" s="53"/>
      <c r="P281" s="37"/>
      <c r="Q281" s="53"/>
      <c r="R281" s="53"/>
      <c r="S281" s="52"/>
      <c r="T281" s="53"/>
      <c r="U281" s="54"/>
      <c r="V281" s="53"/>
      <c r="W281" s="53"/>
      <c r="X281" s="53"/>
      <c r="Y281" s="52"/>
      <c r="Z281" s="53"/>
      <c r="AA281" s="53"/>
      <c r="AB281" s="53"/>
      <c r="AC281" s="53"/>
      <c r="AD281" s="53"/>
      <c r="AE281" s="52"/>
      <c r="AF281" s="41"/>
    </row>
    <row r="282" spans="1:32" hidden="1">
      <c r="F282" s="28"/>
      <c r="G282" s="23"/>
      <c r="H282" s="46"/>
      <c r="I282" s="23"/>
      <c r="J282" s="46"/>
      <c r="K282" s="46"/>
      <c r="L282" s="46"/>
      <c r="M282" s="55" t="s">
        <v>192</v>
      </c>
      <c r="N282" s="56" t="s">
        <v>193</v>
      </c>
      <c r="O282" s="56" t="s">
        <v>194</v>
      </c>
      <c r="P282" s="55" t="s">
        <v>195</v>
      </c>
      <c r="Q282" s="56" t="s">
        <v>196</v>
      </c>
      <c r="R282" s="56" t="s">
        <v>197</v>
      </c>
      <c r="S282" s="55" t="s">
        <v>198</v>
      </c>
      <c r="T282" s="56" t="s">
        <v>199</v>
      </c>
      <c r="U282" s="57" t="s">
        <v>200</v>
      </c>
      <c r="V282" s="56" t="s">
        <v>201</v>
      </c>
      <c r="W282" s="56" t="s">
        <v>202</v>
      </c>
      <c r="X282" s="56" t="s">
        <v>203</v>
      </c>
      <c r="Y282" s="56" t="s">
        <v>204</v>
      </c>
      <c r="Z282" s="56" t="s">
        <v>205</v>
      </c>
      <c r="AA282" s="56" t="s">
        <v>206</v>
      </c>
      <c r="AB282" s="56" t="s">
        <v>207</v>
      </c>
      <c r="AC282" s="56" t="s">
        <v>208</v>
      </c>
      <c r="AD282" s="56" t="s">
        <v>627</v>
      </c>
      <c r="AE282" s="55" t="s">
        <v>628</v>
      </c>
      <c r="AF282" s="41"/>
    </row>
    <row r="283" spans="1:32" ht="12" hidden="1" customHeight="1">
      <c r="F283" s="28"/>
      <c r="G283" s="23"/>
      <c r="H283" s="46"/>
      <c r="I283" s="23"/>
      <c r="J283" s="46"/>
      <c r="K283" s="46"/>
      <c r="L283" s="46"/>
      <c r="M283" s="58"/>
      <c r="N283" s="59"/>
      <c r="O283" s="58"/>
      <c r="P283" s="41"/>
      <c r="Q283" s="58"/>
      <c r="R283" s="58"/>
      <c r="S283" s="58"/>
      <c r="T283" s="59"/>
      <c r="U283" s="59"/>
      <c r="V283" s="58"/>
      <c r="W283" s="58"/>
      <c r="X283" s="58"/>
      <c r="Y283" s="58"/>
      <c r="Z283" s="59"/>
      <c r="AA283" s="58"/>
      <c r="AB283" s="58"/>
      <c r="AC283" s="58"/>
      <c r="AD283" s="58"/>
      <c r="AE283" s="42"/>
      <c r="AF283" s="41"/>
    </row>
    <row r="284" spans="1:32" ht="14.25" hidden="1" customHeight="1">
      <c r="F284" s="28"/>
      <c r="G284" s="23"/>
      <c r="H284" s="60" t="s">
        <v>209</v>
      </c>
      <c r="I284" s="46"/>
      <c r="J284" s="60"/>
      <c r="K284" s="60"/>
      <c r="L284" s="61"/>
      <c r="M284" s="58"/>
      <c r="N284" s="59"/>
      <c r="O284" s="58"/>
      <c r="P284" s="41"/>
      <c r="Q284" s="56"/>
      <c r="R284" s="56"/>
      <c r="S284" s="58"/>
      <c r="T284" s="59"/>
      <c r="U284" s="59"/>
      <c r="V284" s="56"/>
      <c r="W284" s="56"/>
      <c r="X284" s="56"/>
      <c r="Y284" s="58"/>
      <c r="Z284" s="59"/>
      <c r="AA284" s="58"/>
      <c r="AB284" s="56"/>
      <c r="AC284" s="56"/>
      <c r="AD284" s="56"/>
      <c r="AE284" s="55"/>
      <c r="AF284" s="41"/>
    </row>
    <row r="285" spans="1:32" ht="14.25" hidden="1" customHeight="1">
      <c r="F285" s="28"/>
      <c r="G285" s="23"/>
      <c r="H285" s="23"/>
      <c r="I285" s="60"/>
      <c r="J285" s="60"/>
      <c r="K285" s="60"/>
      <c r="L285" s="62"/>
      <c r="M285" s="63" t="s">
        <v>210</v>
      </c>
      <c r="N285" s="64" t="s">
        <v>211</v>
      </c>
      <c r="O285" s="58"/>
      <c r="P285" s="42"/>
      <c r="Q285" s="58"/>
      <c r="R285" s="58"/>
      <c r="S285" s="42"/>
      <c r="T285" s="58"/>
      <c r="U285" s="59"/>
      <c r="V285" s="58"/>
      <c r="W285" s="58"/>
      <c r="X285" s="58"/>
      <c r="Y285" s="58"/>
      <c r="Z285" s="58"/>
      <c r="AA285" s="58"/>
      <c r="AB285" s="58"/>
      <c r="AC285" s="58"/>
      <c r="AD285" s="58"/>
      <c r="AE285" s="63" t="s">
        <v>212</v>
      </c>
      <c r="AF285" s="41"/>
    </row>
    <row r="286" spans="1:32" ht="15" hidden="1">
      <c r="F286" s="28"/>
      <c r="G286" s="23"/>
      <c r="H286" s="23"/>
      <c r="I286" s="23"/>
      <c r="J286" s="65"/>
      <c r="K286" s="65"/>
      <c r="L286" s="66"/>
      <c r="M286" s="67"/>
      <c r="N286" s="68"/>
      <c r="O286" s="58"/>
      <c r="P286" s="45"/>
      <c r="Q286" s="64"/>
      <c r="R286" s="64"/>
      <c r="S286" s="67"/>
      <c r="T286" s="68"/>
      <c r="U286" s="59"/>
      <c r="V286" s="64"/>
      <c r="W286" s="64"/>
      <c r="X286" s="64"/>
      <c r="Y286" s="67"/>
      <c r="Z286" s="68"/>
      <c r="AA286" s="58"/>
      <c r="AB286" s="64"/>
      <c r="AC286" s="64"/>
      <c r="AD286" s="64"/>
      <c r="AE286" s="63"/>
      <c r="AF286" s="41"/>
    </row>
    <row r="287" spans="1:32" ht="5.25" hidden="1" customHeight="1">
      <c r="F287" s="28"/>
      <c r="G287" s="23"/>
      <c r="H287" s="69"/>
      <c r="I287" s="69"/>
      <c r="J287" s="69"/>
      <c r="K287" s="69"/>
      <c r="L287" s="69"/>
      <c r="M287" s="70"/>
      <c r="N287" s="71"/>
      <c r="O287" s="70"/>
      <c r="P287" s="69"/>
      <c r="Q287" s="70"/>
      <c r="R287" s="70"/>
      <c r="S287" s="70"/>
      <c r="T287" s="71"/>
      <c r="U287" s="71"/>
      <c r="V287" s="70"/>
      <c r="W287" s="70"/>
      <c r="X287" s="70"/>
      <c r="Y287" s="70"/>
      <c r="Z287" s="71"/>
      <c r="AA287" s="70"/>
      <c r="AB287" s="70"/>
      <c r="AC287" s="70"/>
      <c r="AD287" s="70"/>
      <c r="AE287" s="72"/>
      <c r="AF287" s="41"/>
    </row>
    <row r="288" spans="1:32" ht="29.25" hidden="1" customHeight="1">
      <c r="A288" s="73" t="s">
        <v>213</v>
      </c>
      <c r="B288" s="73" t="s">
        <v>214</v>
      </c>
      <c r="C288" s="73" t="s">
        <v>647</v>
      </c>
      <c r="D288" s="73" t="s">
        <v>216</v>
      </c>
      <c r="E288" s="73"/>
      <c r="F288" s="26"/>
      <c r="G288" s="23"/>
      <c r="H288" s="666" t="s">
        <v>217</v>
      </c>
      <c r="I288" s="666"/>
      <c r="J288" s="666"/>
      <c r="K288" s="82"/>
      <c r="L288" s="74" t="s">
        <v>634</v>
      </c>
      <c r="M288" s="177">
        <v>60867</v>
      </c>
      <c r="N288" s="178">
        <v>2504</v>
      </c>
      <c r="O288" s="178">
        <v>2689</v>
      </c>
      <c r="P288" s="178">
        <v>2799</v>
      </c>
      <c r="Q288" s="178">
        <v>3058</v>
      </c>
      <c r="R288" s="178">
        <v>3026</v>
      </c>
      <c r="S288" s="178">
        <v>3127</v>
      </c>
      <c r="T288" s="178">
        <v>3579</v>
      </c>
      <c r="U288" s="178">
        <v>4033</v>
      </c>
      <c r="V288" s="178">
        <v>4854</v>
      </c>
      <c r="W288" s="178">
        <v>4626</v>
      </c>
      <c r="X288" s="178">
        <v>3919</v>
      </c>
      <c r="Y288" s="178">
        <v>3724</v>
      </c>
      <c r="Z288" s="178">
        <v>3990</v>
      </c>
      <c r="AA288" s="178">
        <v>4947</v>
      </c>
      <c r="AB288" s="178">
        <v>3436</v>
      </c>
      <c r="AC288" s="178">
        <v>2895</v>
      </c>
      <c r="AD288" s="178">
        <v>2090</v>
      </c>
      <c r="AE288" s="178">
        <v>1570</v>
      </c>
      <c r="AF288" s="23"/>
    </row>
    <row r="289" spans="1:32" ht="29.25" hidden="1" customHeight="1">
      <c r="A289" s="73" t="s">
        <v>213</v>
      </c>
      <c r="B289" s="73" t="s">
        <v>214</v>
      </c>
      <c r="C289" s="73" t="s">
        <v>647</v>
      </c>
      <c r="D289" s="73" t="s">
        <v>216</v>
      </c>
      <c r="E289" s="73"/>
      <c r="F289" s="26"/>
      <c r="G289" s="23"/>
      <c r="H289" s="23"/>
      <c r="I289" s="22" t="s">
        <v>216</v>
      </c>
      <c r="J289" s="82" t="s">
        <v>219</v>
      </c>
      <c r="K289" s="82"/>
      <c r="L289" s="74" t="s">
        <v>220</v>
      </c>
      <c r="M289" s="177">
        <v>2511</v>
      </c>
      <c r="N289" s="178">
        <v>93</v>
      </c>
      <c r="O289" s="178">
        <v>102</v>
      </c>
      <c r="P289" s="178">
        <v>110</v>
      </c>
      <c r="Q289" s="178">
        <v>121</v>
      </c>
      <c r="R289" s="178">
        <v>117</v>
      </c>
      <c r="S289" s="178">
        <v>119</v>
      </c>
      <c r="T289" s="178">
        <v>138</v>
      </c>
      <c r="U289" s="178">
        <v>159</v>
      </c>
      <c r="V289" s="178">
        <v>192</v>
      </c>
      <c r="W289" s="178">
        <v>179</v>
      </c>
      <c r="X289" s="178">
        <v>161</v>
      </c>
      <c r="Y289" s="178">
        <v>164</v>
      </c>
      <c r="Z289" s="178">
        <v>186</v>
      </c>
      <c r="AA289" s="178">
        <v>219</v>
      </c>
      <c r="AB289" s="178">
        <v>149</v>
      </c>
      <c r="AC289" s="178">
        <v>127</v>
      </c>
      <c r="AD289" s="178">
        <v>98</v>
      </c>
      <c r="AE289" s="178">
        <v>77</v>
      </c>
      <c r="AF289" s="23"/>
    </row>
    <row r="290" spans="1:32" ht="15" hidden="1">
      <c r="A290" s="73" t="s">
        <v>213</v>
      </c>
      <c r="B290" s="73" t="s">
        <v>214</v>
      </c>
      <c r="C290" s="73" t="s">
        <v>647</v>
      </c>
      <c r="D290" s="73" t="s">
        <v>216</v>
      </c>
      <c r="E290" s="73"/>
      <c r="F290" s="26"/>
      <c r="G290" s="23"/>
      <c r="H290" s="23"/>
      <c r="I290" s="22" t="s">
        <v>221</v>
      </c>
      <c r="J290" s="82" t="s">
        <v>222</v>
      </c>
      <c r="K290" s="82"/>
      <c r="L290" s="74" t="s">
        <v>223</v>
      </c>
      <c r="M290" s="177">
        <v>606</v>
      </c>
      <c r="N290" s="178">
        <v>22</v>
      </c>
      <c r="O290" s="178">
        <v>24</v>
      </c>
      <c r="P290" s="178">
        <v>28</v>
      </c>
      <c r="Q290" s="178">
        <v>31</v>
      </c>
      <c r="R290" s="178">
        <v>25</v>
      </c>
      <c r="S290" s="178">
        <v>26</v>
      </c>
      <c r="T290" s="178">
        <v>32</v>
      </c>
      <c r="U290" s="178">
        <v>37</v>
      </c>
      <c r="V290" s="178">
        <v>43</v>
      </c>
      <c r="W290" s="178">
        <v>42</v>
      </c>
      <c r="X290" s="178">
        <v>40</v>
      </c>
      <c r="Y290" s="178">
        <v>44</v>
      </c>
      <c r="Z290" s="178">
        <v>48</v>
      </c>
      <c r="AA290" s="178">
        <v>55</v>
      </c>
      <c r="AB290" s="178">
        <v>35</v>
      </c>
      <c r="AC290" s="178">
        <v>31</v>
      </c>
      <c r="AD290" s="178">
        <v>25</v>
      </c>
      <c r="AE290" s="178">
        <v>17</v>
      </c>
      <c r="AF290" s="23"/>
    </row>
    <row r="291" spans="1:32" ht="15" hidden="1">
      <c r="A291" s="73" t="s">
        <v>213</v>
      </c>
      <c r="B291" s="73" t="s">
        <v>214</v>
      </c>
      <c r="C291" s="73" t="s">
        <v>647</v>
      </c>
      <c r="D291" s="73" t="s">
        <v>216</v>
      </c>
      <c r="E291" s="73"/>
      <c r="F291" s="26"/>
      <c r="G291" s="23"/>
      <c r="H291" s="23"/>
      <c r="I291" s="22" t="s">
        <v>224</v>
      </c>
      <c r="J291" s="82" t="s">
        <v>225</v>
      </c>
      <c r="K291" s="82"/>
      <c r="L291" s="74" t="s">
        <v>226</v>
      </c>
      <c r="M291" s="177">
        <v>609</v>
      </c>
      <c r="N291" s="178">
        <v>22</v>
      </c>
      <c r="O291" s="178">
        <v>25</v>
      </c>
      <c r="P291" s="178">
        <v>28</v>
      </c>
      <c r="Q291" s="178">
        <v>31</v>
      </c>
      <c r="R291" s="178">
        <v>24</v>
      </c>
      <c r="S291" s="178">
        <v>27</v>
      </c>
      <c r="T291" s="178">
        <v>32</v>
      </c>
      <c r="U291" s="178">
        <v>37</v>
      </c>
      <c r="V291" s="178">
        <v>43</v>
      </c>
      <c r="W291" s="178">
        <v>41</v>
      </c>
      <c r="X291" s="178">
        <v>40</v>
      </c>
      <c r="Y291" s="178">
        <v>44</v>
      </c>
      <c r="Z291" s="178">
        <v>49</v>
      </c>
      <c r="AA291" s="178">
        <v>53</v>
      </c>
      <c r="AB291" s="178">
        <v>34</v>
      </c>
      <c r="AC291" s="178">
        <v>31</v>
      </c>
      <c r="AD291" s="178">
        <v>26</v>
      </c>
      <c r="AE291" s="178">
        <v>20</v>
      </c>
      <c r="AF291" s="23"/>
    </row>
    <row r="292" spans="1:32" ht="15" hidden="1">
      <c r="A292" s="73" t="s">
        <v>213</v>
      </c>
      <c r="B292" s="73" t="s">
        <v>214</v>
      </c>
      <c r="C292" s="73" t="s">
        <v>647</v>
      </c>
      <c r="D292" s="73" t="s">
        <v>216</v>
      </c>
      <c r="E292" s="73"/>
      <c r="F292" s="26"/>
      <c r="G292" s="23"/>
      <c r="H292" s="23"/>
      <c r="I292" s="22" t="s">
        <v>227</v>
      </c>
      <c r="J292" s="82" t="s">
        <v>228</v>
      </c>
      <c r="K292" s="82"/>
      <c r="L292" s="74" t="s">
        <v>229</v>
      </c>
      <c r="M292" s="177">
        <v>1131</v>
      </c>
      <c r="N292" s="178">
        <v>45</v>
      </c>
      <c r="O292" s="178">
        <v>49</v>
      </c>
      <c r="P292" s="178">
        <v>51</v>
      </c>
      <c r="Q292" s="178">
        <v>58</v>
      </c>
      <c r="R292" s="178">
        <v>62</v>
      </c>
      <c r="S292" s="178">
        <v>62</v>
      </c>
      <c r="T292" s="178">
        <v>67</v>
      </c>
      <c r="U292" s="178">
        <v>76</v>
      </c>
      <c r="V292" s="178">
        <v>86</v>
      </c>
      <c r="W292" s="178">
        <v>80</v>
      </c>
      <c r="X292" s="178">
        <v>71</v>
      </c>
      <c r="Y292" s="178">
        <v>74</v>
      </c>
      <c r="Z292" s="178">
        <v>82</v>
      </c>
      <c r="AA292" s="178">
        <v>91</v>
      </c>
      <c r="AB292" s="178">
        <v>58</v>
      </c>
      <c r="AC292" s="178">
        <v>50</v>
      </c>
      <c r="AD292" s="178">
        <v>38</v>
      </c>
      <c r="AE292" s="178">
        <v>30</v>
      </c>
      <c r="AF292" s="23"/>
    </row>
    <row r="293" spans="1:32" ht="15" hidden="1">
      <c r="A293" s="73" t="s">
        <v>213</v>
      </c>
      <c r="B293" s="73" t="s">
        <v>214</v>
      </c>
      <c r="C293" s="73" t="s">
        <v>647</v>
      </c>
      <c r="D293" s="73" t="s">
        <v>216</v>
      </c>
      <c r="E293" s="73"/>
      <c r="F293" s="26"/>
      <c r="G293" s="23"/>
      <c r="H293" s="23"/>
      <c r="I293" s="22" t="s">
        <v>230</v>
      </c>
      <c r="J293" s="82" t="s">
        <v>231</v>
      </c>
      <c r="K293" s="82"/>
      <c r="L293" s="74" t="s">
        <v>232</v>
      </c>
      <c r="M293" s="177">
        <v>473</v>
      </c>
      <c r="N293" s="178">
        <v>15</v>
      </c>
      <c r="O293" s="178">
        <v>18</v>
      </c>
      <c r="P293" s="178">
        <v>20</v>
      </c>
      <c r="Q293" s="178">
        <v>22</v>
      </c>
      <c r="R293" s="178">
        <v>16</v>
      </c>
      <c r="S293" s="178">
        <v>19</v>
      </c>
      <c r="T293" s="178">
        <v>23</v>
      </c>
      <c r="U293" s="178">
        <v>28</v>
      </c>
      <c r="V293" s="178">
        <v>32</v>
      </c>
      <c r="W293" s="178">
        <v>30</v>
      </c>
      <c r="X293" s="178">
        <v>30</v>
      </c>
      <c r="Y293" s="178">
        <v>36</v>
      </c>
      <c r="Z293" s="178">
        <v>41</v>
      </c>
      <c r="AA293" s="178">
        <v>47</v>
      </c>
      <c r="AB293" s="178">
        <v>29</v>
      </c>
      <c r="AC293" s="178">
        <v>27</v>
      </c>
      <c r="AD293" s="178">
        <v>23</v>
      </c>
      <c r="AE293" s="178">
        <v>18</v>
      </c>
      <c r="AF293" s="23"/>
    </row>
    <row r="294" spans="1:32" ht="29.25" hidden="1" customHeight="1">
      <c r="A294" s="73" t="s">
        <v>213</v>
      </c>
      <c r="B294" s="73" t="s">
        <v>214</v>
      </c>
      <c r="C294" s="73" t="s">
        <v>647</v>
      </c>
      <c r="D294" s="73" t="s">
        <v>216</v>
      </c>
      <c r="E294" s="73"/>
      <c r="F294" s="26"/>
      <c r="G294" s="23"/>
      <c r="H294" s="23"/>
      <c r="I294" s="22" t="s">
        <v>233</v>
      </c>
      <c r="J294" s="82" t="s">
        <v>234</v>
      </c>
      <c r="K294" s="82"/>
      <c r="L294" s="74" t="s">
        <v>235</v>
      </c>
      <c r="M294" s="177">
        <v>534</v>
      </c>
      <c r="N294" s="178">
        <v>20</v>
      </c>
      <c r="O294" s="178">
        <v>23</v>
      </c>
      <c r="P294" s="178">
        <v>25</v>
      </c>
      <c r="Q294" s="178">
        <v>27</v>
      </c>
      <c r="R294" s="178">
        <v>21</v>
      </c>
      <c r="S294" s="178">
        <v>24</v>
      </c>
      <c r="T294" s="178">
        <v>29</v>
      </c>
      <c r="U294" s="178">
        <v>33</v>
      </c>
      <c r="V294" s="178">
        <v>36</v>
      </c>
      <c r="W294" s="178">
        <v>34</v>
      </c>
      <c r="X294" s="178">
        <v>33</v>
      </c>
      <c r="Y294" s="178">
        <v>38</v>
      </c>
      <c r="Z294" s="178">
        <v>42</v>
      </c>
      <c r="AA294" s="178">
        <v>49</v>
      </c>
      <c r="AB294" s="178">
        <v>30</v>
      </c>
      <c r="AC294" s="178">
        <v>28</v>
      </c>
      <c r="AD294" s="178">
        <v>23</v>
      </c>
      <c r="AE294" s="178">
        <v>20</v>
      </c>
      <c r="AF294" s="23"/>
    </row>
    <row r="295" spans="1:32" ht="15" hidden="1">
      <c r="A295" s="73" t="s">
        <v>213</v>
      </c>
      <c r="B295" s="73" t="s">
        <v>214</v>
      </c>
      <c r="C295" s="73" t="s">
        <v>647</v>
      </c>
      <c r="D295" s="73" t="s">
        <v>216</v>
      </c>
      <c r="E295" s="73"/>
      <c r="F295" s="26"/>
      <c r="G295" s="23"/>
      <c r="H295" s="23"/>
      <c r="I295" s="22" t="s">
        <v>236</v>
      </c>
      <c r="J295" s="82" t="s">
        <v>237</v>
      </c>
      <c r="K295" s="82"/>
      <c r="L295" s="74" t="s">
        <v>238</v>
      </c>
      <c r="M295" s="177">
        <v>937</v>
      </c>
      <c r="N295" s="178">
        <v>34</v>
      </c>
      <c r="O295" s="178">
        <v>38</v>
      </c>
      <c r="P295" s="178">
        <v>43</v>
      </c>
      <c r="Q295" s="178">
        <v>48</v>
      </c>
      <c r="R295" s="178">
        <v>39</v>
      </c>
      <c r="S295" s="178">
        <v>45</v>
      </c>
      <c r="T295" s="178">
        <v>52</v>
      </c>
      <c r="U295" s="178">
        <v>58</v>
      </c>
      <c r="V295" s="178">
        <v>67</v>
      </c>
      <c r="W295" s="178">
        <v>63</v>
      </c>
      <c r="X295" s="178">
        <v>61</v>
      </c>
      <c r="Y295" s="178">
        <v>69</v>
      </c>
      <c r="Z295" s="178">
        <v>77</v>
      </c>
      <c r="AA295" s="178">
        <v>83</v>
      </c>
      <c r="AB295" s="178">
        <v>50</v>
      </c>
      <c r="AC295" s="178">
        <v>45</v>
      </c>
      <c r="AD295" s="178">
        <v>36</v>
      </c>
      <c r="AE295" s="178">
        <v>30</v>
      </c>
      <c r="AF295" s="23"/>
    </row>
    <row r="296" spans="1:32" ht="15" hidden="1">
      <c r="A296" s="73" t="s">
        <v>213</v>
      </c>
      <c r="B296" s="73" t="s">
        <v>214</v>
      </c>
      <c r="C296" s="73" t="s">
        <v>647</v>
      </c>
      <c r="D296" s="73" t="s">
        <v>216</v>
      </c>
      <c r="E296" s="73"/>
      <c r="F296" s="26"/>
      <c r="G296" s="23"/>
      <c r="H296" s="23"/>
      <c r="I296" s="22" t="s">
        <v>239</v>
      </c>
      <c r="J296" s="82" t="s">
        <v>240</v>
      </c>
      <c r="K296" s="82"/>
      <c r="L296" s="74" t="s">
        <v>241</v>
      </c>
      <c r="M296" s="177">
        <v>1427</v>
      </c>
      <c r="N296" s="178">
        <v>55</v>
      </c>
      <c r="O296" s="178">
        <v>62</v>
      </c>
      <c r="P296" s="178">
        <v>66</v>
      </c>
      <c r="Q296" s="178">
        <v>73</v>
      </c>
      <c r="R296" s="178">
        <v>66</v>
      </c>
      <c r="S296" s="178">
        <v>71</v>
      </c>
      <c r="T296" s="178">
        <v>82</v>
      </c>
      <c r="U296" s="178">
        <v>93</v>
      </c>
      <c r="V296" s="178">
        <v>112</v>
      </c>
      <c r="W296" s="178">
        <v>106</v>
      </c>
      <c r="X296" s="178">
        <v>89</v>
      </c>
      <c r="Y296" s="178">
        <v>90</v>
      </c>
      <c r="Z296" s="178">
        <v>104</v>
      </c>
      <c r="AA296" s="178">
        <v>121</v>
      </c>
      <c r="AB296" s="178">
        <v>86</v>
      </c>
      <c r="AC296" s="178">
        <v>70</v>
      </c>
      <c r="AD296" s="178">
        <v>46</v>
      </c>
      <c r="AE296" s="178">
        <v>36</v>
      </c>
      <c r="AF296" s="23"/>
    </row>
    <row r="297" spans="1:32" ht="15" hidden="1">
      <c r="A297" s="73" t="s">
        <v>213</v>
      </c>
      <c r="B297" s="73" t="s">
        <v>214</v>
      </c>
      <c r="C297" s="73" t="s">
        <v>647</v>
      </c>
      <c r="D297" s="73" t="s">
        <v>216</v>
      </c>
      <c r="E297" s="73"/>
      <c r="F297" s="26"/>
      <c r="G297" s="23"/>
      <c r="H297" s="23"/>
      <c r="I297" s="22" t="s">
        <v>242</v>
      </c>
      <c r="J297" s="82" t="s">
        <v>243</v>
      </c>
      <c r="K297" s="82"/>
      <c r="L297" s="74" t="s">
        <v>244</v>
      </c>
      <c r="M297" s="177">
        <v>965</v>
      </c>
      <c r="N297" s="178">
        <v>38</v>
      </c>
      <c r="O297" s="178">
        <v>43</v>
      </c>
      <c r="P297" s="178">
        <v>45</v>
      </c>
      <c r="Q297" s="178">
        <v>47</v>
      </c>
      <c r="R297" s="178">
        <v>41</v>
      </c>
      <c r="S297" s="178">
        <v>50</v>
      </c>
      <c r="T297" s="178">
        <v>59</v>
      </c>
      <c r="U297" s="178">
        <v>67</v>
      </c>
      <c r="V297" s="178">
        <v>78</v>
      </c>
      <c r="W297" s="178">
        <v>71</v>
      </c>
      <c r="X297" s="178">
        <v>61</v>
      </c>
      <c r="Y297" s="178">
        <v>63</v>
      </c>
      <c r="Z297" s="178">
        <v>71</v>
      </c>
      <c r="AA297" s="178">
        <v>83</v>
      </c>
      <c r="AB297" s="178">
        <v>54</v>
      </c>
      <c r="AC297" s="178">
        <v>43</v>
      </c>
      <c r="AD297" s="178">
        <v>30</v>
      </c>
      <c r="AE297" s="178">
        <v>24</v>
      </c>
      <c r="AF297" s="23"/>
    </row>
    <row r="298" spans="1:32" ht="15" hidden="1">
      <c r="A298" s="73" t="s">
        <v>213</v>
      </c>
      <c r="B298" s="73" t="s">
        <v>214</v>
      </c>
      <c r="C298" s="73" t="s">
        <v>647</v>
      </c>
      <c r="D298" s="73" t="s">
        <v>216</v>
      </c>
      <c r="E298" s="73"/>
      <c r="F298" s="26"/>
      <c r="G298" s="23"/>
      <c r="H298" s="23"/>
      <c r="I298" s="22" t="s">
        <v>245</v>
      </c>
      <c r="J298" s="82" t="s">
        <v>246</v>
      </c>
      <c r="K298" s="82"/>
      <c r="L298" s="74" t="s">
        <v>247</v>
      </c>
      <c r="M298" s="177">
        <v>950</v>
      </c>
      <c r="N298" s="178">
        <v>36</v>
      </c>
      <c r="O298" s="178">
        <v>42</v>
      </c>
      <c r="P298" s="178">
        <v>46</v>
      </c>
      <c r="Q298" s="178">
        <v>49</v>
      </c>
      <c r="R298" s="178">
        <v>42</v>
      </c>
      <c r="S298" s="178">
        <v>45</v>
      </c>
      <c r="T298" s="178">
        <v>51</v>
      </c>
      <c r="U298" s="178">
        <v>61</v>
      </c>
      <c r="V298" s="178">
        <v>75</v>
      </c>
      <c r="W298" s="178">
        <v>72</v>
      </c>
      <c r="X298" s="178">
        <v>59</v>
      </c>
      <c r="Y298" s="178">
        <v>59</v>
      </c>
      <c r="Z298" s="178">
        <v>67</v>
      </c>
      <c r="AA298" s="178">
        <v>82</v>
      </c>
      <c r="AB298" s="178">
        <v>58</v>
      </c>
      <c r="AC298" s="178">
        <v>46</v>
      </c>
      <c r="AD298" s="178">
        <v>33</v>
      </c>
      <c r="AE298" s="178">
        <v>27</v>
      </c>
      <c r="AF298" s="23"/>
    </row>
    <row r="299" spans="1:32" ht="29.25" hidden="1" customHeight="1">
      <c r="A299" s="73" t="s">
        <v>213</v>
      </c>
      <c r="B299" s="73" t="s">
        <v>214</v>
      </c>
      <c r="C299" s="73" t="s">
        <v>647</v>
      </c>
      <c r="D299" s="73" t="s">
        <v>216</v>
      </c>
      <c r="E299" s="73"/>
      <c r="F299" s="26"/>
      <c r="G299" s="23"/>
      <c r="H299" s="23"/>
      <c r="I299" s="22" t="s">
        <v>248</v>
      </c>
      <c r="J299" s="82" t="s">
        <v>249</v>
      </c>
      <c r="K299" s="82"/>
      <c r="L299" s="74" t="s">
        <v>250</v>
      </c>
      <c r="M299" s="177">
        <v>3581</v>
      </c>
      <c r="N299" s="178">
        <v>142</v>
      </c>
      <c r="O299" s="178">
        <v>155</v>
      </c>
      <c r="P299" s="178">
        <v>161</v>
      </c>
      <c r="Q299" s="178">
        <v>177</v>
      </c>
      <c r="R299" s="178">
        <v>193</v>
      </c>
      <c r="S299" s="178">
        <v>185</v>
      </c>
      <c r="T299" s="178">
        <v>210</v>
      </c>
      <c r="U299" s="178">
        <v>244</v>
      </c>
      <c r="V299" s="178">
        <v>308</v>
      </c>
      <c r="W299" s="178">
        <v>296</v>
      </c>
      <c r="X299" s="178">
        <v>237</v>
      </c>
      <c r="Y299" s="178">
        <v>210</v>
      </c>
      <c r="Z299" s="178">
        <v>223</v>
      </c>
      <c r="AA299" s="178">
        <v>282</v>
      </c>
      <c r="AB299" s="178">
        <v>214</v>
      </c>
      <c r="AC299" s="178">
        <v>172</v>
      </c>
      <c r="AD299" s="178">
        <v>108</v>
      </c>
      <c r="AE299" s="178">
        <v>65</v>
      </c>
      <c r="AF299" s="23"/>
    </row>
    <row r="300" spans="1:32" ht="15" hidden="1">
      <c r="A300" s="73" t="s">
        <v>213</v>
      </c>
      <c r="B300" s="73" t="s">
        <v>214</v>
      </c>
      <c r="C300" s="73" t="s">
        <v>647</v>
      </c>
      <c r="D300" s="73" t="s">
        <v>216</v>
      </c>
      <c r="E300" s="73"/>
      <c r="F300" s="26"/>
      <c r="G300" s="23"/>
      <c r="H300" s="23"/>
      <c r="I300" s="22" t="s">
        <v>251</v>
      </c>
      <c r="J300" s="82" t="s">
        <v>252</v>
      </c>
      <c r="K300" s="82"/>
      <c r="L300" s="74" t="s">
        <v>253</v>
      </c>
      <c r="M300" s="177">
        <v>3056</v>
      </c>
      <c r="N300" s="178">
        <v>119</v>
      </c>
      <c r="O300" s="178">
        <v>130</v>
      </c>
      <c r="P300" s="178">
        <v>137</v>
      </c>
      <c r="Q300" s="178">
        <v>148</v>
      </c>
      <c r="R300" s="178">
        <v>157</v>
      </c>
      <c r="S300" s="178">
        <v>156</v>
      </c>
      <c r="T300" s="178">
        <v>179</v>
      </c>
      <c r="U300" s="178">
        <v>205</v>
      </c>
      <c r="V300" s="178">
        <v>256</v>
      </c>
      <c r="W300" s="178">
        <v>250</v>
      </c>
      <c r="X300" s="178">
        <v>200</v>
      </c>
      <c r="Y300" s="178">
        <v>179</v>
      </c>
      <c r="Z300" s="178">
        <v>193</v>
      </c>
      <c r="AA300" s="178">
        <v>249</v>
      </c>
      <c r="AB300" s="178">
        <v>186</v>
      </c>
      <c r="AC300" s="178">
        <v>152</v>
      </c>
      <c r="AD300" s="178">
        <v>98</v>
      </c>
      <c r="AE300" s="178">
        <v>63</v>
      </c>
      <c r="AF300" s="23"/>
    </row>
    <row r="301" spans="1:32" ht="15" hidden="1">
      <c r="A301" s="73" t="s">
        <v>213</v>
      </c>
      <c r="B301" s="73" t="s">
        <v>214</v>
      </c>
      <c r="C301" s="73" t="s">
        <v>647</v>
      </c>
      <c r="D301" s="73" t="s">
        <v>216</v>
      </c>
      <c r="E301" s="73"/>
      <c r="F301" s="26"/>
      <c r="G301" s="23"/>
      <c r="H301" s="23"/>
      <c r="I301" s="22" t="s">
        <v>254</v>
      </c>
      <c r="J301" s="82" t="s">
        <v>255</v>
      </c>
      <c r="K301" s="82"/>
      <c r="L301" s="74" t="s">
        <v>256</v>
      </c>
      <c r="M301" s="177">
        <v>6514</v>
      </c>
      <c r="N301" s="178">
        <v>265</v>
      </c>
      <c r="O301" s="178">
        <v>255</v>
      </c>
      <c r="P301" s="178">
        <v>247</v>
      </c>
      <c r="Q301" s="178">
        <v>275</v>
      </c>
      <c r="R301" s="178">
        <v>386</v>
      </c>
      <c r="S301" s="178">
        <v>419</v>
      </c>
      <c r="T301" s="178">
        <v>479</v>
      </c>
      <c r="U301" s="178">
        <v>512</v>
      </c>
      <c r="V301" s="178">
        <v>577</v>
      </c>
      <c r="W301" s="178">
        <v>562</v>
      </c>
      <c r="X301" s="178">
        <v>465</v>
      </c>
      <c r="Y301" s="178">
        <v>380</v>
      </c>
      <c r="Z301" s="178">
        <v>353</v>
      </c>
      <c r="AA301" s="178">
        <v>436</v>
      </c>
      <c r="AB301" s="178">
        <v>314</v>
      </c>
      <c r="AC301" s="178">
        <v>263</v>
      </c>
      <c r="AD301" s="178">
        <v>192</v>
      </c>
      <c r="AE301" s="178">
        <v>135</v>
      </c>
      <c r="AF301" s="23"/>
    </row>
    <row r="302" spans="1:32" ht="15" hidden="1">
      <c r="A302" s="73" t="s">
        <v>213</v>
      </c>
      <c r="B302" s="73" t="s">
        <v>214</v>
      </c>
      <c r="C302" s="73" t="s">
        <v>647</v>
      </c>
      <c r="D302" s="73" t="s">
        <v>216</v>
      </c>
      <c r="E302" s="73"/>
      <c r="F302" s="26"/>
      <c r="G302" s="23"/>
      <c r="H302" s="23"/>
      <c r="I302" s="22" t="s">
        <v>257</v>
      </c>
      <c r="J302" s="82" t="s">
        <v>258</v>
      </c>
      <c r="K302" s="82"/>
      <c r="L302" s="74" t="s">
        <v>259</v>
      </c>
      <c r="M302" s="177">
        <v>4489</v>
      </c>
      <c r="N302" s="178">
        <v>182</v>
      </c>
      <c r="O302" s="178">
        <v>192</v>
      </c>
      <c r="P302" s="178">
        <v>197</v>
      </c>
      <c r="Q302" s="178">
        <v>218</v>
      </c>
      <c r="R302" s="178">
        <v>255</v>
      </c>
      <c r="S302" s="178">
        <v>244</v>
      </c>
      <c r="T302" s="178">
        <v>278</v>
      </c>
      <c r="U302" s="178">
        <v>316</v>
      </c>
      <c r="V302" s="178">
        <v>386</v>
      </c>
      <c r="W302" s="178">
        <v>392</v>
      </c>
      <c r="X302" s="178">
        <v>319</v>
      </c>
      <c r="Y302" s="178">
        <v>262</v>
      </c>
      <c r="Z302" s="178">
        <v>255</v>
      </c>
      <c r="AA302" s="178">
        <v>324</v>
      </c>
      <c r="AB302" s="178">
        <v>242</v>
      </c>
      <c r="AC302" s="178">
        <v>200</v>
      </c>
      <c r="AD302" s="178">
        <v>135</v>
      </c>
      <c r="AE302" s="178">
        <v>92</v>
      </c>
      <c r="AF302" s="23"/>
    </row>
    <row r="303" spans="1:32" ht="15" hidden="1">
      <c r="A303" s="73" t="s">
        <v>213</v>
      </c>
      <c r="B303" s="73" t="s">
        <v>214</v>
      </c>
      <c r="C303" s="73" t="s">
        <v>647</v>
      </c>
      <c r="D303" s="73" t="s">
        <v>216</v>
      </c>
      <c r="E303" s="73"/>
      <c r="F303" s="26"/>
      <c r="G303" s="23"/>
      <c r="H303" s="23"/>
      <c r="I303" s="22" t="s">
        <v>260</v>
      </c>
      <c r="J303" s="82" t="s">
        <v>261</v>
      </c>
      <c r="K303" s="82"/>
      <c r="L303" s="74" t="s">
        <v>262</v>
      </c>
      <c r="M303" s="177">
        <v>1102</v>
      </c>
      <c r="N303" s="178">
        <v>42</v>
      </c>
      <c r="O303" s="178">
        <v>47</v>
      </c>
      <c r="P303" s="178">
        <v>50</v>
      </c>
      <c r="Q303" s="178">
        <v>55</v>
      </c>
      <c r="R303" s="178">
        <v>47</v>
      </c>
      <c r="S303" s="178">
        <v>51</v>
      </c>
      <c r="T303" s="178">
        <v>60</v>
      </c>
      <c r="U303" s="178">
        <v>70</v>
      </c>
      <c r="V303" s="178">
        <v>80</v>
      </c>
      <c r="W303" s="178">
        <v>77</v>
      </c>
      <c r="X303" s="178">
        <v>69</v>
      </c>
      <c r="Y303" s="178">
        <v>73</v>
      </c>
      <c r="Z303" s="178">
        <v>84</v>
      </c>
      <c r="AA303" s="178">
        <v>99</v>
      </c>
      <c r="AB303" s="178">
        <v>62</v>
      </c>
      <c r="AC303" s="178">
        <v>56</v>
      </c>
      <c r="AD303" s="178">
        <v>44</v>
      </c>
      <c r="AE303" s="178">
        <v>37</v>
      </c>
      <c r="AF303" s="23"/>
    </row>
    <row r="304" spans="1:32" ht="29.25" hidden="1" customHeight="1">
      <c r="A304" s="73" t="s">
        <v>213</v>
      </c>
      <c r="B304" s="73" t="s">
        <v>214</v>
      </c>
      <c r="C304" s="73" t="s">
        <v>647</v>
      </c>
      <c r="D304" s="73" t="s">
        <v>216</v>
      </c>
      <c r="E304" s="73"/>
      <c r="F304" s="26"/>
      <c r="G304" s="23"/>
      <c r="H304" s="23"/>
      <c r="I304" s="22" t="s">
        <v>263</v>
      </c>
      <c r="J304" s="82" t="s">
        <v>264</v>
      </c>
      <c r="K304" s="82"/>
      <c r="L304" s="74" t="s">
        <v>265</v>
      </c>
      <c r="M304" s="177">
        <v>508</v>
      </c>
      <c r="N304" s="178">
        <v>19</v>
      </c>
      <c r="O304" s="178">
        <v>22</v>
      </c>
      <c r="P304" s="178">
        <v>24</v>
      </c>
      <c r="Q304" s="178">
        <v>26</v>
      </c>
      <c r="R304" s="178">
        <v>21</v>
      </c>
      <c r="S304" s="178">
        <v>23</v>
      </c>
      <c r="T304" s="178">
        <v>27</v>
      </c>
      <c r="U304" s="178">
        <v>32</v>
      </c>
      <c r="V304" s="178">
        <v>42</v>
      </c>
      <c r="W304" s="178">
        <v>37</v>
      </c>
      <c r="X304" s="178">
        <v>31</v>
      </c>
      <c r="Y304" s="178">
        <v>31</v>
      </c>
      <c r="Z304" s="178">
        <v>34</v>
      </c>
      <c r="AA304" s="178">
        <v>47</v>
      </c>
      <c r="AB304" s="178">
        <v>32</v>
      </c>
      <c r="AC304" s="178">
        <v>25</v>
      </c>
      <c r="AD304" s="178">
        <v>19</v>
      </c>
      <c r="AE304" s="178">
        <v>16</v>
      </c>
      <c r="AF304" s="23"/>
    </row>
    <row r="305" spans="1:32" ht="15" hidden="1">
      <c r="A305" s="73" t="s">
        <v>213</v>
      </c>
      <c r="B305" s="73" t="s">
        <v>214</v>
      </c>
      <c r="C305" s="73" t="s">
        <v>647</v>
      </c>
      <c r="D305" s="73" t="s">
        <v>216</v>
      </c>
      <c r="E305" s="73"/>
      <c r="F305" s="26"/>
      <c r="G305" s="23"/>
      <c r="H305" s="23"/>
      <c r="I305" s="22" t="s">
        <v>266</v>
      </c>
      <c r="J305" s="82" t="s">
        <v>267</v>
      </c>
      <c r="K305" s="82"/>
      <c r="L305" s="74" t="s">
        <v>268</v>
      </c>
      <c r="M305" s="177">
        <v>552</v>
      </c>
      <c r="N305" s="178">
        <v>23</v>
      </c>
      <c r="O305" s="178">
        <v>25</v>
      </c>
      <c r="P305" s="178">
        <v>27</v>
      </c>
      <c r="Q305" s="178">
        <v>30</v>
      </c>
      <c r="R305" s="178">
        <v>29</v>
      </c>
      <c r="S305" s="178">
        <v>27</v>
      </c>
      <c r="T305" s="178">
        <v>30</v>
      </c>
      <c r="U305" s="178">
        <v>35</v>
      </c>
      <c r="V305" s="178">
        <v>45</v>
      </c>
      <c r="W305" s="178">
        <v>40</v>
      </c>
      <c r="X305" s="178">
        <v>33</v>
      </c>
      <c r="Y305" s="178">
        <v>34</v>
      </c>
      <c r="Z305" s="178">
        <v>36</v>
      </c>
      <c r="AA305" s="178">
        <v>49</v>
      </c>
      <c r="AB305" s="178">
        <v>32</v>
      </c>
      <c r="AC305" s="178">
        <v>25</v>
      </c>
      <c r="AD305" s="178">
        <v>18</v>
      </c>
      <c r="AE305" s="178">
        <v>15</v>
      </c>
      <c r="AF305" s="23"/>
    </row>
    <row r="306" spans="1:32" ht="15" hidden="1">
      <c r="A306" s="73" t="s">
        <v>213</v>
      </c>
      <c r="B306" s="73" t="s">
        <v>214</v>
      </c>
      <c r="C306" s="73" t="s">
        <v>647</v>
      </c>
      <c r="D306" s="73" t="s">
        <v>216</v>
      </c>
      <c r="E306" s="73"/>
      <c r="F306" s="26"/>
      <c r="G306" s="23"/>
      <c r="H306" s="23"/>
      <c r="I306" s="22" t="s">
        <v>269</v>
      </c>
      <c r="J306" s="82" t="s">
        <v>270</v>
      </c>
      <c r="K306" s="82"/>
      <c r="L306" s="74" t="s">
        <v>271</v>
      </c>
      <c r="M306" s="177">
        <v>376</v>
      </c>
      <c r="N306" s="178">
        <v>16</v>
      </c>
      <c r="O306" s="178">
        <v>18</v>
      </c>
      <c r="P306" s="178">
        <v>19</v>
      </c>
      <c r="Q306" s="178">
        <v>20</v>
      </c>
      <c r="R306" s="178">
        <v>16</v>
      </c>
      <c r="S306" s="178">
        <v>18</v>
      </c>
      <c r="T306" s="178">
        <v>20</v>
      </c>
      <c r="U306" s="178">
        <v>23</v>
      </c>
      <c r="V306" s="178">
        <v>28</v>
      </c>
      <c r="W306" s="178">
        <v>26</v>
      </c>
      <c r="X306" s="178">
        <v>23</v>
      </c>
      <c r="Y306" s="178">
        <v>24</v>
      </c>
      <c r="Z306" s="178">
        <v>26</v>
      </c>
      <c r="AA306" s="178">
        <v>33</v>
      </c>
      <c r="AB306" s="178">
        <v>21</v>
      </c>
      <c r="AC306" s="178">
        <v>18</v>
      </c>
      <c r="AD306" s="178">
        <v>15</v>
      </c>
      <c r="AE306" s="178">
        <v>13</v>
      </c>
      <c r="AF306" s="23"/>
    </row>
    <row r="307" spans="1:32" ht="15" hidden="1">
      <c r="A307" s="73" t="s">
        <v>213</v>
      </c>
      <c r="B307" s="73" t="s">
        <v>214</v>
      </c>
      <c r="C307" s="73" t="s">
        <v>647</v>
      </c>
      <c r="D307" s="73" t="s">
        <v>216</v>
      </c>
      <c r="E307" s="73"/>
      <c r="F307" s="26"/>
      <c r="G307" s="23"/>
      <c r="H307" s="23"/>
      <c r="I307" s="22" t="s">
        <v>272</v>
      </c>
      <c r="J307" s="82" t="s">
        <v>273</v>
      </c>
      <c r="K307" s="82"/>
      <c r="L307" s="74" t="s">
        <v>274</v>
      </c>
      <c r="M307" s="177">
        <v>401</v>
      </c>
      <c r="N307" s="178">
        <v>15</v>
      </c>
      <c r="O307" s="178">
        <v>17</v>
      </c>
      <c r="P307" s="178">
        <v>19</v>
      </c>
      <c r="Q307" s="178">
        <v>22</v>
      </c>
      <c r="R307" s="178">
        <v>19</v>
      </c>
      <c r="S307" s="178">
        <v>19</v>
      </c>
      <c r="T307" s="178">
        <v>21</v>
      </c>
      <c r="U307" s="178">
        <v>23</v>
      </c>
      <c r="V307" s="178">
        <v>29</v>
      </c>
      <c r="W307" s="178">
        <v>30</v>
      </c>
      <c r="X307" s="178">
        <v>27</v>
      </c>
      <c r="Y307" s="178">
        <v>26</v>
      </c>
      <c r="Z307" s="178">
        <v>29</v>
      </c>
      <c r="AA307" s="178">
        <v>34</v>
      </c>
      <c r="AB307" s="178">
        <v>23</v>
      </c>
      <c r="AC307" s="178">
        <v>20</v>
      </c>
      <c r="AD307" s="178">
        <v>15</v>
      </c>
      <c r="AE307" s="178">
        <v>13</v>
      </c>
      <c r="AF307" s="23"/>
    </row>
    <row r="308" spans="1:32" ht="15" hidden="1">
      <c r="A308" s="73" t="s">
        <v>213</v>
      </c>
      <c r="B308" s="73" t="s">
        <v>214</v>
      </c>
      <c r="C308" s="73" t="s">
        <v>647</v>
      </c>
      <c r="D308" s="73" t="s">
        <v>216</v>
      </c>
      <c r="E308" s="73"/>
      <c r="F308" s="26"/>
      <c r="G308" s="23"/>
      <c r="H308" s="23"/>
      <c r="I308" s="22" t="s">
        <v>275</v>
      </c>
      <c r="J308" s="82" t="s">
        <v>276</v>
      </c>
      <c r="K308" s="82"/>
      <c r="L308" s="74" t="s">
        <v>635</v>
      </c>
      <c r="M308" s="177">
        <v>1005</v>
      </c>
      <c r="N308" s="178">
        <v>40</v>
      </c>
      <c r="O308" s="178">
        <v>45</v>
      </c>
      <c r="P308" s="178">
        <v>49</v>
      </c>
      <c r="Q308" s="178">
        <v>52</v>
      </c>
      <c r="R308" s="178">
        <v>38</v>
      </c>
      <c r="S308" s="178">
        <v>44</v>
      </c>
      <c r="T308" s="178">
        <v>51</v>
      </c>
      <c r="U308" s="178">
        <v>62</v>
      </c>
      <c r="V308" s="178">
        <v>76</v>
      </c>
      <c r="W308" s="178">
        <v>73</v>
      </c>
      <c r="X308" s="178">
        <v>63</v>
      </c>
      <c r="Y308" s="178">
        <v>63</v>
      </c>
      <c r="Z308" s="178">
        <v>68</v>
      </c>
      <c r="AA308" s="178">
        <v>85</v>
      </c>
      <c r="AB308" s="178">
        <v>62</v>
      </c>
      <c r="AC308" s="178">
        <v>52</v>
      </c>
      <c r="AD308" s="178">
        <v>41</v>
      </c>
      <c r="AE308" s="178">
        <v>39</v>
      </c>
      <c r="AF308" s="23"/>
    </row>
    <row r="309" spans="1:32" ht="29.25" hidden="1" customHeight="1">
      <c r="A309" s="73" t="s">
        <v>213</v>
      </c>
      <c r="B309" s="73" t="s">
        <v>214</v>
      </c>
      <c r="C309" s="73" t="s">
        <v>647</v>
      </c>
      <c r="D309" s="73" t="s">
        <v>216</v>
      </c>
      <c r="E309" s="73"/>
      <c r="F309" s="26"/>
      <c r="G309" s="23"/>
      <c r="H309" s="23"/>
      <c r="I309" s="22" t="s">
        <v>278</v>
      </c>
      <c r="J309" s="82" t="s">
        <v>279</v>
      </c>
      <c r="K309" s="82"/>
      <c r="L309" s="74" t="s">
        <v>280</v>
      </c>
      <c r="M309" s="177">
        <v>963</v>
      </c>
      <c r="N309" s="178">
        <v>39</v>
      </c>
      <c r="O309" s="178">
        <v>45</v>
      </c>
      <c r="P309" s="178">
        <v>48</v>
      </c>
      <c r="Q309" s="178">
        <v>52</v>
      </c>
      <c r="R309" s="178">
        <v>42</v>
      </c>
      <c r="S309" s="178">
        <v>45</v>
      </c>
      <c r="T309" s="178">
        <v>51</v>
      </c>
      <c r="U309" s="178">
        <v>60</v>
      </c>
      <c r="V309" s="178">
        <v>74</v>
      </c>
      <c r="W309" s="178">
        <v>70</v>
      </c>
      <c r="X309" s="178">
        <v>60</v>
      </c>
      <c r="Y309" s="178">
        <v>58</v>
      </c>
      <c r="Z309" s="178">
        <v>64</v>
      </c>
      <c r="AA309" s="178">
        <v>83</v>
      </c>
      <c r="AB309" s="178">
        <v>58</v>
      </c>
      <c r="AC309" s="178">
        <v>49</v>
      </c>
      <c r="AD309" s="178">
        <v>36</v>
      </c>
      <c r="AE309" s="178">
        <v>28</v>
      </c>
      <c r="AF309" s="23"/>
    </row>
    <row r="310" spans="1:32" ht="15" hidden="1">
      <c r="A310" s="73" t="s">
        <v>213</v>
      </c>
      <c r="B310" s="73" t="s">
        <v>214</v>
      </c>
      <c r="C310" s="73" t="s">
        <v>647</v>
      </c>
      <c r="D310" s="73" t="s">
        <v>216</v>
      </c>
      <c r="E310" s="73"/>
      <c r="F310" s="26"/>
      <c r="G310" s="23"/>
      <c r="H310" s="23"/>
      <c r="I310" s="22" t="s">
        <v>281</v>
      </c>
      <c r="J310" s="82" t="s">
        <v>282</v>
      </c>
      <c r="K310" s="82"/>
      <c r="L310" s="74" t="s">
        <v>283</v>
      </c>
      <c r="M310" s="177">
        <v>1785</v>
      </c>
      <c r="N310" s="178">
        <v>73</v>
      </c>
      <c r="O310" s="178">
        <v>80</v>
      </c>
      <c r="P310" s="178">
        <v>85</v>
      </c>
      <c r="Q310" s="178">
        <v>88</v>
      </c>
      <c r="R310" s="178">
        <v>70</v>
      </c>
      <c r="S310" s="178">
        <v>88</v>
      </c>
      <c r="T310" s="178">
        <v>101</v>
      </c>
      <c r="U310" s="178">
        <v>114</v>
      </c>
      <c r="V310" s="178">
        <v>140</v>
      </c>
      <c r="W310" s="178">
        <v>135</v>
      </c>
      <c r="X310" s="178">
        <v>114</v>
      </c>
      <c r="Y310" s="178">
        <v>112</v>
      </c>
      <c r="Z310" s="178">
        <v>121</v>
      </c>
      <c r="AA310" s="178">
        <v>151</v>
      </c>
      <c r="AB310" s="178">
        <v>107</v>
      </c>
      <c r="AC310" s="178">
        <v>91</v>
      </c>
      <c r="AD310" s="178">
        <v>63</v>
      </c>
      <c r="AE310" s="178">
        <v>50</v>
      </c>
      <c r="AF310" s="23"/>
    </row>
    <row r="311" spans="1:32" ht="15" hidden="1">
      <c r="A311" s="73" t="s">
        <v>213</v>
      </c>
      <c r="B311" s="73" t="s">
        <v>214</v>
      </c>
      <c r="C311" s="73" t="s">
        <v>647</v>
      </c>
      <c r="D311" s="73" t="s">
        <v>216</v>
      </c>
      <c r="E311" s="73"/>
      <c r="F311" s="26"/>
      <c r="G311" s="23"/>
      <c r="H311" s="23"/>
      <c r="I311" s="22" t="s">
        <v>284</v>
      </c>
      <c r="J311" s="82" t="s">
        <v>285</v>
      </c>
      <c r="K311" s="82"/>
      <c r="L311" s="74" t="s">
        <v>286</v>
      </c>
      <c r="M311" s="177">
        <v>3667</v>
      </c>
      <c r="N311" s="178">
        <v>163</v>
      </c>
      <c r="O311" s="178">
        <v>173</v>
      </c>
      <c r="P311" s="178">
        <v>175</v>
      </c>
      <c r="Q311" s="178">
        <v>192</v>
      </c>
      <c r="R311" s="178">
        <v>200</v>
      </c>
      <c r="S311" s="178">
        <v>211</v>
      </c>
      <c r="T311" s="178">
        <v>234</v>
      </c>
      <c r="U311" s="178">
        <v>256</v>
      </c>
      <c r="V311" s="178">
        <v>311</v>
      </c>
      <c r="W311" s="178">
        <v>294</v>
      </c>
      <c r="X311" s="178">
        <v>237</v>
      </c>
      <c r="Y311" s="178">
        <v>206</v>
      </c>
      <c r="Z311" s="178">
        <v>207</v>
      </c>
      <c r="AA311" s="178">
        <v>266</v>
      </c>
      <c r="AB311" s="178">
        <v>199</v>
      </c>
      <c r="AC311" s="178">
        <v>163</v>
      </c>
      <c r="AD311" s="178">
        <v>108</v>
      </c>
      <c r="AE311" s="178">
        <v>73</v>
      </c>
      <c r="AF311" s="23"/>
    </row>
    <row r="312" spans="1:32" ht="15" hidden="1">
      <c r="A312" s="73" t="s">
        <v>213</v>
      </c>
      <c r="B312" s="73" t="s">
        <v>214</v>
      </c>
      <c r="C312" s="73" t="s">
        <v>647</v>
      </c>
      <c r="D312" s="73" t="s">
        <v>216</v>
      </c>
      <c r="E312" s="73"/>
      <c r="F312" s="26"/>
      <c r="G312" s="23"/>
      <c r="H312" s="23"/>
      <c r="I312" s="22" t="s">
        <v>287</v>
      </c>
      <c r="J312" s="82" t="s">
        <v>288</v>
      </c>
      <c r="K312" s="82"/>
      <c r="L312" s="74" t="s">
        <v>289</v>
      </c>
      <c r="M312" s="177">
        <v>864</v>
      </c>
      <c r="N312" s="178">
        <v>35</v>
      </c>
      <c r="O312" s="178">
        <v>39</v>
      </c>
      <c r="P312" s="178">
        <v>42</v>
      </c>
      <c r="Q312" s="178">
        <v>45</v>
      </c>
      <c r="R312" s="178">
        <v>38</v>
      </c>
      <c r="S312" s="178">
        <v>42</v>
      </c>
      <c r="T312" s="178">
        <v>48</v>
      </c>
      <c r="U312" s="178">
        <v>54</v>
      </c>
      <c r="V312" s="178">
        <v>68</v>
      </c>
      <c r="W312" s="178">
        <v>65</v>
      </c>
      <c r="X312" s="178">
        <v>56</v>
      </c>
      <c r="Y312" s="178">
        <v>53</v>
      </c>
      <c r="Z312" s="178">
        <v>57</v>
      </c>
      <c r="AA312" s="178">
        <v>72</v>
      </c>
      <c r="AB312" s="178">
        <v>51</v>
      </c>
      <c r="AC312" s="178">
        <v>43</v>
      </c>
      <c r="AD312" s="178">
        <v>32</v>
      </c>
      <c r="AE312" s="178">
        <v>25</v>
      </c>
      <c r="AF312" s="23"/>
    </row>
    <row r="313" spans="1:32" ht="15" hidden="1">
      <c r="A313" s="73" t="s">
        <v>213</v>
      </c>
      <c r="B313" s="73" t="s">
        <v>214</v>
      </c>
      <c r="C313" s="73" t="s">
        <v>647</v>
      </c>
      <c r="D313" s="73" t="s">
        <v>216</v>
      </c>
      <c r="E313" s="73"/>
      <c r="F313" s="26"/>
      <c r="G313" s="23"/>
      <c r="H313" s="23"/>
      <c r="I313" s="22" t="s">
        <v>290</v>
      </c>
      <c r="J313" s="82" t="s">
        <v>291</v>
      </c>
      <c r="K313" s="82"/>
      <c r="L313" s="74" t="s">
        <v>292</v>
      </c>
      <c r="M313" s="177">
        <v>686</v>
      </c>
      <c r="N313" s="178">
        <v>32</v>
      </c>
      <c r="O313" s="178">
        <v>35</v>
      </c>
      <c r="P313" s="178">
        <v>36</v>
      </c>
      <c r="Q313" s="178">
        <v>38</v>
      </c>
      <c r="R313" s="178">
        <v>37</v>
      </c>
      <c r="S313" s="178">
        <v>37</v>
      </c>
      <c r="T313" s="178">
        <v>41</v>
      </c>
      <c r="U313" s="178">
        <v>46</v>
      </c>
      <c r="V313" s="178">
        <v>55</v>
      </c>
      <c r="W313" s="178">
        <v>50</v>
      </c>
      <c r="X313" s="178">
        <v>42</v>
      </c>
      <c r="Y313" s="178">
        <v>40</v>
      </c>
      <c r="Z313" s="178">
        <v>42</v>
      </c>
      <c r="AA313" s="178">
        <v>53</v>
      </c>
      <c r="AB313" s="178">
        <v>36</v>
      </c>
      <c r="AC313" s="178">
        <v>29</v>
      </c>
      <c r="AD313" s="178">
        <v>21</v>
      </c>
      <c r="AE313" s="178">
        <v>16</v>
      </c>
      <c r="AF313" s="23"/>
    </row>
    <row r="314" spans="1:32" ht="29.25" hidden="1" customHeight="1">
      <c r="A314" s="73" t="s">
        <v>213</v>
      </c>
      <c r="B314" s="73" t="s">
        <v>214</v>
      </c>
      <c r="C314" s="73" t="s">
        <v>647</v>
      </c>
      <c r="D314" s="73" t="s">
        <v>216</v>
      </c>
      <c r="E314" s="73"/>
      <c r="F314" s="26"/>
      <c r="G314" s="23"/>
      <c r="H314" s="23"/>
      <c r="I314" s="22" t="s">
        <v>293</v>
      </c>
      <c r="J314" s="82" t="s">
        <v>294</v>
      </c>
      <c r="K314" s="82"/>
      <c r="L314" s="74" t="s">
        <v>636</v>
      </c>
      <c r="M314" s="177">
        <v>1224</v>
      </c>
      <c r="N314" s="178">
        <v>49</v>
      </c>
      <c r="O314" s="178">
        <v>53</v>
      </c>
      <c r="P314" s="178">
        <v>56</v>
      </c>
      <c r="Q314" s="178">
        <v>64</v>
      </c>
      <c r="R314" s="178">
        <v>79</v>
      </c>
      <c r="S314" s="178">
        <v>65</v>
      </c>
      <c r="T314" s="178">
        <v>68</v>
      </c>
      <c r="U314" s="178">
        <v>77</v>
      </c>
      <c r="V314" s="178">
        <v>96</v>
      </c>
      <c r="W314" s="178">
        <v>90</v>
      </c>
      <c r="X314" s="178">
        <v>76</v>
      </c>
      <c r="Y314" s="178">
        <v>69</v>
      </c>
      <c r="Z314" s="178">
        <v>72</v>
      </c>
      <c r="AA314" s="178">
        <v>102</v>
      </c>
      <c r="AB314" s="178">
        <v>73</v>
      </c>
      <c r="AC314" s="178">
        <v>60</v>
      </c>
      <c r="AD314" s="178">
        <v>44</v>
      </c>
      <c r="AE314" s="178">
        <v>32</v>
      </c>
      <c r="AF314" s="23"/>
    </row>
    <row r="315" spans="1:32" ht="15" hidden="1">
      <c r="A315" s="73" t="s">
        <v>213</v>
      </c>
      <c r="B315" s="73" t="s">
        <v>214</v>
      </c>
      <c r="C315" s="73" t="s">
        <v>647</v>
      </c>
      <c r="D315" s="73" t="s">
        <v>216</v>
      </c>
      <c r="E315" s="73"/>
      <c r="F315" s="26"/>
      <c r="G315" s="23"/>
      <c r="H315" s="23"/>
      <c r="I315" s="22" t="s">
        <v>296</v>
      </c>
      <c r="J315" s="82" t="s">
        <v>297</v>
      </c>
      <c r="K315" s="82"/>
      <c r="L315" s="74" t="s">
        <v>298</v>
      </c>
      <c r="M315" s="177">
        <v>4174</v>
      </c>
      <c r="N315" s="178">
        <v>172</v>
      </c>
      <c r="O315" s="178">
        <v>183</v>
      </c>
      <c r="P315" s="178">
        <v>193</v>
      </c>
      <c r="Q315" s="178">
        <v>216</v>
      </c>
      <c r="R315" s="178">
        <v>227</v>
      </c>
      <c r="S315" s="178">
        <v>221</v>
      </c>
      <c r="T315" s="178">
        <v>244</v>
      </c>
      <c r="U315" s="178">
        <v>271</v>
      </c>
      <c r="V315" s="178">
        <v>344</v>
      </c>
      <c r="W315" s="178">
        <v>339</v>
      </c>
      <c r="X315" s="178">
        <v>273</v>
      </c>
      <c r="Y315" s="178">
        <v>232</v>
      </c>
      <c r="Z315" s="178">
        <v>242</v>
      </c>
      <c r="AA315" s="178">
        <v>333</v>
      </c>
      <c r="AB315" s="178">
        <v>249</v>
      </c>
      <c r="AC315" s="178">
        <v>212</v>
      </c>
      <c r="AD315" s="178">
        <v>138</v>
      </c>
      <c r="AE315" s="178">
        <v>86</v>
      </c>
      <c r="AF315" s="23"/>
    </row>
    <row r="316" spans="1:32" ht="15" hidden="1">
      <c r="A316" s="73" t="s">
        <v>213</v>
      </c>
      <c r="B316" s="73" t="s">
        <v>214</v>
      </c>
      <c r="C316" s="73" t="s">
        <v>647</v>
      </c>
      <c r="D316" s="73" t="s">
        <v>216</v>
      </c>
      <c r="E316" s="73"/>
      <c r="F316" s="26"/>
      <c r="G316" s="23"/>
      <c r="H316" s="23"/>
      <c r="I316" s="22" t="s">
        <v>299</v>
      </c>
      <c r="J316" s="82" t="s">
        <v>300</v>
      </c>
      <c r="K316" s="82"/>
      <c r="L316" s="74" t="s">
        <v>637</v>
      </c>
      <c r="M316" s="177">
        <v>2594</v>
      </c>
      <c r="N316" s="178">
        <v>110</v>
      </c>
      <c r="O316" s="178">
        <v>120</v>
      </c>
      <c r="P316" s="178">
        <v>126</v>
      </c>
      <c r="Q316" s="178">
        <v>138</v>
      </c>
      <c r="R316" s="178">
        <v>122</v>
      </c>
      <c r="S316" s="178">
        <v>124</v>
      </c>
      <c r="T316" s="178">
        <v>143</v>
      </c>
      <c r="U316" s="178">
        <v>162</v>
      </c>
      <c r="V316" s="178">
        <v>207</v>
      </c>
      <c r="W316" s="178">
        <v>199</v>
      </c>
      <c r="X316" s="178">
        <v>166</v>
      </c>
      <c r="Y316" s="178">
        <v>154</v>
      </c>
      <c r="Z316" s="178">
        <v>166</v>
      </c>
      <c r="AA316" s="178">
        <v>218</v>
      </c>
      <c r="AB316" s="178">
        <v>155</v>
      </c>
      <c r="AC316" s="178">
        <v>127</v>
      </c>
      <c r="AD316" s="178">
        <v>91</v>
      </c>
      <c r="AE316" s="178">
        <v>66</v>
      </c>
      <c r="AF316" s="23"/>
    </row>
    <row r="317" spans="1:32" ht="15" hidden="1">
      <c r="A317" s="73" t="s">
        <v>213</v>
      </c>
      <c r="B317" s="73" t="s">
        <v>214</v>
      </c>
      <c r="C317" s="73" t="s">
        <v>647</v>
      </c>
      <c r="D317" s="73" t="s">
        <v>216</v>
      </c>
      <c r="E317" s="73"/>
      <c r="F317" s="26"/>
      <c r="G317" s="23"/>
      <c r="H317" s="23"/>
      <c r="I317" s="22" t="s">
        <v>302</v>
      </c>
      <c r="J317" s="82" t="s">
        <v>303</v>
      </c>
      <c r="K317" s="82"/>
      <c r="L317" s="74" t="s">
        <v>304</v>
      </c>
      <c r="M317" s="177">
        <v>635</v>
      </c>
      <c r="N317" s="178">
        <v>25</v>
      </c>
      <c r="O317" s="178">
        <v>28</v>
      </c>
      <c r="P317" s="178">
        <v>31</v>
      </c>
      <c r="Q317" s="178">
        <v>35</v>
      </c>
      <c r="R317" s="178">
        <v>32</v>
      </c>
      <c r="S317" s="178">
        <v>29</v>
      </c>
      <c r="T317" s="178">
        <v>32</v>
      </c>
      <c r="U317" s="178">
        <v>37</v>
      </c>
      <c r="V317" s="178">
        <v>47</v>
      </c>
      <c r="W317" s="178">
        <v>46</v>
      </c>
      <c r="X317" s="178">
        <v>39</v>
      </c>
      <c r="Y317" s="178">
        <v>38</v>
      </c>
      <c r="Z317" s="178">
        <v>43</v>
      </c>
      <c r="AA317" s="178">
        <v>56</v>
      </c>
      <c r="AB317" s="178">
        <v>41</v>
      </c>
      <c r="AC317" s="178">
        <v>35</v>
      </c>
      <c r="AD317" s="178">
        <v>24</v>
      </c>
      <c r="AE317" s="178">
        <v>18</v>
      </c>
      <c r="AF317" s="23"/>
    </row>
    <row r="318" spans="1:32" ht="15" hidden="1">
      <c r="A318" s="73" t="s">
        <v>213</v>
      </c>
      <c r="B318" s="73" t="s">
        <v>214</v>
      </c>
      <c r="C318" s="73" t="s">
        <v>647</v>
      </c>
      <c r="D318" s="73" t="s">
        <v>216</v>
      </c>
      <c r="E318" s="73"/>
      <c r="F318" s="26"/>
      <c r="G318" s="23"/>
      <c r="H318" s="23"/>
      <c r="I318" s="22" t="s">
        <v>305</v>
      </c>
      <c r="J318" s="82" t="s">
        <v>306</v>
      </c>
      <c r="K318" s="82"/>
      <c r="L318" s="74" t="s">
        <v>307</v>
      </c>
      <c r="M318" s="177">
        <v>447</v>
      </c>
      <c r="N318" s="178">
        <v>17</v>
      </c>
      <c r="O318" s="178">
        <v>19</v>
      </c>
      <c r="P318" s="178">
        <v>21</v>
      </c>
      <c r="Q318" s="178">
        <v>24</v>
      </c>
      <c r="R318" s="178">
        <v>18</v>
      </c>
      <c r="S318" s="178">
        <v>20</v>
      </c>
      <c r="T318" s="178">
        <v>23</v>
      </c>
      <c r="U318" s="178">
        <v>25</v>
      </c>
      <c r="V318" s="178">
        <v>33</v>
      </c>
      <c r="W318" s="178">
        <v>31</v>
      </c>
      <c r="X318" s="178">
        <v>28</v>
      </c>
      <c r="Y318" s="178">
        <v>29</v>
      </c>
      <c r="Z318" s="178">
        <v>32</v>
      </c>
      <c r="AA318" s="178">
        <v>41</v>
      </c>
      <c r="AB318" s="178">
        <v>28</v>
      </c>
      <c r="AC318" s="178">
        <v>25</v>
      </c>
      <c r="AD318" s="178">
        <v>18</v>
      </c>
      <c r="AE318" s="178">
        <v>15</v>
      </c>
      <c r="AF318" s="23"/>
    </row>
    <row r="319" spans="1:32" ht="29.25" hidden="1" customHeight="1">
      <c r="A319" s="73" t="s">
        <v>213</v>
      </c>
      <c r="B319" s="73" t="s">
        <v>214</v>
      </c>
      <c r="C319" s="73" t="s">
        <v>647</v>
      </c>
      <c r="D319" s="73" t="s">
        <v>216</v>
      </c>
      <c r="E319" s="73"/>
      <c r="F319" s="26"/>
      <c r="G319" s="23"/>
      <c r="H319" s="23"/>
      <c r="I319" s="22" t="s">
        <v>308</v>
      </c>
      <c r="J319" s="82" t="s">
        <v>309</v>
      </c>
      <c r="K319" s="82"/>
      <c r="L319" s="74" t="s">
        <v>310</v>
      </c>
      <c r="M319" s="177">
        <v>271</v>
      </c>
      <c r="N319" s="178">
        <v>12</v>
      </c>
      <c r="O319" s="178">
        <v>12</v>
      </c>
      <c r="P319" s="178">
        <v>13</v>
      </c>
      <c r="Q319" s="178">
        <v>14</v>
      </c>
      <c r="R319" s="178">
        <v>11</v>
      </c>
      <c r="S319" s="178">
        <v>12</v>
      </c>
      <c r="T319" s="178">
        <v>15</v>
      </c>
      <c r="U319" s="178">
        <v>17</v>
      </c>
      <c r="V319" s="178">
        <v>19</v>
      </c>
      <c r="W319" s="178">
        <v>17</v>
      </c>
      <c r="X319" s="178">
        <v>16</v>
      </c>
      <c r="Y319" s="178">
        <v>18</v>
      </c>
      <c r="Z319" s="178">
        <v>21</v>
      </c>
      <c r="AA319" s="178">
        <v>24</v>
      </c>
      <c r="AB319" s="178">
        <v>15</v>
      </c>
      <c r="AC319" s="178">
        <v>13</v>
      </c>
      <c r="AD319" s="178">
        <v>11</v>
      </c>
      <c r="AE319" s="178">
        <v>9</v>
      </c>
      <c r="AF319" s="23"/>
    </row>
    <row r="320" spans="1:32" ht="15" hidden="1">
      <c r="A320" s="73" t="s">
        <v>213</v>
      </c>
      <c r="B320" s="73" t="s">
        <v>214</v>
      </c>
      <c r="C320" s="73" t="s">
        <v>647</v>
      </c>
      <c r="D320" s="73" t="s">
        <v>216</v>
      </c>
      <c r="E320" s="73"/>
      <c r="F320" s="26"/>
      <c r="G320" s="23"/>
      <c r="H320" s="23"/>
      <c r="I320" s="22" t="s">
        <v>311</v>
      </c>
      <c r="J320" s="82" t="s">
        <v>312</v>
      </c>
      <c r="K320" s="82"/>
      <c r="L320" s="74" t="s">
        <v>313</v>
      </c>
      <c r="M320" s="177">
        <v>329</v>
      </c>
      <c r="N320" s="178">
        <v>14</v>
      </c>
      <c r="O320" s="178">
        <v>15</v>
      </c>
      <c r="P320" s="178">
        <v>15</v>
      </c>
      <c r="Q320" s="178">
        <v>17</v>
      </c>
      <c r="R320" s="178">
        <v>12</v>
      </c>
      <c r="S320" s="178">
        <v>14</v>
      </c>
      <c r="T320" s="178">
        <v>17</v>
      </c>
      <c r="U320" s="178">
        <v>20</v>
      </c>
      <c r="V320" s="178">
        <v>23</v>
      </c>
      <c r="W320" s="178">
        <v>20</v>
      </c>
      <c r="X320" s="178">
        <v>19</v>
      </c>
      <c r="Y320" s="178">
        <v>22</v>
      </c>
      <c r="Z320" s="178">
        <v>25</v>
      </c>
      <c r="AA320" s="178">
        <v>32</v>
      </c>
      <c r="AB320" s="178">
        <v>19</v>
      </c>
      <c r="AC320" s="178">
        <v>17</v>
      </c>
      <c r="AD320" s="178">
        <v>15</v>
      </c>
      <c r="AE320" s="178">
        <v>13</v>
      </c>
      <c r="AF320" s="23"/>
    </row>
    <row r="321" spans="1:32" ht="15" hidden="1">
      <c r="A321" s="73" t="s">
        <v>213</v>
      </c>
      <c r="B321" s="73" t="s">
        <v>214</v>
      </c>
      <c r="C321" s="73" t="s">
        <v>647</v>
      </c>
      <c r="D321" s="73" t="s">
        <v>216</v>
      </c>
      <c r="E321" s="73"/>
      <c r="F321" s="26"/>
      <c r="G321" s="23"/>
      <c r="H321" s="23"/>
      <c r="I321" s="22" t="s">
        <v>314</v>
      </c>
      <c r="J321" s="82" t="s">
        <v>315</v>
      </c>
      <c r="K321" s="82"/>
      <c r="L321" s="74" t="s">
        <v>316</v>
      </c>
      <c r="M321" s="177">
        <v>911</v>
      </c>
      <c r="N321" s="178">
        <v>39</v>
      </c>
      <c r="O321" s="178">
        <v>43</v>
      </c>
      <c r="P321" s="178">
        <v>45</v>
      </c>
      <c r="Q321" s="178">
        <v>49</v>
      </c>
      <c r="R321" s="178">
        <v>45</v>
      </c>
      <c r="S321" s="178">
        <v>46</v>
      </c>
      <c r="T321" s="178">
        <v>51</v>
      </c>
      <c r="U321" s="178">
        <v>56</v>
      </c>
      <c r="V321" s="178">
        <v>70</v>
      </c>
      <c r="W321" s="178">
        <v>62</v>
      </c>
      <c r="X321" s="178">
        <v>53</v>
      </c>
      <c r="Y321" s="178">
        <v>54</v>
      </c>
      <c r="Z321" s="178">
        <v>59</v>
      </c>
      <c r="AA321" s="178">
        <v>77</v>
      </c>
      <c r="AB321" s="178">
        <v>55</v>
      </c>
      <c r="AC321" s="178">
        <v>44</v>
      </c>
      <c r="AD321" s="178">
        <v>35</v>
      </c>
      <c r="AE321" s="178">
        <v>28</v>
      </c>
      <c r="AF321" s="23"/>
    </row>
    <row r="322" spans="1:32" ht="15" hidden="1">
      <c r="A322" s="73" t="s">
        <v>213</v>
      </c>
      <c r="B322" s="73" t="s">
        <v>214</v>
      </c>
      <c r="C322" s="73" t="s">
        <v>647</v>
      </c>
      <c r="D322" s="73" t="s">
        <v>216</v>
      </c>
      <c r="E322" s="73"/>
      <c r="F322" s="26"/>
      <c r="G322" s="23"/>
      <c r="H322" s="23"/>
      <c r="I322" s="22" t="s">
        <v>317</v>
      </c>
      <c r="J322" s="82" t="s">
        <v>318</v>
      </c>
      <c r="K322" s="82"/>
      <c r="L322" s="74" t="s">
        <v>319</v>
      </c>
      <c r="M322" s="177">
        <v>1356</v>
      </c>
      <c r="N322" s="178">
        <v>59</v>
      </c>
      <c r="O322" s="178">
        <v>64</v>
      </c>
      <c r="P322" s="178">
        <v>65</v>
      </c>
      <c r="Q322" s="178">
        <v>70</v>
      </c>
      <c r="R322" s="178">
        <v>66</v>
      </c>
      <c r="S322" s="178">
        <v>68</v>
      </c>
      <c r="T322" s="178">
        <v>77</v>
      </c>
      <c r="U322" s="178">
        <v>87</v>
      </c>
      <c r="V322" s="178">
        <v>109</v>
      </c>
      <c r="W322" s="178">
        <v>99</v>
      </c>
      <c r="X322" s="178">
        <v>81</v>
      </c>
      <c r="Y322" s="178">
        <v>80</v>
      </c>
      <c r="Z322" s="178">
        <v>88</v>
      </c>
      <c r="AA322" s="178">
        <v>114</v>
      </c>
      <c r="AB322" s="178">
        <v>80</v>
      </c>
      <c r="AC322" s="178">
        <v>63</v>
      </c>
      <c r="AD322" s="178">
        <v>46</v>
      </c>
      <c r="AE322" s="178">
        <v>38</v>
      </c>
      <c r="AF322" s="23"/>
    </row>
    <row r="323" spans="1:32" ht="15" hidden="1">
      <c r="A323" s="73" t="s">
        <v>213</v>
      </c>
      <c r="B323" s="73" t="s">
        <v>214</v>
      </c>
      <c r="C323" s="73" t="s">
        <v>647</v>
      </c>
      <c r="D323" s="73" t="s">
        <v>216</v>
      </c>
      <c r="E323" s="73"/>
      <c r="F323" s="26"/>
      <c r="G323" s="23"/>
      <c r="H323" s="23"/>
      <c r="I323" s="22" t="s">
        <v>320</v>
      </c>
      <c r="J323" s="82" t="s">
        <v>321</v>
      </c>
      <c r="K323" s="82"/>
      <c r="L323" s="74" t="s">
        <v>322</v>
      </c>
      <c r="M323" s="177">
        <v>655</v>
      </c>
      <c r="N323" s="178">
        <v>26</v>
      </c>
      <c r="O323" s="178">
        <v>29</v>
      </c>
      <c r="P323" s="178">
        <v>31</v>
      </c>
      <c r="Q323" s="178">
        <v>33</v>
      </c>
      <c r="R323" s="178">
        <v>28</v>
      </c>
      <c r="S323" s="178">
        <v>30</v>
      </c>
      <c r="T323" s="178">
        <v>34</v>
      </c>
      <c r="U323" s="178">
        <v>38</v>
      </c>
      <c r="V323" s="178">
        <v>48</v>
      </c>
      <c r="W323" s="178">
        <v>43</v>
      </c>
      <c r="X323" s="178">
        <v>37</v>
      </c>
      <c r="Y323" s="178">
        <v>40</v>
      </c>
      <c r="Z323" s="178">
        <v>48</v>
      </c>
      <c r="AA323" s="178">
        <v>62</v>
      </c>
      <c r="AB323" s="178">
        <v>42</v>
      </c>
      <c r="AC323" s="178">
        <v>36</v>
      </c>
      <c r="AD323" s="178">
        <v>27</v>
      </c>
      <c r="AE323" s="178">
        <v>22</v>
      </c>
      <c r="AF323" s="23"/>
    </row>
    <row r="324" spans="1:32" ht="29.25" hidden="1" customHeight="1">
      <c r="A324" s="73" t="s">
        <v>213</v>
      </c>
      <c r="B324" s="73" t="s">
        <v>214</v>
      </c>
      <c r="C324" s="73" t="s">
        <v>647</v>
      </c>
      <c r="D324" s="73" t="s">
        <v>216</v>
      </c>
      <c r="E324" s="73"/>
      <c r="F324" s="26"/>
      <c r="G324" s="23"/>
      <c r="H324" s="23"/>
      <c r="I324" s="22" t="s">
        <v>323</v>
      </c>
      <c r="J324" s="82" t="s">
        <v>324</v>
      </c>
      <c r="K324" s="82"/>
      <c r="L324" s="74" t="s">
        <v>325</v>
      </c>
      <c r="M324" s="177">
        <v>356</v>
      </c>
      <c r="N324" s="178">
        <v>14</v>
      </c>
      <c r="O324" s="178">
        <v>15</v>
      </c>
      <c r="P324" s="178">
        <v>16</v>
      </c>
      <c r="Q324" s="178">
        <v>17</v>
      </c>
      <c r="R324" s="178">
        <v>15</v>
      </c>
      <c r="S324" s="178">
        <v>16</v>
      </c>
      <c r="T324" s="178">
        <v>19</v>
      </c>
      <c r="U324" s="178">
        <v>22</v>
      </c>
      <c r="V324" s="178">
        <v>25</v>
      </c>
      <c r="W324" s="178">
        <v>24</v>
      </c>
      <c r="X324" s="178">
        <v>21</v>
      </c>
      <c r="Y324" s="178">
        <v>23</v>
      </c>
      <c r="Z324" s="178">
        <v>28</v>
      </c>
      <c r="AA324" s="178">
        <v>35</v>
      </c>
      <c r="AB324" s="178">
        <v>21</v>
      </c>
      <c r="AC324" s="178">
        <v>18</v>
      </c>
      <c r="AD324" s="178">
        <v>15</v>
      </c>
      <c r="AE324" s="178">
        <v>12</v>
      </c>
      <c r="AF324" s="23"/>
    </row>
    <row r="325" spans="1:32" ht="15" hidden="1">
      <c r="A325" s="73" t="s">
        <v>213</v>
      </c>
      <c r="B325" s="73" t="s">
        <v>214</v>
      </c>
      <c r="C325" s="73" t="s">
        <v>647</v>
      </c>
      <c r="D325" s="73" t="s">
        <v>216</v>
      </c>
      <c r="E325" s="73"/>
      <c r="F325" s="26"/>
      <c r="G325" s="23"/>
      <c r="H325" s="23"/>
      <c r="I325" s="22" t="s">
        <v>326</v>
      </c>
      <c r="J325" s="82" t="s">
        <v>327</v>
      </c>
      <c r="K325" s="82"/>
      <c r="L325" s="74" t="s">
        <v>328</v>
      </c>
      <c r="M325" s="177">
        <v>467</v>
      </c>
      <c r="N325" s="178">
        <v>19</v>
      </c>
      <c r="O325" s="178">
        <v>21</v>
      </c>
      <c r="P325" s="178">
        <v>22</v>
      </c>
      <c r="Q325" s="178">
        <v>24</v>
      </c>
      <c r="R325" s="178">
        <v>19</v>
      </c>
      <c r="S325" s="178">
        <v>21</v>
      </c>
      <c r="T325" s="178">
        <v>25</v>
      </c>
      <c r="U325" s="178">
        <v>29</v>
      </c>
      <c r="V325" s="178">
        <v>36</v>
      </c>
      <c r="W325" s="178">
        <v>32</v>
      </c>
      <c r="X325" s="178">
        <v>27</v>
      </c>
      <c r="Y325" s="178">
        <v>29</v>
      </c>
      <c r="Z325" s="178">
        <v>33</v>
      </c>
      <c r="AA325" s="178">
        <v>44</v>
      </c>
      <c r="AB325" s="178">
        <v>28</v>
      </c>
      <c r="AC325" s="178">
        <v>23</v>
      </c>
      <c r="AD325" s="178">
        <v>19</v>
      </c>
      <c r="AE325" s="178">
        <v>16</v>
      </c>
      <c r="AF325" s="23"/>
    </row>
    <row r="326" spans="1:32" ht="15" hidden="1">
      <c r="A326" s="73" t="s">
        <v>213</v>
      </c>
      <c r="B326" s="73" t="s">
        <v>214</v>
      </c>
      <c r="C326" s="73" t="s">
        <v>647</v>
      </c>
      <c r="D326" s="73" t="s">
        <v>216</v>
      </c>
      <c r="E326" s="73"/>
      <c r="F326" s="26"/>
      <c r="G326" s="23"/>
      <c r="H326" s="23"/>
      <c r="I326" s="22" t="s">
        <v>329</v>
      </c>
      <c r="J326" s="82" t="s">
        <v>330</v>
      </c>
      <c r="K326" s="82"/>
      <c r="L326" s="74" t="s">
        <v>331</v>
      </c>
      <c r="M326" s="177">
        <v>645</v>
      </c>
      <c r="N326" s="178">
        <v>26</v>
      </c>
      <c r="O326" s="178">
        <v>29</v>
      </c>
      <c r="P326" s="178">
        <v>31</v>
      </c>
      <c r="Q326" s="178">
        <v>33</v>
      </c>
      <c r="R326" s="178">
        <v>26</v>
      </c>
      <c r="S326" s="178">
        <v>28</v>
      </c>
      <c r="T326" s="178">
        <v>34</v>
      </c>
      <c r="U326" s="178">
        <v>39</v>
      </c>
      <c r="V326" s="178">
        <v>48</v>
      </c>
      <c r="W326" s="178">
        <v>43</v>
      </c>
      <c r="X326" s="178">
        <v>39</v>
      </c>
      <c r="Y326" s="178">
        <v>42</v>
      </c>
      <c r="Z326" s="178">
        <v>47</v>
      </c>
      <c r="AA326" s="178">
        <v>60</v>
      </c>
      <c r="AB326" s="178">
        <v>38</v>
      </c>
      <c r="AC326" s="178">
        <v>33</v>
      </c>
      <c r="AD326" s="178">
        <v>26</v>
      </c>
      <c r="AE326" s="178">
        <v>22</v>
      </c>
      <c r="AF326" s="23"/>
    </row>
    <row r="327" spans="1:32" ht="15" hidden="1">
      <c r="A327" s="73" t="s">
        <v>213</v>
      </c>
      <c r="B327" s="73" t="s">
        <v>214</v>
      </c>
      <c r="C327" s="73" t="s">
        <v>647</v>
      </c>
      <c r="D327" s="73" t="s">
        <v>216</v>
      </c>
      <c r="E327" s="73"/>
      <c r="F327" s="26"/>
      <c r="G327" s="23"/>
      <c r="H327" s="23"/>
      <c r="I327" s="22" t="s">
        <v>332</v>
      </c>
      <c r="J327" s="82" t="s">
        <v>333</v>
      </c>
      <c r="K327" s="82"/>
      <c r="L327" s="74" t="s">
        <v>334</v>
      </c>
      <c r="M327" s="177">
        <v>337</v>
      </c>
      <c r="N327" s="178">
        <v>13</v>
      </c>
      <c r="O327" s="178">
        <v>14</v>
      </c>
      <c r="P327" s="178">
        <v>15</v>
      </c>
      <c r="Q327" s="178">
        <v>17</v>
      </c>
      <c r="R327" s="178">
        <v>13</v>
      </c>
      <c r="S327" s="178">
        <v>13</v>
      </c>
      <c r="T327" s="178">
        <v>17</v>
      </c>
      <c r="U327" s="178">
        <v>20</v>
      </c>
      <c r="V327" s="178">
        <v>25</v>
      </c>
      <c r="W327" s="178">
        <v>22</v>
      </c>
      <c r="X327" s="178">
        <v>20</v>
      </c>
      <c r="Y327" s="178">
        <v>22</v>
      </c>
      <c r="Z327" s="178">
        <v>25</v>
      </c>
      <c r="AA327" s="178">
        <v>33</v>
      </c>
      <c r="AB327" s="178">
        <v>22</v>
      </c>
      <c r="AC327" s="178">
        <v>18</v>
      </c>
      <c r="AD327" s="178">
        <v>15</v>
      </c>
      <c r="AE327" s="178">
        <v>13</v>
      </c>
      <c r="AF327" s="23"/>
    </row>
    <row r="328" spans="1:32" ht="15" hidden="1">
      <c r="A328" s="73" t="s">
        <v>213</v>
      </c>
      <c r="B328" s="73" t="s">
        <v>214</v>
      </c>
      <c r="C328" s="73" t="s">
        <v>647</v>
      </c>
      <c r="D328" s="73" t="s">
        <v>216</v>
      </c>
      <c r="E328" s="73"/>
      <c r="F328" s="26"/>
      <c r="G328" s="23"/>
      <c r="H328" s="23"/>
      <c r="I328" s="22" t="s">
        <v>335</v>
      </c>
      <c r="J328" s="82" t="s">
        <v>336</v>
      </c>
      <c r="K328" s="82"/>
      <c r="L328" s="74" t="s">
        <v>337</v>
      </c>
      <c r="M328" s="177">
        <v>2387</v>
      </c>
      <c r="N328" s="178">
        <v>112</v>
      </c>
      <c r="O328" s="178">
        <v>118</v>
      </c>
      <c r="P328" s="178">
        <v>115</v>
      </c>
      <c r="Q328" s="178">
        <v>126</v>
      </c>
      <c r="R328" s="178">
        <v>127</v>
      </c>
      <c r="S328" s="178">
        <v>121</v>
      </c>
      <c r="T328" s="178">
        <v>144</v>
      </c>
      <c r="U328" s="178">
        <v>161</v>
      </c>
      <c r="V328" s="178">
        <v>184</v>
      </c>
      <c r="W328" s="178">
        <v>167</v>
      </c>
      <c r="X328" s="178">
        <v>141</v>
      </c>
      <c r="Y328" s="178">
        <v>146</v>
      </c>
      <c r="Z328" s="178">
        <v>163</v>
      </c>
      <c r="AA328" s="178">
        <v>198</v>
      </c>
      <c r="AB328" s="178">
        <v>125</v>
      </c>
      <c r="AC328" s="178">
        <v>106</v>
      </c>
      <c r="AD328" s="178">
        <v>75</v>
      </c>
      <c r="AE328" s="178">
        <v>58</v>
      </c>
      <c r="AF328" s="23"/>
    </row>
    <row r="329" spans="1:32" ht="29.25" hidden="1" customHeight="1">
      <c r="A329" s="73" t="s">
        <v>213</v>
      </c>
      <c r="B329" s="73" t="s">
        <v>214</v>
      </c>
      <c r="C329" s="73" t="s">
        <v>647</v>
      </c>
      <c r="D329" s="73" t="s">
        <v>216</v>
      </c>
      <c r="E329" s="73"/>
      <c r="F329" s="26"/>
      <c r="G329" s="23"/>
      <c r="H329" s="23"/>
      <c r="I329" s="22" t="s">
        <v>338</v>
      </c>
      <c r="J329" s="82" t="s">
        <v>339</v>
      </c>
      <c r="K329" s="82"/>
      <c r="L329" s="74" t="s">
        <v>340</v>
      </c>
      <c r="M329" s="177">
        <v>389</v>
      </c>
      <c r="N329" s="178">
        <v>18</v>
      </c>
      <c r="O329" s="178">
        <v>20</v>
      </c>
      <c r="P329" s="178">
        <v>21</v>
      </c>
      <c r="Q329" s="178">
        <v>22</v>
      </c>
      <c r="R329" s="178">
        <v>17</v>
      </c>
      <c r="S329" s="178">
        <v>18</v>
      </c>
      <c r="T329" s="178">
        <v>22</v>
      </c>
      <c r="U329" s="178">
        <v>24</v>
      </c>
      <c r="V329" s="178">
        <v>27</v>
      </c>
      <c r="W329" s="178">
        <v>24</v>
      </c>
      <c r="X329" s="178">
        <v>23</v>
      </c>
      <c r="Y329" s="178">
        <v>26</v>
      </c>
      <c r="Z329" s="178">
        <v>30</v>
      </c>
      <c r="AA329" s="178">
        <v>33</v>
      </c>
      <c r="AB329" s="178">
        <v>20</v>
      </c>
      <c r="AC329" s="178">
        <v>18</v>
      </c>
      <c r="AD329" s="178">
        <v>14</v>
      </c>
      <c r="AE329" s="178">
        <v>12</v>
      </c>
      <c r="AF329" s="23"/>
    </row>
    <row r="330" spans="1:32" ht="15" hidden="1">
      <c r="A330" s="73" t="s">
        <v>213</v>
      </c>
      <c r="B330" s="73" t="s">
        <v>214</v>
      </c>
      <c r="C330" s="73" t="s">
        <v>647</v>
      </c>
      <c r="D330" s="73" t="s">
        <v>216</v>
      </c>
      <c r="E330" s="73"/>
      <c r="F330" s="26"/>
      <c r="G330" s="23"/>
      <c r="H330" s="23"/>
      <c r="I330" s="22" t="s">
        <v>341</v>
      </c>
      <c r="J330" s="82" t="s">
        <v>342</v>
      </c>
      <c r="K330" s="82"/>
      <c r="L330" s="74" t="s">
        <v>343</v>
      </c>
      <c r="M330" s="177">
        <v>637</v>
      </c>
      <c r="N330" s="178">
        <v>28</v>
      </c>
      <c r="O330" s="178">
        <v>30</v>
      </c>
      <c r="P330" s="178">
        <v>32</v>
      </c>
      <c r="Q330" s="178">
        <v>33</v>
      </c>
      <c r="R330" s="178">
        <v>25</v>
      </c>
      <c r="S330" s="178">
        <v>28</v>
      </c>
      <c r="T330" s="178">
        <v>33</v>
      </c>
      <c r="U330" s="178">
        <v>37</v>
      </c>
      <c r="V330" s="178">
        <v>43</v>
      </c>
      <c r="W330" s="178">
        <v>41</v>
      </c>
      <c r="X330" s="178">
        <v>39</v>
      </c>
      <c r="Y330" s="178">
        <v>45</v>
      </c>
      <c r="Z330" s="178">
        <v>52</v>
      </c>
      <c r="AA330" s="178">
        <v>58</v>
      </c>
      <c r="AB330" s="178">
        <v>35</v>
      </c>
      <c r="AC330" s="178">
        <v>32</v>
      </c>
      <c r="AD330" s="178">
        <v>26</v>
      </c>
      <c r="AE330" s="178">
        <v>21</v>
      </c>
      <c r="AF330" s="23"/>
    </row>
    <row r="331" spans="1:32" ht="15" hidden="1">
      <c r="A331" s="73" t="s">
        <v>213</v>
      </c>
      <c r="B331" s="73" t="s">
        <v>214</v>
      </c>
      <c r="C331" s="73" t="s">
        <v>647</v>
      </c>
      <c r="D331" s="73" t="s">
        <v>216</v>
      </c>
      <c r="E331" s="73"/>
      <c r="F331" s="26"/>
      <c r="G331" s="23"/>
      <c r="H331" s="23"/>
      <c r="I331" s="22" t="s">
        <v>344</v>
      </c>
      <c r="J331" s="82" t="s">
        <v>345</v>
      </c>
      <c r="K331" s="82"/>
      <c r="L331" s="74" t="s">
        <v>346</v>
      </c>
      <c r="M331" s="177">
        <v>832</v>
      </c>
      <c r="N331" s="178">
        <v>39</v>
      </c>
      <c r="O331" s="178">
        <v>41</v>
      </c>
      <c r="P331" s="178">
        <v>42</v>
      </c>
      <c r="Q331" s="178">
        <v>44</v>
      </c>
      <c r="R331" s="178">
        <v>36</v>
      </c>
      <c r="S331" s="178">
        <v>39</v>
      </c>
      <c r="T331" s="178">
        <v>47</v>
      </c>
      <c r="U331" s="178">
        <v>51</v>
      </c>
      <c r="V331" s="178">
        <v>56</v>
      </c>
      <c r="W331" s="178">
        <v>51</v>
      </c>
      <c r="X331" s="178">
        <v>50</v>
      </c>
      <c r="Y331" s="178">
        <v>55</v>
      </c>
      <c r="Z331" s="178">
        <v>63</v>
      </c>
      <c r="AA331" s="178">
        <v>71</v>
      </c>
      <c r="AB331" s="178">
        <v>44</v>
      </c>
      <c r="AC331" s="178">
        <v>40</v>
      </c>
      <c r="AD331" s="178">
        <v>33</v>
      </c>
      <c r="AE331" s="178">
        <v>29</v>
      </c>
      <c r="AF331" s="23"/>
    </row>
    <row r="332" spans="1:32" ht="15" hidden="1">
      <c r="A332" s="73" t="s">
        <v>213</v>
      </c>
      <c r="B332" s="73" t="s">
        <v>214</v>
      </c>
      <c r="C332" s="73" t="s">
        <v>647</v>
      </c>
      <c r="D332" s="73" t="s">
        <v>216</v>
      </c>
      <c r="E332" s="73"/>
      <c r="F332" s="26"/>
      <c r="G332" s="23"/>
      <c r="H332" s="23"/>
      <c r="I332" s="22" t="s">
        <v>347</v>
      </c>
      <c r="J332" s="82" t="s">
        <v>348</v>
      </c>
      <c r="K332" s="82"/>
      <c r="L332" s="74" t="s">
        <v>349</v>
      </c>
      <c r="M332" s="177">
        <v>545</v>
      </c>
      <c r="N332" s="178">
        <v>23</v>
      </c>
      <c r="O332" s="178">
        <v>25</v>
      </c>
      <c r="P332" s="178">
        <v>26</v>
      </c>
      <c r="Q332" s="178">
        <v>27</v>
      </c>
      <c r="R332" s="178">
        <v>23</v>
      </c>
      <c r="S332" s="178">
        <v>25</v>
      </c>
      <c r="T332" s="178">
        <v>30</v>
      </c>
      <c r="U332" s="178">
        <v>34</v>
      </c>
      <c r="V332" s="178">
        <v>39</v>
      </c>
      <c r="W332" s="178">
        <v>35</v>
      </c>
      <c r="X332" s="178">
        <v>31</v>
      </c>
      <c r="Y332" s="178">
        <v>35</v>
      </c>
      <c r="Z332" s="178">
        <v>41</v>
      </c>
      <c r="AA332" s="178">
        <v>50</v>
      </c>
      <c r="AB332" s="178">
        <v>32</v>
      </c>
      <c r="AC332" s="178">
        <v>28</v>
      </c>
      <c r="AD332" s="178">
        <v>22</v>
      </c>
      <c r="AE332" s="178">
        <v>19</v>
      </c>
      <c r="AF332" s="23"/>
    </row>
    <row r="333" spans="1:32" ht="15" hidden="1">
      <c r="A333" s="73" t="s">
        <v>213</v>
      </c>
      <c r="B333" s="73" t="s">
        <v>214</v>
      </c>
      <c r="C333" s="73" t="s">
        <v>647</v>
      </c>
      <c r="D333" s="73" t="s">
        <v>216</v>
      </c>
      <c r="E333" s="73"/>
      <c r="F333" s="26"/>
      <c r="G333" s="23"/>
      <c r="H333" s="23"/>
      <c r="I333" s="22" t="s">
        <v>350</v>
      </c>
      <c r="J333" s="82" t="s">
        <v>351</v>
      </c>
      <c r="K333" s="82"/>
      <c r="L333" s="74" t="s">
        <v>352</v>
      </c>
      <c r="M333" s="177">
        <v>514</v>
      </c>
      <c r="N333" s="178">
        <v>24</v>
      </c>
      <c r="O333" s="178">
        <v>26</v>
      </c>
      <c r="P333" s="178">
        <v>26</v>
      </c>
      <c r="Q333" s="178">
        <v>27</v>
      </c>
      <c r="R333" s="178">
        <v>20</v>
      </c>
      <c r="S333" s="178">
        <v>22</v>
      </c>
      <c r="T333" s="178">
        <v>27</v>
      </c>
      <c r="U333" s="178">
        <v>31</v>
      </c>
      <c r="V333" s="178">
        <v>35</v>
      </c>
      <c r="W333" s="178">
        <v>31</v>
      </c>
      <c r="X333" s="178">
        <v>30</v>
      </c>
      <c r="Y333" s="178">
        <v>35</v>
      </c>
      <c r="Z333" s="178">
        <v>41</v>
      </c>
      <c r="AA333" s="178">
        <v>46</v>
      </c>
      <c r="AB333" s="178">
        <v>28</v>
      </c>
      <c r="AC333" s="178">
        <v>26</v>
      </c>
      <c r="AD333" s="178">
        <v>21</v>
      </c>
      <c r="AE333" s="178">
        <v>17</v>
      </c>
      <c r="AF333" s="23"/>
    </row>
    <row r="334" spans="1:32" ht="29.25" hidden="1" customHeight="1">
      <c r="A334" s="73" t="s">
        <v>213</v>
      </c>
      <c r="B334" s="73" t="s">
        <v>214</v>
      </c>
      <c r="C334" s="73" t="s">
        <v>647</v>
      </c>
      <c r="D334" s="73" t="s">
        <v>216</v>
      </c>
      <c r="E334" s="73"/>
      <c r="F334" s="26"/>
      <c r="G334" s="23"/>
      <c r="H334" s="23"/>
      <c r="I334" s="22" t="s">
        <v>353</v>
      </c>
      <c r="J334" s="82" t="s">
        <v>354</v>
      </c>
      <c r="K334" s="82"/>
      <c r="L334" s="74" t="s">
        <v>355</v>
      </c>
      <c r="M334" s="177">
        <v>766</v>
      </c>
      <c r="N334" s="178">
        <v>35</v>
      </c>
      <c r="O334" s="178">
        <v>38</v>
      </c>
      <c r="P334" s="178">
        <v>39</v>
      </c>
      <c r="Q334" s="178">
        <v>39</v>
      </c>
      <c r="R334" s="178">
        <v>28</v>
      </c>
      <c r="S334" s="178">
        <v>33</v>
      </c>
      <c r="T334" s="178">
        <v>41</v>
      </c>
      <c r="U334" s="178">
        <v>46</v>
      </c>
      <c r="V334" s="178">
        <v>49</v>
      </c>
      <c r="W334" s="178">
        <v>46</v>
      </c>
      <c r="X334" s="178">
        <v>46</v>
      </c>
      <c r="Y334" s="178">
        <v>55</v>
      </c>
      <c r="Z334" s="178">
        <v>64</v>
      </c>
      <c r="AA334" s="178">
        <v>68</v>
      </c>
      <c r="AB334" s="178">
        <v>41</v>
      </c>
      <c r="AC334" s="178">
        <v>39</v>
      </c>
      <c r="AD334" s="178">
        <v>32</v>
      </c>
      <c r="AE334" s="178">
        <v>27</v>
      </c>
      <c r="AF334" s="23"/>
    </row>
    <row r="335" spans="1:32" ht="15" hidden="1">
      <c r="A335" s="73" t="s">
        <v>213</v>
      </c>
      <c r="B335" s="73" t="s">
        <v>214</v>
      </c>
      <c r="C335" s="73" t="s">
        <v>647</v>
      </c>
      <c r="D335" s="73" t="s">
        <v>216</v>
      </c>
      <c r="E335" s="73"/>
      <c r="F335" s="26"/>
      <c r="G335" s="23"/>
      <c r="H335" s="23"/>
      <c r="I335" s="22" t="s">
        <v>356</v>
      </c>
      <c r="J335" s="82" t="s">
        <v>357</v>
      </c>
      <c r="K335" s="82"/>
      <c r="L335" s="74" t="s">
        <v>358</v>
      </c>
      <c r="M335" s="177">
        <v>701</v>
      </c>
      <c r="N335" s="178">
        <v>42</v>
      </c>
      <c r="O335" s="178">
        <v>42</v>
      </c>
      <c r="P335" s="178">
        <v>42</v>
      </c>
      <c r="Q335" s="178">
        <v>42</v>
      </c>
      <c r="R335" s="178">
        <v>35</v>
      </c>
      <c r="S335" s="178">
        <v>38</v>
      </c>
      <c r="T335" s="178">
        <v>44</v>
      </c>
      <c r="U335" s="178">
        <v>47</v>
      </c>
      <c r="V335" s="178">
        <v>53</v>
      </c>
      <c r="W335" s="178">
        <v>48</v>
      </c>
      <c r="X335" s="178">
        <v>43</v>
      </c>
      <c r="Y335" s="178">
        <v>46</v>
      </c>
      <c r="Z335" s="178">
        <v>49</v>
      </c>
      <c r="AA335" s="178">
        <v>46</v>
      </c>
      <c r="AB335" s="178">
        <v>24</v>
      </c>
      <c r="AC335" s="178">
        <v>26</v>
      </c>
      <c r="AD335" s="178">
        <v>19</v>
      </c>
      <c r="AE335" s="178">
        <v>13</v>
      </c>
      <c r="AF335" s="23"/>
    </row>
    <row r="336" spans="1:32" ht="5.25" hidden="1" customHeight="1">
      <c r="G336" s="23"/>
      <c r="H336" s="69"/>
      <c r="I336" s="69"/>
      <c r="J336" s="69"/>
      <c r="K336" s="69"/>
      <c r="L336" s="69"/>
      <c r="M336" s="72"/>
      <c r="N336" s="69"/>
      <c r="O336" s="69"/>
      <c r="P336" s="69"/>
      <c r="Q336" s="69"/>
      <c r="R336" s="69"/>
      <c r="S336" s="69"/>
      <c r="T336" s="69"/>
      <c r="U336" s="69"/>
      <c r="V336" s="69"/>
      <c r="W336" s="69"/>
      <c r="X336" s="69"/>
      <c r="Y336" s="69"/>
      <c r="Z336" s="69"/>
      <c r="AA336" s="69"/>
      <c r="AB336" s="69"/>
      <c r="AC336" s="69"/>
      <c r="AD336" s="69"/>
      <c r="AE336" s="69"/>
      <c r="AF336" s="23"/>
    </row>
    <row r="337" spans="6:32" hidden="1">
      <c r="F337" s="27"/>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row>
    <row r="338" spans="6:32" hidden="1">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row>
    <row r="339" spans="6:32" ht="18.75">
      <c r="F339" s="28"/>
      <c r="G339" s="23"/>
      <c r="H339" s="23"/>
      <c r="I339" s="23"/>
      <c r="J339" s="23"/>
      <c r="K339" s="23"/>
      <c r="L339" s="23"/>
      <c r="M339" s="23"/>
      <c r="N339" s="23"/>
      <c r="O339" s="23"/>
      <c r="P339" s="23"/>
      <c r="Q339" s="23"/>
      <c r="R339" s="23"/>
      <c r="S339" s="23"/>
      <c r="T339" s="29" t="s">
        <v>638</v>
      </c>
      <c r="U339" s="30" t="s">
        <v>629</v>
      </c>
      <c r="V339" s="23"/>
      <c r="W339" s="23"/>
      <c r="X339" s="23"/>
      <c r="Y339" s="23"/>
      <c r="Z339" s="23"/>
      <c r="AA339" s="23"/>
      <c r="AB339" s="23"/>
      <c r="AC339" s="23"/>
      <c r="AD339" s="23"/>
      <c r="AE339" s="23"/>
      <c r="AF339" s="23"/>
    </row>
    <row r="340" spans="6:32" ht="18.75" hidden="1">
      <c r="F340" s="28"/>
      <c r="G340" s="23"/>
      <c r="H340" s="23"/>
      <c r="I340" s="23"/>
      <c r="J340" s="23"/>
      <c r="K340" s="23"/>
      <c r="L340" s="23"/>
      <c r="M340" s="23"/>
      <c r="N340" s="23"/>
      <c r="O340" s="23"/>
      <c r="P340" s="23"/>
      <c r="Q340" s="23"/>
      <c r="R340" s="23"/>
      <c r="S340" s="23"/>
      <c r="T340" s="31" t="s">
        <v>639</v>
      </c>
      <c r="U340" s="32" t="s">
        <v>631</v>
      </c>
      <c r="V340" s="23"/>
      <c r="W340" s="23"/>
      <c r="X340" s="23"/>
      <c r="Y340" s="23"/>
      <c r="Z340" s="23"/>
      <c r="AA340" s="23"/>
      <c r="AB340" s="23"/>
      <c r="AC340" s="23"/>
      <c r="AD340" s="23"/>
      <c r="AE340" s="23"/>
      <c r="AF340" s="23"/>
    </row>
    <row r="341" spans="6:32" hidden="1">
      <c r="F341" s="28"/>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row>
    <row r="342" spans="6:32">
      <c r="F342" s="28"/>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row>
    <row r="343" spans="6:32" ht="15.75">
      <c r="F343" s="28"/>
      <c r="G343" s="23"/>
      <c r="H343" s="33" t="s">
        <v>189</v>
      </c>
      <c r="I343" s="23"/>
      <c r="J343" s="23"/>
      <c r="K343" s="23"/>
      <c r="L343" s="23"/>
      <c r="M343" s="23"/>
      <c r="N343" s="23"/>
      <c r="O343" s="23"/>
      <c r="P343" s="34"/>
      <c r="Q343" s="23"/>
      <c r="R343" s="23"/>
      <c r="S343" s="23"/>
      <c r="T343" s="23"/>
      <c r="U343" s="23"/>
      <c r="V343" s="23"/>
      <c r="W343" s="23"/>
      <c r="X343" s="23"/>
      <c r="Y343" s="35"/>
      <c r="Z343" s="23"/>
      <c r="AA343" s="23"/>
      <c r="AB343" s="23"/>
      <c r="AC343" s="23"/>
      <c r="AD343" s="23"/>
      <c r="AE343" s="36" t="s">
        <v>190</v>
      </c>
      <c r="AF343" s="23"/>
    </row>
    <row r="344" spans="6:32" ht="5.25" customHeight="1">
      <c r="F344" s="28"/>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row>
    <row r="345" spans="6:32" ht="17.25" customHeight="1">
      <c r="F345" s="28"/>
      <c r="G345" s="23"/>
      <c r="H345" s="37"/>
      <c r="I345" s="37"/>
      <c r="J345" s="37"/>
      <c r="K345" s="37"/>
      <c r="L345" s="37"/>
      <c r="M345" s="38"/>
      <c r="N345" s="39"/>
      <c r="O345" s="37"/>
      <c r="P345" s="39"/>
      <c r="Q345" s="39"/>
      <c r="R345" s="39"/>
      <c r="S345" s="39"/>
      <c r="T345" s="39"/>
      <c r="U345" s="39"/>
      <c r="V345" s="39"/>
      <c r="W345" s="39"/>
      <c r="X345" s="39"/>
      <c r="Y345" s="40"/>
      <c r="Z345" s="39"/>
      <c r="AA345" s="39"/>
      <c r="AB345" s="39"/>
      <c r="AC345" s="39"/>
      <c r="AD345" s="39"/>
      <c r="AE345" s="39"/>
      <c r="AF345" s="23"/>
    </row>
    <row r="346" spans="6:32" ht="17.25" customHeight="1">
      <c r="F346" s="28"/>
      <c r="G346" s="23"/>
      <c r="H346" s="41"/>
      <c r="I346" s="41"/>
      <c r="J346" s="41"/>
      <c r="K346" s="41"/>
      <c r="L346" s="41"/>
      <c r="M346" s="42"/>
      <c r="N346" s="41"/>
      <c r="O346" s="23"/>
      <c r="P346" s="43" t="s">
        <v>648</v>
      </c>
      <c r="Q346" s="44"/>
      <c r="R346" s="41"/>
      <c r="S346" s="41"/>
      <c r="T346" s="41"/>
      <c r="U346" s="41"/>
      <c r="V346" s="41"/>
      <c r="W346" s="41"/>
      <c r="X346" s="45"/>
      <c r="Y346" s="23"/>
      <c r="Z346" s="45" t="s">
        <v>649</v>
      </c>
      <c r="AA346" s="41"/>
      <c r="AB346" s="41"/>
      <c r="AC346" s="41"/>
      <c r="AD346" s="41"/>
      <c r="AE346" s="41"/>
      <c r="AF346" s="23"/>
    </row>
    <row r="347" spans="6:32" ht="13.5" customHeight="1">
      <c r="F347" s="28"/>
      <c r="G347" s="23"/>
      <c r="H347" s="46" t="s">
        <v>191</v>
      </c>
      <c r="I347" s="46"/>
      <c r="J347" s="47"/>
      <c r="K347" s="47"/>
      <c r="L347" s="48"/>
      <c r="M347" s="49"/>
      <c r="N347" s="50"/>
      <c r="O347" s="51"/>
      <c r="P347" s="51"/>
      <c r="Q347" s="51"/>
      <c r="R347" s="50"/>
      <c r="S347" s="50"/>
      <c r="T347" s="50"/>
      <c r="U347" s="50"/>
      <c r="V347" s="50"/>
      <c r="W347" s="50"/>
      <c r="X347" s="50"/>
      <c r="Y347" s="51"/>
      <c r="Z347" s="50"/>
      <c r="AA347" s="50"/>
      <c r="AB347" s="50"/>
      <c r="AC347" s="50"/>
      <c r="AD347" s="50"/>
      <c r="AE347" s="50"/>
      <c r="AF347" s="23"/>
    </row>
    <row r="348" spans="6:32" ht="9" customHeight="1">
      <c r="F348" s="28"/>
      <c r="G348" s="23"/>
      <c r="H348" s="46"/>
      <c r="I348" s="23"/>
      <c r="J348" s="46"/>
      <c r="K348" s="46"/>
      <c r="L348" s="46"/>
      <c r="M348" s="52"/>
      <c r="N348" s="53"/>
      <c r="O348" s="53"/>
      <c r="P348" s="37"/>
      <c r="Q348" s="53"/>
      <c r="R348" s="53"/>
      <c r="S348" s="52"/>
      <c r="T348" s="53"/>
      <c r="U348" s="54"/>
      <c r="V348" s="53"/>
      <c r="W348" s="53"/>
      <c r="X348" s="53"/>
      <c r="Y348" s="52"/>
      <c r="Z348" s="53"/>
      <c r="AA348" s="53"/>
      <c r="AB348" s="53"/>
      <c r="AC348" s="53"/>
      <c r="AD348" s="53"/>
      <c r="AE348" s="52"/>
      <c r="AF348" s="41"/>
    </row>
    <row r="349" spans="6:32">
      <c r="F349" s="28"/>
      <c r="G349" s="23"/>
      <c r="H349" s="46"/>
      <c r="I349" s="23"/>
      <c r="J349" s="46"/>
      <c r="K349" s="46"/>
      <c r="L349" s="46"/>
      <c r="M349" s="55" t="s">
        <v>192</v>
      </c>
      <c r="N349" s="56" t="s">
        <v>193</v>
      </c>
      <c r="O349" s="56" t="s">
        <v>194</v>
      </c>
      <c r="P349" s="55" t="s">
        <v>195</v>
      </c>
      <c r="Q349" s="206" t="s">
        <v>196</v>
      </c>
      <c r="R349" s="206" t="s">
        <v>197</v>
      </c>
      <c r="S349" s="207" t="s">
        <v>198</v>
      </c>
      <c r="T349" s="206" t="s">
        <v>199</v>
      </c>
      <c r="U349" s="208" t="s">
        <v>200</v>
      </c>
      <c r="V349" s="206" t="s">
        <v>201</v>
      </c>
      <c r="W349" s="206" t="s">
        <v>202</v>
      </c>
      <c r="X349" s="56" t="s">
        <v>203</v>
      </c>
      <c r="Y349" s="56" t="s">
        <v>204</v>
      </c>
      <c r="Z349" s="56" t="s">
        <v>205</v>
      </c>
      <c r="AA349" s="56" t="s">
        <v>206</v>
      </c>
      <c r="AB349" s="56" t="s">
        <v>207</v>
      </c>
      <c r="AC349" s="56" t="s">
        <v>208</v>
      </c>
      <c r="AD349" s="56" t="s">
        <v>627</v>
      </c>
      <c r="AE349" s="55" t="s">
        <v>628</v>
      </c>
      <c r="AF349" s="41"/>
    </row>
    <row r="350" spans="6:32" ht="12" customHeight="1">
      <c r="F350" s="28"/>
      <c r="G350" s="23"/>
      <c r="H350" s="46"/>
      <c r="I350" s="23"/>
      <c r="J350" s="46"/>
      <c r="K350" s="46"/>
      <c r="L350" s="46"/>
      <c r="M350" s="58"/>
      <c r="N350" s="59"/>
      <c r="O350" s="58"/>
      <c r="P350" s="41"/>
      <c r="Q350" s="58"/>
      <c r="R350" s="58"/>
      <c r="S350" s="58"/>
      <c r="T350" s="59"/>
      <c r="U350" s="59"/>
      <c r="V350" s="58"/>
      <c r="W350" s="58"/>
      <c r="X350" s="58"/>
      <c r="Y350" s="58"/>
      <c r="Z350" s="59"/>
      <c r="AA350" s="58"/>
      <c r="AB350" s="58"/>
      <c r="AC350" s="58"/>
      <c r="AD350" s="58"/>
      <c r="AE350" s="42"/>
      <c r="AF350" s="41"/>
    </row>
    <row r="351" spans="6:32" ht="14.25" hidden="1" customHeight="1">
      <c r="F351" s="28"/>
      <c r="G351" s="23"/>
      <c r="H351" s="60" t="s">
        <v>209</v>
      </c>
      <c r="I351" s="46"/>
      <c r="J351" s="60"/>
      <c r="K351" s="60"/>
      <c r="L351" s="61"/>
      <c r="M351" s="58"/>
      <c r="N351" s="59"/>
      <c r="O351" s="58"/>
      <c r="P351" s="41"/>
      <c r="Q351" s="56"/>
      <c r="R351" s="56"/>
      <c r="S351" s="58"/>
      <c r="T351" s="59"/>
      <c r="U351" s="59"/>
      <c r="V351" s="56"/>
      <c r="W351" s="56"/>
      <c r="X351" s="56"/>
      <c r="Y351" s="58"/>
      <c r="Z351" s="59"/>
      <c r="AA351" s="58"/>
      <c r="AB351" s="56"/>
      <c r="AC351" s="56"/>
      <c r="AD351" s="56"/>
      <c r="AE351" s="55"/>
      <c r="AF351" s="41"/>
    </row>
    <row r="352" spans="6:32" ht="14.25" hidden="1" customHeight="1">
      <c r="F352" s="28"/>
      <c r="G352" s="23"/>
      <c r="H352" s="23"/>
      <c r="I352" s="60"/>
      <c r="J352" s="60"/>
      <c r="K352" s="60"/>
      <c r="L352" s="62"/>
      <c r="M352" s="63" t="s">
        <v>210</v>
      </c>
      <c r="N352" s="64" t="s">
        <v>211</v>
      </c>
      <c r="O352" s="58"/>
      <c r="P352" s="42"/>
      <c r="Q352" s="58"/>
      <c r="R352" s="58"/>
      <c r="S352" s="42"/>
      <c r="T352" s="58"/>
      <c r="U352" s="59"/>
      <c r="V352" s="58"/>
      <c r="W352" s="58"/>
      <c r="X352" s="58"/>
      <c r="Y352" s="58"/>
      <c r="Z352" s="58"/>
      <c r="AA352" s="58"/>
      <c r="AB352" s="58"/>
      <c r="AC352" s="58"/>
      <c r="AD352" s="58"/>
      <c r="AE352" s="63" t="s">
        <v>212</v>
      </c>
      <c r="AF352" s="41"/>
    </row>
    <row r="353" spans="1:32" ht="15">
      <c r="F353" s="28"/>
      <c r="G353" s="23"/>
      <c r="H353" s="23"/>
      <c r="I353" s="23"/>
      <c r="J353" s="65"/>
      <c r="K353" s="65"/>
      <c r="L353" s="66"/>
      <c r="M353" s="67"/>
      <c r="N353" s="68"/>
      <c r="O353" s="58"/>
      <c r="P353" s="45"/>
      <c r="Q353" s="64"/>
      <c r="R353" s="64"/>
      <c r="S353" s="67"/>
      <c r="T353" s="68"/>
      <c r="U353" s="59"/>
      <c r="V353" s="64"/>
      <c r="W353" s="64"/>
      <c r="X353" s="64"/>
      <c r="Y353" s="67"/>
      <c r="Z353" s="68"/>
      <c r="AA353" s="58"/>
      <c r="AB353" s="64"/>
      <c r="AC353" s="64"/>
      <c r="AD353" s="64"/>
      <c r="AE353" s="63"/>
      <c r="AF353" s="41"/>
    </row>
    <row r="354" spans="1:32" ht="5.25" customHeight="1">
      <c r="F354" s="28"/>
      <c r="G354" s="23"/>
      <c r="H354" s="69"/>
      <c r="I354" s="69"/>
      <c r="J354" s="69"/>
      <c r="K354" s="69"/>
      <c r="L354" s="69"/>
      <c r="M354" s="70"/>
      <c r="N354" s="71"/>
      <c r="O354" s="70"/>
      <c r="P354" s="69"/>
      <c r="Q354" s="70"/>
      <c r="R354" s="70"/>
      <c r="S354" s="70"/>
      <c r="T354" s="71"/>
      <c r="U354" s="71"/>
      <c r="V354" s="70"/>
      <c r="W354" s="70"/>
      <c r="X354" s="70"/>
      <c r="Y354" s="70"/>
      <c r="Z354" s="71"/>
      <c r="AA354" s="70"/>
      <c r="AB354" s="70"/>
      <c r="AC354" s="70"/>
      <c r="AD354" s="70"/>
      <c r="AE354" s="72"/>
      <c r="AF354" s="41"/>
    </row>
    <row r="355" spans="1:32" ht="29.25" customHeight="1">
      <c r="A355" s="73" t="s">
        <v>213</v>
      </c>
      <c r="B355" s="73" t="s">
        <v>214</v>
      </c>
      <c r="C355" s="73" t="s">
        <v>650</v>
      </c>
      <c r="D355" s="73" t="s">
        <v>216</v>
      </c>
      <c r="E355" s="73"/>
      <c r="F355" s="26"/>
      <c r="G355" s="23"/>
      <c r="H355" s="666" t="s">
        <v>217</v>
      </c>
      <c r="I355" s="666"/>
      <c r="J355" s="666"/>
      <c r="K355" s="82"/>
      <c r="L355" s="74" t="s">
        <v>634</v>
      </c>
      <c r="M355" s="177">
        <v>64153</v>
      </c>
      <c r="N355" s="178">
        <v>2390</v>
      </c>
      <c r="O355" s="178">
        <v>2559</v>
      </c>
      <c r="P355" s="178">
        <v>2667</v>
      </c>
      <c r="Q355" s="178">
        <v>2893</v>
      </c>
      <c r="R355" s="178">
        <v>2872</v>
      </c>
      <c r="S355" s="178">
        <v>3002</v>
      </c>
      <c r="T355" s="178">
        <v>3456</v>
      </c>
      <c r="U355" s="178">
        <v>3896</v>
      </c>
      <c r="V355" s="178">
        <v>4696</v>
      </c>
      <c r="W355" s="178">
        <v>4502</v>
      </c>
      <c r="X355" s="178">
        <v>3863</v>
      </c>
      <c r="Y355" s="178">
        <v>3737</v>
      </c>
      <c r="Z355" s="178">
        <v>4105</v>
      </c>
      <c r="AA355" s="178">
        <v>5277</v>
      </c>
      <c r="AB355" s="178">
        <v>3937</v>
      </c>
      <c r="AC355" s="178">
        <v>3605</v>
      </c>
      <c r="AD355" s="178">
        <v>3076</v>
      </c>
      <c r="AE355" s="178">
        <v>3620</v>
      </c>
      <c r="AF355" s="23"/>
    </row>
    <row r="356" spans="1:32" ht="29.25" hidden="1" customHeight="1">
      <c r="A356" s="73" t="s">
        <v>213</v>
      </c>
      <c r="B356" s="73" t="s">
        <v>214</v>
      </c>
      <c r="C356" s="73" t="s">
        <v>650</v>
      </c>
      <c r="D356" s="73" t="s">
        <v>216</v>
      </c>
      <c r="E356" s="73"/>
      <c r="F356" s="26"/>
      <c r="G356" s="23"/>
      <c r="H356" s="23"/>
      <c r="I356" s="22" t="s">
        <v>216</v>
      </c>
      <c r="J356" s="82" t="s">
        <v>219</v>
      </c>
      <c r="K356" s="82"/>
      <c r="L356" s="74" t="s">
        <v>220</v>
      </c>
      <c r="M356" s="177">
        <v>2816</v>
      </c>
      <c r="N356" s="178">
        <v>89</v>
      </c>
      <c r="O356" s="178">
        <v>98</v>
      </c>
      <c r="P356" s="178">
        <v>105</v>
      </c>
      <c r="Q356" s="178">
        <v>115</v>
      </c>
      <c r="R356" s="178">
        <v>112</v>
      </c>
      <c r="S356" s="178">
        <v>119</v>
      </c>
      <c r="T356" s="178">
        <v>141</v>
      </c>
      <c r="U356" s="178">
        <v>163</v>
      </c>
      <c r="V356" s="178">
        <v>196</v>
      </c>
      <c r="W356" s="178">
        <v>189</v>
      </c>
      <c r="X356" s="178">
        <v>175</v>
      </c>
      <c r="Y356" s="178">
        <v>177</v>
      </c>
      <c r="Z356" s="178">
        <v>205</v>
      </c>
      <c r="AA356" s="178">
        <v>253</v>
      </c>
      <c r="AB356" s="178">
        <v>188</v>
      </c>
      <c r="AC356" s="178">
        <v>173</v>
      </c>
      <c r="AD356" s="178">
        <v>146</v>
      </c>
      <c r="AE356" s="178">
        <v>172</v>
      </c>
      <c r="AF356" s="23"/>
    </row>
    <row r="357" spans="1:32" ht="15" hidden="1">
      <c r="A357" s="73" t="s">
        <v>213</v>
      </c>
      <c r="B357" s="73" t="s">
        <v>214</v>
      </c>
      <c r="C357" s="73" t="s">
        <v>650</v>
      </c>
      <c r="D357" s="73" t="s">
        <v>216</v>
      </c>
      <c r="E357" s="73"/>
      <c r="F357" s="26"/>
      <c r="G357" s="23"/>
      <c r="H357" s="23"/>
      <c r="I357" s="22" t="s">
        <v>221</v>
      </c>
      <c r="J357" s="82" t="s">
        <v>222</v>
      </c>
      <c r="K357" s="82"/>
      <c r="L357" s="74" t="s">
        <v>223</v>
      </c>
      <c r="M357" s="177">
        <v>683</v>
      </c>
      <c r="N357" s="178">
        <v>21</v>
      </c>
      <c r="O357" s="178">
        <v>23</v>
      </c>
      <c r="P357" s="178">
        <v>27</v>
      </c>
      <c r="Q357" s="178">
        <v>30</v>
      </c>
      <c r="R357" s="178">
        <v>23</v>
      </c>
      <c r="S357" s="178">
        <v>25</v>
      </c>
      <c r="T357" s="178">
        <v>31</v>
      </c>
      <c r="U357" s="178">
        <v>36</v>
      </c>
      <c r="V357" s="178">
        <v>43</v>
      </c>
      <c r="W357" s="178">
        <v>44</v>
      </c>
      <c r="X357" s="178">
        <v>42</v>
      </c>
      <c r="Y357" s="178">
        <v>47</v>
      </c>
      <c r="Z357" s="178">
        <v>53</v>
      </c>
      <c r="AA357" s="178">
        <v>62</v>
      </c>
      <c r="AB357" s="178">
        <v>44</v>
      </c>
      <c r="AC357" s="178">
        <v>44</v>
      </c>
      <c r="AD357" s="178">
        <v>42</v>
      </c>
      <c r="AE357" s="178">
        <v>45</v>
      </c>
      <c r="AF357" s="23"/>
    </row>
    <row r="358" spans="1:32" ht="15" hidden="1">
      <c r="A358" s="73" t="s">
        <v>213</v>
      </c>
      <c r="B358" s="73" t="s">
        <v>214</v>
      </c>
      <c r="C358" s="73" t="s">
        <v>650</v>
      </c>
      <c r="D358" s="73" t="s">
        <v>216</v>
      </c>
      <c r="E358" s="73"/>
      <c r="F358" s="26"/>
      <c r="G358" s="23"/>
      <c r="H358" s="23"/>
      <c r="I358" s="22" t="s">
        <v>224</v>
      </c>
      <c r="J358" s="82" t="s">
        <v>225</v>
      </c>
      <c r="K358" s="82"/>
      <c r="L358" s="74" t="s">
        <v>226</v>
      </c>
      <c r="M358" s="177">
        <v>654</v>
      </c>
      <c r="N358" s="178">
        <v>21</v>
      </c>
      <c r="O358" s="178">
        <v>24</v>
      </c>
      <c r="P358" s="178">
        <v>27</v>
      </c>
      <c r="Q358" s="178">
        <v>29</v>
      </c>
      <c r="R358" s="178">
        <v>23</v>
      </c>
      <c r="S358" s="178">
        <v>25</v>
      </c>
      <c r="T358" s="178">
        <v>31</v>
      </c>
      <c r="U358" s="178">
        <v>35</v>
      </c>
      <c r="V358" s="178">
        <v>41</v>
      </c>
      <c r="W358" s="178">
        <v>39</v>
      </c>
      <c r="X358" s="178">
        <v>39</v>
      </c>
      <c r="Y358" s="178">
        <v>43</v>
      </c>
      <c r="Z358" s="178">
        <v>49</v>
      </c>
      <c r="AA358" s="178">
        <v>55</v>
      </c>
      <c r="AB358" s="178">
        <v>41</v>
      </c>
      <c r="AC358" s="178">
        <v>43</v>
      </c>
      <c r="AD358" s="178">
        <v>41</v>
      </c>
      <c r="AE358" s="178">
        <v>49</v>
      </c>
      <c r="AF358" s="23"/>
    </row>
    <row r="359" spans="1:32" ht="15" hidden="1">
      <c r="A359" s="73" t="s">
        <v>213</v>
      </c>
      <c r="B359" s="73" t="s">
        <v>214</v>
      </c>
      <c r="C359" s="73" t="s">
        <v>650</v>
      </c>
      <c r="D359" s="73" t="s">
        <v>216</v>
      </c>
      <c r="E359" s="73"/>
      <c r="F359" s="26"/>
      <c r="G359" s="23"/>
      <c r="H359" s="23"/>
      <c r="I359" s="22" t="s">
        <v>227</v>
      </c>
      <c r="J359" s="82" t="s">
        <v>228</v>
      </c>
      <c r="K359" s="82"/>
      <c r="L359" s="74" t="s">
        <v>229</v>
      </c>
      <c r="M359" s="177">
        <v>1182</v>
      </c>
      <c r="N359" s="178">
        <v>43</v>
      </c>
      <c r="O359" s="178">
        <v>47</v>
      </c>
      <c r="P359" s="178">
        <v>49</v>
      </c>
      <c r="Q359" s="178">
        <v>54</v>
      </c>
      <c r="R359" s="178">
        <v>57</v>
      </c>
      <c r="S359" s="178">
        <v>58</v>
      </c>
      <c r="T359" s="178">
        <v>66</v>
      </c>
      <c r="U359" s="178">
        <v>74</v>
      </c>
      <c r="V359" s="178">
        <v>82</v>
      </c>
      <c r="W359" s="178">
        <v>76</v>
      </c>
      <c r="X359" s="178">
        <v>69</v>
      </c>
      <c r="Y359" s="178">
        <v>74</v>
      </c>
      <c r="Z359" s="178">
        <v>83</v>
      </c>
      <c r="AA359" s="178">
        <v>95</v>
      </c>
      <c r="AB359" s="178">
        <v>64</v>
      </c>
      <c r="AC359" s="178">
        <v>63</v>
      </c>
      <c r="AD359" s="178">
        <v>58</v>
      </c>
      <c r="AE359" s="178">
        <v>68</v>
      </c>
      <c r="AF359" s="23"/>
    </row>
    <row r="360" spans="1:32" ht="15" hidden="1">
      <c r="A360" s="73" t="s">
        <v>213</v>
      </c>
      <c r="B360" s="73" t="s">
        <v>214</v>
      </c>
      <c r="C360" s="73" t="s">
        <v>650</v>
      </c>
      <c r="D360" s="73" t="s">
        <v>216</v>
      </c>
      <c r="E360" s="73"/>
      <c r="F360" s="26"/>
      <c r="G360" s="23"/>
      <c r="H360" s="23"/>
      <c r="I360" s="22" t="s">
        <v>230</v>
      </c>
      <c r="J360" s="82" t="s">
        <v>231</v>
      </c>
      <c r="K360" s="82"/>
      <c r="L360" s="74" t="s">
        <v>232</v>
      </c>
      <c r="M360" s="177">
        <v>533</v>
      </c>
      <c r="N360" s="178">
        <v>14</v>
      </c>
      <c r="O360" s="178">
        <v>17</v>
      </c>
      <c r="P360" s="178">
        <v>19</v>
      </c>
      <c r="Q360" s="178">
        <v>21</v>
      </c>
      <c r="R360" s="178">
        <v>14</v>
      </c>
      <c r="S360" s="178">
        <v>17</v>
      </c>
      <c r="T360" s="178">
        <v>22</v>
      </c>
      <c r="U360" s="178">
        <v>27</v>
      </c>
      <c r="V360" s="178">
        <v>31</v>
      </c>
      <c r="W360" s="178">
        <v>31</v>
      </c>
      <c r="X360" s="178">
        <v>31</v>
      </c>
      <c r="Y360" s="178">
        <v>37</v>
      </c>
      <c r="Z360" s="178">
        <v>43</v>
      </c>
      <c r="AA360" s="178">
        <v>50</v>
      </c>
      <c r="AB360" s="178">
        <v>35</v>
      </c>
      <c r="AC360" s="178">
        <v>38</v>
      </c>
      <c r="AD360" s="178">
        <v>38</v>
      </c>
      <c r="AE360" s="178">
        <v>46</v>
      </c>
      <c r="AF360" s="23"/>
    </row>
    <row r="361" spans="1:32" ht="29.25" hidden="1" customHeight="1">
      <c r="A361" s="73" t="s">
        <v>213</v>
      </c>
      <c r="B361" s="73" t="s">
        <v>214</v>
      </c>
      <c r="C361" s="73" t="s">
        <v>650</v>
      </c>
      <c r="D361" s="73" t="s">
        <v>216</v>
      </c>
      <c r="E361" s="73"/>
      <c r="F361" s="26"/>
      <c r="G361" s="23"/>
      <c r="H361" s="23"/>
      <c r="I361" s="22" t="s">
        <v>233</v>
      </c>
      <c r="J361" s="82" t="s">
        <v>234</v>
      </c>
      <c r="K361" s="82"/>
      <c r="L361" s="74" t="s">
        <v>235</v>
      </c>
      <c r="M361" s="177">
        <v>573</v>
      </c>
      <c r="N361" s="178">
        <v>19</v>
      </c>
      <c r="O361" s="178">
        <v>22</v>
      </c>
      <c r="P361" s="178">
        <v>24</v>
      </c>
      <c r="Q361" s="178">
        <v>25</v>
      </c>
      <c r="R361" s="178">
        <v>19</v>
      </c>
      <c r="S361" s="178">
        <v>23</v>
      </c>
      <c r="T361" s="178">
        <v>27</v>
      </c>
      <c r="U361" s="178">
        <v>31</v>
      </c>
      <c r="V361" s="178">
        <v>35</v>
      </c>
      <c r="W361" s="178">
        <v>33</v>
      </c>
      <c r="X361" s="178">
        <v>33</v>
      </c>
      <c r="Y361" s="178">
        <v>38</v>
      </c>
      <c r="Z361" s="178">
        <v>43</v>
      </c>
      <c r="AA361" s="178">
        <v>48</v>
      </c>
      <c r="AB361" s="178">
        <v>34</v>
      </c>
      <c r="AC361" s="178">
        <v>36</v>
      </c>
      <c r="AD361" s="178">
        <v>36</v>
      </c>
      <c r="AE361" s="178">
        <v>48</v>
      </c>
      <c r="AF361" s="23"/>
    </row>
    <row r="362" spans="1:32" ht="15" hidden="1">
      <c r="A362" s="73" t="s">
        <v>213</v>
      </c>
      <c r="B362" s="73" t="s">
        <v>214</v>
      </c>
      <c r="C362" s="73" t="s">
        <v>650</v>
      </c>
      <c r="D362" s="73" t="s">
        <v>216</v>
      </c>
      <c r="E362" s="73"/>
      <c r="F362" s="26"/>
      <c r="G362" s="23"/>
      <c r="H362" s="23"/>
      <c r="I362" s="22" t="s">
        <v>236</v>
      </c>
      <c r="J362" s="82" t="s">
        <v>237</v>
      </c>
      <c r="K362" s="82"/>
      <c r="L362" s="74" t="s">
        <v>238</v>
      </c>
      <c r="M362" s="177">
        <v>954</v>
      </c>
      <c r="N362" s="178">
        <v>33</v>
      </c>
      <c r="O362" s="178">
        <v>36</v>
      </c>
      <c r="P362" s="178">
        <v>41</v>
      </c>
      <c r="Q362" s="178">
        <v>44</v>
      </c>
      <c r="R362" s="178">
        <v>33</v>
      </c>
      <c r="S362" s="178">
        <v>40</v>
      </c>
      <c r="T362" s="178">
        <v>46</v>
      </c>
      <c r="U362" s="178">
        <v>52</v>
      </c>
      <c r="V362" s="178">
        <v>60</v>
      </c>
      <c r="W362" s="178">
        <v>58</v>
      </c>
      <c r="X362" s="178">
        <v>57</v>
      </c>
      <c r="Y362" s="178">
        <v>65</v>
      </c>
      <c r="Z362" s="178">
        <v>73</v>
      </c>
      <c r="AA362" s="178">
        <v>80</v>
      </c>
      <c r="AB362" s="178">
        <v>55</v>
      </c>
      <c r="AC362" s="178">
        <v>56</v>
      </c>
      <c r="AD362" s="178">
        <v>55</v>
      </c>
      <c r="AE362" s="178">
        <v>70</v>
      </c>
      <c r="AF362" s="23"/>
    </row>
    <row r="363" spans="1:32" ht="15" hidden="1">
      <c r="A363" s="73" t="s">
        <v>213</v>
      </c>
      <c r="B363" s="73" t="s">
        <v>214</v>
      </c>
      <c r="C363" s="73" t="s">
        <v>650</v>
      </c>
      <c r="D363" s="73" t="s">
        <v>216</v>
      </c>
      <c r="E363" s="73"/>
      <c r="F363" s="26"/>
      <c r="G363" s="23"/>
      <c r="H363" s="23"/>
      <c r="I363" s="22" t="s">
        <v>239</v>
      </c>
      <c r="J363" s="82" t="s">
        <v>240</v>
      </c>
      <c r="K363" s="82"/>
      <c r="L363" s="74" t="s">
        <v>241</v>
      </c>
      <c r="M363" s="177">
        <v>1435</v>
      </c>
      <c r="N363" s="178">
        <v>52</v>
      </c>
      <c r="O363" s="178">
        <v>58</v>
      </c>
      <c r="P363" s="178">
        <v>63</v>
      </c>
      <c r="Q363" s="178">
        <v>68</v>
      </c>
      <c r="R363" s="178">
        <v>59</v>
      </c>
      <c r="S363" s="178">
        <v>62</v>
      </c>
      <c r="T363" s="178">
        <v>74</v>
      </c>
      <c r="U363" s="178">
        <v>84</v>
      </c>
      <c r="V363" s="178">
        <v>102</v>
      </c>
      <c r="W363" s="178">
        <v>97</v>
      </c>
      <c r="X363" s="178">
        <v>84</v>
      </c>
      <c r="Y363" s="178">
        <v>88</v>
      </c>
      <c r="Z363" s="178">
        <v>103</v>
      </c>
      <c r="AA363" s="178">
        <v>125</v>
      </c>
      <c r="AB363" s="178">
        <v>90</v>
      </c>
      <c r="AC363" s="178">
        <v>78</v>
      </c>
      <c r="AD363" s="178">
        <v>65</v>
      </c>
      <c r="AE363" s="178">
        <v>81</v>
      </c>
      <c r="AF363" s="23"/>
    </row>
    <row r="364" spans="1:32" ht="15" hidden="1">
      <c r="A364" s="73" t="s">
        <v>213</v>
      </c>
      <c r="B364" s="73" t="s">
        <v>214</v>
      </c>
      <c r="C364" s="73" t="s">
        <v>650</v>
      </c>
      <c r="D364" s="73" t="s">
        <v>216</v>
      </c>
      <c r="E364" s="73"/>
      <c r="F364" s="26"/>
      <c r="G364" s="23"/>
      <c r="H364" s="23"/>
      <c r="I364" s="22" t="s">
        <v>242</v>
      </c>
      <c r="J364" s="82" t="s">
        <v>243</v>
      </c>
      <c r="K364" s="82"/>
      <c r="L364" s="74" t="s">
        <v>244</v>
      </c>
      <c r="M364" s="177">
        <v>973</v>
      </c>
      <c r="N364" s="178">
        <v>36</v>
      </c>
      <c r="O364" s="178">
        <v>40</v>
      </c>
      <c r="P364" s="178">
        <v>43</v>
      </c>
      <c r="Q364" s="178">
        <v>45</v>
      </c>
      <c r="R364" s="178">
        <v>39</v>
      </c>
      <c r="S364" s="178">
        <v>44</v>
      </c>
      <c r="T364" s="178">
        <v>52</v>
      </c>
      <c r="U364" s="178">
        <v>60</v>
      </c>
      <c r="V364" s="178">
        <v>70</v>
      </c>
      <c r="W364" s="178">
        <v>65</v>
      </c>
      <c r="X364" s="178">
        <v>57</v>
      </c>
      <c r="Y364" s="178">
        <v>61</v>
      </c>
      <c r="Z364" s="178">
        <v>70</v>
      </c>
      <c r="AA364" s="178">
        <v>83</v>
      </c>
      <c r="AB364" s="178">
        <v>58</v>
      </c>
      <c r="AC364" s="178">
        <v>51</v>
      </c>
      <c r="AD364" s="178">
        <v>44</v>
      </c>
      <c r="AE364" s="178">
        <v>55</v>
      </c>
      <c r="AF364" s="23"/>
    </row>
    <row r="365" spans="1:32" ht="15" hidden="1">
      <c r="A365" s="73" t="s">
        <v>213</v>
      </c>
      <c r="B365" s="73" t="s">
        <v>214</v>
      </c>
      <c r="C365" s="73" t="s">
        <v>650</v>
      </c>
      <c r="D365" s="73" t="s">
        <v>216</v>
      </c>
      <c r="E365" s="73"/>
      <c r="F365" s="26"/>
      <c r="G365" s="23"/>
      <c r="H365" s="23"/>
      <c r="I365" s="22" t="s">
        <v>245</v>
      </c>
      <c r="J365" s="82" t="s">
        <v>246</v>
      </c>
      <c r="K365" s="82"/>
      <c r="L365" s="74" t="s">
        <v>247</v>
      </c>
      <c r="M365" s="177">
        <v>975</v>
      </c>
      <c r="N365" s="178">
        <v>35</v>
      </c>
      <c r="O365" s="178">
        <v>40</v>
      </c>
      <c r="P365" s="178">
        <v>43</v>
      </c>
      <c r="Q365" s="178">
        <v>47</v>
      </c>
      <c r="R365" s="178">
        <v>39</v>
      </c>
      <c r="S365" s="178">
        <v>40</v>
      </c>
      <c r="T365" s="178">
        <v>47</v>
      </c>
      <c r="U365" s="178">
        <v>56</v>
      </c>
      <c r="V365" s="178">
        <v>70</v>
      </c>
      <c r="W365" s="178">
        <v>67</v>
      </c>
      <c r="X365" s="178">
        <v>57</v>
      </c>
      <c r="Y365" s="178">
        <v>57</v>
      </c>
      <c r="Z365" s="178">
        <v>67</v>
      </c>
      <c r="AA365" s="178">
        <v>84</v>
      </c>
      <c r="AB365" s="178">
        <v>63</v>
      </c>
      <c r="AC365" s="178">
        <v>55</v>
      </c>
      <c r="AD365" s="178">
        <v>47</v>
      </c>
      <c r="AE365" s="178">
        <v>61</v>
      </c>
      <c r="AF365" s="23"/>
    </row>
    <row r="366" spans="1:32" ht="29.25" hidden="1" customHeight="1">
      <c r="A366" s="73" t="s">
        <v>213</v>
      </c>
      <c r="B366" s="73" t="s">
        <v>214</v>
      </c>
      <c r="C366" s="73" t="s">
        <v>650</v>
      </c>
      <c r="D366" s="73" t="s">
        <v>216</v>
      </c>
      <c r="E366" s="73"/>
      <c r="F366" s="26"/>
      <c r="G366" s="23"/>
      <c r="H366" s="23"/>
      <c r="I366" s="22" t="s">
        <v>248</v>
      </c>
      <c r="J366" s="82" t="s">
        <v>249</v>
      </c>
      <c r="K366" s="82"/>
      <c r="L366" s="74" t="s">
        <v>250</v>
      </c>
      <c r="M366" s="177">
        <v>3587</v>
      </c>
      <c r="N366" s="178">
        <v>135</v>
      </c>
      <c r="O366" s="178">
        <v>147</v>
      </c>
      <c r="P366" s="178">
        <v>153</v>
      </c>
      <c r="Q366" s="178">
        <v>167</v>
      </c>
      <c r="R366" s="178">
        <v>181</v>
      </c>
      <c r="S366" s="178">
        <v>174</v>
      </c>
      <c r="T366" s="178">
        <v>198</v>
      </c>
      <c r="U366" s="178">
        <v>225</v>
      </c>
      <c r="V366" s="178">
        <v>282</v>
      </c>
      <c r="W366" s="178">
        <v>270</v>
      </c>
      <c r="X366" s="178">
        <v>219</v>
      </c>
      <c r="Y366" s="178">
        <v>200</v>
      </c>
      <c r="Z366" s="178">
        <v>224</v>
      </c>
      <c r="AA366" s="178">
        <v>301</v>
      </c>
      <c r="AB366" s="178">
        <v>235</v>
      </c>
      <c r="AC366" s="178">
        <v>195</v>
      </c>
      <c r="AD366" s="178">
        <v>140</v>
      </c>
      <c r="AE366" s="178">
        <v>141</v>
      </c>
      <c r="AF366" s="23"/>
    </row>
    <row r="367" spans="1:32" ht="15" hidden="1">
      <c r="A367" s="73" t="s">
        <v>213</v>
      </c>
      <c r="B367" s="73" t="s">
        <v>214</v>
      </c>
      <c r="C367" s="73" t="s">
        <v>650</v>
      </c>
      <c r="D367" s="73" t="s">
        <v>216</v>
      </c>
      <c r="E367" s="73"/>
      <c r="F367" s="26"/>
      <c r="G367" s="23"/>
      <c r="H367" s="23"/>
      <c r="I367" s="22" t="s">
        <v>251</v>
      </c>
      <c r="J367" s="82" t="s">
        <v>252</v>
      </c>
      <c r="K367" s="82"/>
      <c r="L367" s="74" t="s">
        <v>253</v>
      </c>
      <c r="M367" s="177">
        <v>3081</v>
      </c>
      <c r="N367" s="178">
        <v>113</v>
      </c>
      <c r="O367" s="178">
        <v>124</v>
      </c>
      <c r="P367" s="178">
        <v>130</v>
      </c>
      <c r="Q367" s="178">
        <v>139</v>
      </c>
      <c r="R367" s="178">
        <v>144</v>
      </c>
      <c r="S367" s="178">
        <v>146</v>
      </c>
      <c r="T367" s="178">
        <v>169</v>
      </c>
      <c r="U367" s="178">
        <v>192</v>
      </c>
      <c r="V367" s="178">
        <v>238</v>
      </c>
      <c r="W367" s="178">
        <v>229</v>
      </c>
      <c r="X367" s="178">
        <v>186</v>
      </c>
      <c r="Y367" s="178">
        <v>172</v>
      </c>
      <c r="Z367" s="178">
        <v>196</v>
      </c>
      <c r="AA367" s="178">
        <v>264</v>
      </c>
      <c r="AB367" s="178">
        <v>204</v>
      </c>
      <c r="AC367" s="178">
        <v>170</v>
      </c>
      <c r="AD367" s="178">
        <v>128</v>
      </c>
      <c r="AE367" s="178">
        <v>136</v>
      </c>
      <c r="AF367" s="23"/>
    </row>
    <row r="368" spans="1:32" ht="15" hidden="1">
      <c r="A368" s="73" t="s">
        <v>213</v>
      </c>
      <c r="B368" s="73" t="s">
        <v>214</v>
      </c>
      <c r="C368" s="73" t="s">
        <v>650</v>
      </c>
      <c r="D368" s="73" t="s">
        <v>216</v>
      </c>
      <c r="E368" s="73"/>
      <c r="F368" s="26"/>
      <c r="G368" s="23"/>
      <c r="H368" s="23"/>
      <c r="I368" s="22" t="s">
        <v>254</v>
      </c>
      <c r="J368" s="82" t="s">
        <v>255</v>
      </c>
      <c r="K368" s="82"/>
      <c r="L368" s="74" t="s">
        <v>256</v>
      </c>
      <c r="M368" s="177">
        <v>6693</v>
      </c>
      <c r="N368" s="178">
        <v>255</v>
      </c>
      <c r="O368" s="178">
        <v>242</v>
      </c>
      <c r="P368" s="178">
        <v>236</v>
      </c>
      <c r="Q368" s="178">
        <v>263</v>
      </c>
      <c r="R368" s="178">
        <v>374</v>
      </c>
      <c r="S368" s="178">
        <v>407</v>
      </c>
      <c r="T368" s="178">
        <v>456</v>
      </c>
      <c r="U368" s="178">
        <v>485</v>
      </c>
      <c r="V368" s="178">
        <v>551</v>
      </c>
      <c r="W368" s="178">
        <v>531</v>
      </c>
      <c r="X368" s="178">
        <v>429</v>
      </c>
      <c r="Y368" s="178">
        <v>357</v>
      </c>
      <c r="Z368" s="178">
        <v>346</v>
      </c>
      <c r="AA368" s="178">
        <v>458</v>
      </c>
      <c r="AB368" s="178">
        <v>371</v>
      </c>
      <c r="AC368" s="178">
        <v>342</v>
      </c>
      <c r="AD368" s="178">
        <v>287</v>
      </c>
      <c r="AE368" s="178">
        <v>302</v>
      </c>
      <c r="AF368" s="23"/>
    </row>
    <row r="369" spans="1:32" ht="15" hidden="1">
      <c r="A369" s="73" t="s">
        <v>213</v>
      </c>
      <c r="B369" s="73" t="s">
        <v>214</v>
      </c>
      <c r="C369" s="73" t="s">
        <v>650</v>
      </c>
      <c r="D369" s="73" t="s">
        <v>216</v>
      </c>
      <c r="E369" s="73"/>
      <c r="F369" s="26"/>
      <c r="G369" s="23"/>
      <c r="H369" s="23"/>
      <c r="I369" s="22" t="s">
        <v>257</v>
      </c>
      <c r="J369" s="82" t="s">
        <v>258</v>
      </c>
      <c r="K369" s="82"/>
      <c r="L369" s="74" t="s">
        <v>259</v>
      </c>
      <c r="M369" s="177">
        <v>4497</v>
      </c>
      <c r="N369" s="178">
        <v>173</v>
      </c>
      <c r="O369" s="178">
        <v>184</v>
      </c>
      <c r="P369" s="178">
        <v>189</v>
      </c>
      <c r="Q369" s="178">
        <v>206</v>
      </c>
      <c r="R369" s="178">
        <v>229</v>
      </c>
      <c r="S369" s="178">
        <v>224</v>
      </c>
      <c r="T369" s="178">
        <v>256</v>
      </c>
      <c r="U369" s="178">
        <v>294</v>
      </c>
      <c r="V369" s="178">
        <v>362</v>
      </c>
      <c r="W369" s="178">
        <v>360</v>
      </c>
      <c r="X369" s="178">
        <v>289</v>
      </c>
      <c r="Y369" s="178">
        <v>246</v>
      </c>
      <c r="Z369" s="178">
        <v>254</v>
      </c>
      <c r="AA369" s="178">
        <v>343</v>
      </c>
      <c r="AB369" s="178">
        <v>271</v>
      </c>
      <c r="AC369" s="178">
        <v>236</v>
      </c>
      <c r="AD369" s="178">
        <v>184</v>
      </c>
      <c r="AE369" s="178">
        <v>196</v>
      </c>
      <c r="AF369" s="23"/>
    </row>
    <row r="370" spans="1:32" ht="15" hidden="1">
      <c r="A370" s="73" t="s">
        <v>213</v>
      </c>
      <c r="B370" s="73" t="s">
        <v>214</v>
      </c>
      <c r="C370" s="73" t="s">
        <v>650</v>
      </c>
      <c r="D370" s="73" t="s">
        <v>216</v>
      </c>
      <c r="E370" s="73"/>
      <c r="F370" s="26"/>
      <c r="G370" s="23"/>
      <c r="H370" s="23"/>
      <c r="I370" s="22" t="s">
        <v>260</v>
      </c>
      <c r="J370" s="82" t="s">
        <v>261</v>
      </c>
      <c r="K370" s="82"/>
      <c r="L370" s="74" t="s">
        <v>262</v>
      </c>
      <c r="M370" s="177">
        <v>1171</v>
      </c>
      <c r="N370" s="178">
        <v>40</v>
      </c>
      <c r="O370" s="178">
        <v>44</v>
      </c>
      <c r="P370" s="178">
        <v>48</v>
      </c>
      <c r="Q370" s="178">
        <v>52</v>
      </c>
      <c r="R370" s="178">
        <v>44</v>
      </c>
      <c r="S370" s="178">
        <v>48</v>
      </c>
      <c r="T370" s="178">
        <v>57</v>
      </c>
      <c r="U370" s="178">
        <v>65</v>
      </c>
      <c r="V370" s="178">
        <v>77</v>
      </c>
      <c r="W370" s="178">
        <v>73</v>
      </c>
      <c r="X370" s="178">
        <v>67</v>
      </c>
      <c r="Y370" s="178">
        <v>72</v>
      </c>
      <c r="Z370" s="178">
        <v>84</v>
      </c>
      <c r="AA370" s="178">
        <v>102</v>
      </c>
      <c r="AB370" s="178">
        <v>71</v>
      </c>
      <c r="AC370" s="178">
        <v>71</v>
      </c>
      <c r="AD370" s="178">
        <v>68</v>
      </c>
      <c r="AE370" s="178">
        <v>90</v>
      </c>
      <c r="AF370" s="23"/>
    </row>
    <row r="371" spans="1:32" ht="29.25" hidden="1" customHeight="1">
      <c r="A371" s="73" t="s">
        <v>213</v>
      </c>
      <c r="B371" s="73" t="s">
        <v>214</v>
      </c>
      <c r="C371" s="73" t="s">
        <v>650</v>
      </c>
      <c r="D371" s="73" t="s">
        <v>216</v>
      </c>
      <c r="E371" s="73"/>
      <c r="F371" s="26"/>
      <c r="G371" s="23"/>
      <c r="H371" s="23"/>
      <c r="I371" s="22" t="s">
        <v>263</v>
      </c>
      <c r="J371" s="82" t="s">
        <v>264</v>
      </c>
      <c r="K371" s="82"/>
      <c r="L371" s="74" t="s">
        <v>265</v>
      </c>
      <c r="M371" s="177">
        <v>541</v>
      </c>
      <c r="N371" s="178">
        <v>18</v>
      </c>
      <c r="O371" s="178">
        <v>20</v>
      </c>
      <c r="P371" s="178">
        <v>23</v>
      </c>
      <c r="Q371" s="178">
        <v>24</v>
      </c>
      <c r="R371" s="178">
        <v>18</v>
      </c>
      <c r="S371" s="178">
        <v>21</v>
      </c>
      <c r="T371" s="178">
        <v>25</v>
      </c>
      <c r="U371" s="178">
        <v>30</v>
      </c>
      <c r="V371" s="178">
        <v>39</v>
      </c>
      <c r="W371" s="178">
        <v>36</v>
      </c>
      <c r="X371" s="178">
        <v>30</v>
      </c>
      <c r="Y371" s="178">
        <v>31</v>
      </c>
      <c r="Z371" s="178">
        <v>36</v>
      </c>
      <c r="AA371" s="178">
        <v>51</v>
      </c>
      <c r="AB371" s="178">
        <v>36</v>
      </c>
      <c r="AC371" s="178">
        <v>32</v>
      </c>
      <c r="AD371" s="178">
        <v>31</v>
      </c>
      <c r="AE371" s="178">
        <v>40</v>
      </c>
      <c r="AF371" s="23"/>
    </row>
    <row r="372" spans="1:32" ht="15" hidden="1">
      <c r="A372" s="73" t="s">
        <v>213</v>
      </c>
      <c r="B372" s="73" t="s">
        <v>214</v>
      </c>
      <c r="C372" s="73" t="s">
        <v>650</v>
      </c>
      <c r="D372" s="73" t="s">
        <v>216</v>
      </c>
      <c r="E372" s="73"/>
      <c r="F372" s="26"/>
      <c r="G372" s="23"/>
      <c r="H372" s="23"/>
      <c r="I372" s="22" t="s">
        <v>266</v>
      </c>
      <c r="J372" s="82" t="s">
        <v>267</v>
      </c>
      <c r="K372" s="82"/>
      <c r="L372" s="74" t="s">
        <v>268</v>
      </c>
      <c r="M372" s="177">
        <v>588</v>
      </c>
      <c r="N372" s="178">
        <v>22</v>
      </c>
      <c r="O372" s="178">
        <v>24</v>
      </c>
      <c r="P372" s="178">
        <v>26</v>
      </c>
      <c r="Q372" s="178">
        <v>28</v>
      </c>
      <c r="R372" s="178">
        <v>25</v>
      </c>
      <c r="S372" s="178">
        <v>26</v>
      </c>
      <c r="T372" s="178">
        <v>29</v>
      </c>
      <c r="U372" s="178">
        <v>34</v>
      </c>
      <c r="V372" s="178">
        <v>43</v>
      </c>
      <c r="W372" s="178">
        <v>40</v>
      </c>
      <c r="X372" s="178">
        <v>34</v>
      </c>
      <c r="Y372" s="178">
        <v>34</v>
      </c>
      <c r="Z372" s="178">
        <v>38</v>
      </c>
      <c r="AA372" s="178">
        <v>52</v>
      </c>
      <c r="AB372" s="178">
        <v>36</v>
      </c>
      <c r="AC372" s="178">
        <v>31</v>
      </c>
      <c r="AD372" s="178">
        <v>29</v>
      </c>
      <c r="AE372" s="178">
        <v>38</v>
      </c>
      <c r="AF372" s="23"/>
    </row>
    <row r="373" spans="1:32" ht="15" hidden="1">
      <c r="A373" s="73" t="s">
        <v>213</v>
      </c>
      <c r="B373" s="73" t="s">
        <v>214</v>
      </c>
      <c r="C373" s="73" t="s">
        <v>650</v>
      </c>
      <c r="D373" s="73" t="s">
        <v>216</v>
      </c>
      <c r="E373" s="73"/>
      <c r="F373" s="26"/>
      <c r="G373" s="23"/>
      <c r="H373" s="23"/>
      <c r="I373" s="22" t="s">
        <v>269</v>
      </c>
      <c r="J373" s="82" t="s">
        <v>270</v>
      </c>
      <c r="K373" s="82"/>
      <c r="L373" s="74" t="s">
        <v>271</v>
      </c>
      <c r="M373" s="177">
        <v>397</v>
      </c>
      <c r="N373" s="178">
        <v>15</v>
      </c>
      <c r="O373" s="178">
        <v>17</v>
      </c>
      <c r="P373" s="178">
        <v>18</v>
      </c>
      <c r="Q373" s="178">
        <v>19</v>
      </c>
      <c r="R373" s="178">
        <v>14</v>
      </c>
      <c r="S373" s="178">
        <v>17</v>
      </c>
      <c r="T373" s="178">
        <v>19</v>
      </c>
      <c r="U373" s="178">
        <v>22</v>
      </c>
      <c r="V373" s="178">
        <v>27</v>
      </c>
      <c r="W373" s="178">
        <v>25</v>
      </c>
      <c r="X373" s="178">
        <v>23</v>
      </c>
      <c r="Y373" s="178">
        <v>25</v>
      </c>
      <c r="Z373" s="178">
        <v>27</v>
      </c>
      <c r="AA373" s="178">
        <v>34</v>
      </c>
      <c r="AB373" s="178">
        <v>23</v>
      </c>
      <c r="AC373" s="178">
        <v>22</v>
      </c>
      <c r="AD373" s="178">
        <v>22</v>
      </c>
      <c r="AE373" s="178">
        <v>29</v>
      </c>
      <c r="AF373" s="23"/>
    </row>
    <row r="374" spans="1:32" ht="15" hidden="1">
      <c r="A374" s="73" t="s">
        <v>213</v>
      </c>
      <c r="B374" s="73" t="s">
        <v>214</v>
      </c>
      <c r="C374" s="73" t="s">
        <v>650</v>
      </c>
      <c r="D374" s="73" t="s">
        <v>216</v>
      </c>
      <c r="E374" s="73"/>
      <c r="F374" s="26"/>
      <c r="G374" s="23"/>
      <c r="H374" s="23"/>
      <c r="I374" s="22" t="s">
        <v>272</v>
      </c>
      <c r="J374" s="82" t="s">
        <v>273</v>
      </c>
      <c r="K374" s="82"/>
      <c r="L374" s="74" t="s">
        <v>274</v>
      </c>
      <c r="M374" s="177">
        <v>417</v>
      </c>
      <c r="N374" s="178">
        <v>15</v>
      </c>
      <c r="O374" s="178">
        <v>16</v>
      </c>
      <c r="P374" s="178">
        <v>18</v>
      </c>
      <c r="Q374" s="178">
        <v>20</v>
      </c>
      <c r="R374" s="178">
        <v>18</v>
      </c>
      <c r="S374" s="178">
        <v>17</v>
      </c>
      <c r="T374" s="178">
        <v>19</v>
      </c>
      <c r="U374" s="178">
        <v>22</v>
      </c>
      <c r="V374" s="178">
        <v>27</v>
      </c>
      <c r="W374" s="178">
        <v>28</v>
      </c>
      <c r="X374" s="178">
        <v>26</v>
      </c>
      <c r="Y374" s="178">
        <v>26</v>
      </c>
      <c r="Z374" s="178">
        <v>29</v>
      </c>
      <c r="AA374" s="178">
        <v>35</v>
      </c>
      <c r="AB374" s="178">
        <v>26</v>
      </c>
      <c r="AC374" s="178">
        <v>24</v>
      </c>
      <c r="AD374" s="178">
        <v>22</v>
      </c>
      <c r="AE374" s="178">
        <v>29</v>
      </c>
      <c r="AF374" s="23"/>
    </row>
    <row r="375" spans="1:32" ht="15" hidden="1">
      <c r="A375" s="73" t="s">
        <v>213</v>
      </c>
      <c r="B375" s="73" t="s">
        <v>214</v>
      </c>
      <c r="C375" s="73" t="s">
        <v>650</v>
      </c>
      <c r="D375" s="73" t="s">
        <v>216</v>
      </c>
      <c r="E375" s="73"/>
      <c r="F375" s="26"/>
      <c r="G375" s="23"/>
      <c r="H375" s="23"/>
      <c r="I375" s="22" t="s">
        <v>275</v>
      </c>
      <c r="J375" s="82" t="s">
        <v>276</v>
      </c>
      <c r="K375" s="82"/>
      <c r="L375" s="74" t="s">
        <v>635</v>
      </c>
      <c r="M375" s="177">
        <v>1055</v>
      </c>
      <c r="N375" s="178">
        <v>38</v>
      </c>
      <c r="O375" s="178">
        <v>43</v>
      </c>
      <c r="P375" s="178">
        <v>47</v>
      </c>
      <c r="Q375" s="178">
        <v>48</v>
      </c>
      <c r="R375" s="178">
        <v>35</v>
      </c>
      <c r="S375" s="178">
        <v>41</v>
      </c>
      <c r="T375" s="178">
        <v>49</v>
      </c>
      <c r="U375" s="178">
        <v>58</v>
      </c>
      <c r="V375" s="178">
        <v>72</v>
      </c>
      <c r="W375" s="178">
        <v>69</v>
      </c>
      <c r="X375" s="178">
        <v>61</v>
      </c>
      <c r="Y375" s="178">
        <v>63</v>
      </c>
      <c r="Z375" s="178">
        <v>69</v>
      </c>
      <c r="AA375" s="178">
        <v>89</v>
      </c>
      <c r="AB375" s="178">
        <v>68</v>
      </c>
      <c r="AC375" s="178">
        <v>63</v>
      </c>
      <c r="AD375" s="178">
        <v>58</v>
      </c>
      <c r="AE375" s="178">
        <v>83</v>
      </c>
      <c r="AF375" s="23"/>
    </row>
    <row r="376" spans="1:32" ht="29.25" hidden="1" customHeight="1">
      <c r="A376" s="73" t="s">
        <v>213</v>
      </c>
      <c r="B376" s="73" t="s">
        <v>214</v>
      </c>
      <c r="C376" s="73" t="s">
        <v>650</v>
      </c>
      <c r="D376" s="73" t="s">
        <v>216</v>
      </c>
      <c r="E376" s="73"/>
      <c r="F376" s="26"/>
      <c r="G376" s="23"/>
      <c r="H376" s="23"/>
      <c r="I376" s="22" t="s">
        <v>278</v>
      </c>
      <c r="J376" s="82" t="s">
        <v>279</v>
      </c>
      <c r="K376" s="82"/>
      <c r="L376" s="74" t="s">
        <v>280</v>
      </c>
      <c r="M376" s="177">
        <v>1022</v>
      </c>
      <c r="N376" s="178">
        <v>38</v>
      </c>
      <c r="O376" s="178">
        <v>42</v>
      </c>
      <c r="P376" s="178">
        <v>46</v>
      </c>
      <c r="Q376" s="178">
        <v>49</v>
      </c>
      <c r="R376" s="178">
        <v>43</v>
      </c>
      <c r="S376" s="178">
        <v>42</v>
      </c>
      <c r="T376" s="178">
        <v>49</v>
      </c>
      <c r="U376" s="178">
        <v>57</v>
      </c>
      <c r="V376" s="178">
        <v>71</v>
      </c>
      <c r="W376" s="178">
        <v>69</v>
      </c>
      <c r="X376" s="178">
        <v>61</v>
      </c>
      <c r="Y376" s="178">
        <v>61</v>
      </c>
      <c r="Z376" s="178">
        <v>68</v>
      </c>
      <c r="AA376" s="178">
        <v>88</v>
      </c>
      <c r="AB376" s="178">
        <v>65</v>
      </c>
      <c r="AC376" s="178">
        <v>60</v>
      </c>
      <c r="AD376" s="178">
        <v>51</v>
      </c>
      <c r="AE376" s="178">
        <v>61</v>
      </c>
      <c r="AF376" s="23"/>
    </row>
    <row r="377" spans="1:32" ht="15" hidden="1">
      <c r="A377" s="73" t="s">
        <v>213</v>
      </c>
      <c r="B377" s="73" t="s">
        <v>214</v>
      </c>
      <c r="C377" s="73" t="s">
        <v>650</v>
      </c>
      <c r="D377" s="73" t="s">
        <v>216</v>
      </c>
      <c r="E377" s="73"/>
      <c r="F377" s="26"/>
      <c r="G377" s="23"/>
      <c r="H377" s="23"/>
      <c r="I377" s="22" t="s">
        <v>281</v>
      </c>
      <c r="J377" s="82" t="s">
        <v>282</v>
      </c>
      <c r="K377" s="82"/>
      <c r="L377" s="74" t="s">
        <v>283</v>
      </c>
      <c r="M377" s="177">
        <v>1838</v>
      </c>
      <c r="N377" s="178">
        <v>69</v>
      </c>
      <c r="O377" s="178">
        <v>76</v>
      </c>
      <c r="P377" s="178">
        <v>80</v>
      </c>
      <c r="Q377" s="178">
        <v>83</v>
      </c>
      <c r="R377" s="178">
        <v>66</v>
      </c>
      <c r="S377" s="178">
        <v>79</v>
      </c>
      <c r="T377" s="178">
        <v>93</v>
      </c>
      <c r="U377" s="178">
        <v>106</v>
      </c>
      <c r="V377" s="178">
        <v>130</v>
      </c>
      <c r="W377" s="178">
        <v>126</v>
      </c>
      <c r="X377" s="178">
        <v>109</v>
      </c>
      <c r="Y377" s="178">
        <v>111</v>
      </c>
      <c r="Z377" s="178">
        <v>123</v>
      </c>
      <c r="AA377" s="178">
        <v>158</v>
      </c>
      <c r="AB377" s="178">
        <v>119</v>
      </c>
      <c r="AC377" s="178">
        <v>109</v>
      </c>
      <c r="AD377" s="178">
        <v>91</v>
      </c>
      <c r="AE377" s="178">
        <v>111</v>
      </c>
      <c r="AF377" s="23"/>
    </row>
    <row r="378" spans="1:32" ht="15" hidden="1">
      <c r="A378" s="73" t="s">
        <v>213</v>
      </c>
      <c r="B378" s="73" t="s">
        <v>214</v>
      </c>
      <c r="C378" s="73" t="s">
        <v>650</v>
      </c>
      <c r="D378" s="73" t="s">
        <v>216</v>
      </c>
      <c r="E378" s="73"/>
      <c r="F378" s="26"/>
      <c r="G378" s="23"/>
      <c r="H378" s="23"/>
      <c r="I378" s="22" t="s">
        <v>284</v>
      </c>
      <c r="J378" s="82" t="s">
        <v>285</v>
      </c>
      <c r="K378" s="82"/>
      <c r="L378" s="74" t="s">
        <v>286</v>
      </c>
      <c r="M378" s="177">
        <v>3657</v>
      </c>
      <c r="N378" s="178">
        <v>155</v>
      </c>
      <c r="O378" s="178">
        <v>164</v>
      </c>
      <c r="P378" s="178">
        <v>167</v>
      </c>
      <c r="Q378" s="178">
        <v>178</v>
      </c>
      <c r="R378" s="178">
        <v>181</v>
      </c>
      <c r="S378" s="178">
        <v>187</v>
      </c>
      <c r="T378" s="178">
        <v>209</v>
      </c>
      <c r="U378" s="178">
        <v>231</v>
      </c>
      <c r="V378" s="178">
        <v>285</v>
      </c>
      <c r="W378" s="178">
        <v>270</v>
      </c>
      <c r="X378" s="178">
        <v>221</v>
      </c>
      <c r="Y378" s="178">
        <v>199</v>
      </c>
      <c r="Z378" s="178">
        <v>209</v>
      </c>
      <c r="AA378" s="178">
        <v>283</v>
      </c>
      <c r="AB378" s="178">
        <v>218</v>
      </c>
      <c r="AC378" s="178">
        <v>191</v>
      </c>
      <c r="AD378" s="178">
        <v>150</v>
      </c>
      <c r="AE378" s="178">
        <v>159</v>
      </c>
      <c r="AF378" s="23"/>
    </row>
    <row r="379" spans="1:32" ht="15" hidden="1">
      <c r="A379" s="73" t="s">
        <v>213</v>
      </c>
      <c r="B379" s="73" t="s">
        <v>214</v>
      </c>
      <c r="C379" s="73" t="s">
        <v>650</v>
      </c>
      <c r="D379" s="73" t="s">
        <v>216</v>
      </c>
      <c r="E379" s="73"/>
      <c r="F379" s="26"/>
      <c r="G379" s="23"/>
      <c r="H379" s="23"/>
      <c r="I379" s="22" t="s">
        <v>287</v>
      </c>
      <c r="J379" s="82" t="s">
        <v>288</v>
      </c>
      <c r="K379" s="82"/>
      <c r="L379" s="74" t="s">
        <v>289</v>
      </c>
      <c r="M379" s="177">
        <v>911</v>
      </c>
      <c r="N379" s="178">
        <v>33</v>
      </c>
      <c r="O379" s="178">
        <v>37</v>
      </c>
      <c r="P379" s="178">
        <v>40</v>
      </c>
      <c r="Q379" s="178">
        <v>43</v>
      </c>
      <c r="R379" s="178">
        <v>36</v>
      </c>
      <c r="S379" s="178">
        <v>39</v>
      </c>
      <c r="T379" s="178">
        <v>45</v>
      </c>
      <c r="U379" s="178">
        <v>51</v>
      </c>
      <c r="V379" s="178">
        <v>65</v>
      </c>
      <c r="W379" s="178">
        <v>62</v>
      </c>
      <c r="X379" s="178">
        <v>55</v>
      </c>
      <c r="Y379" s="178">
        <v>54</v>
      </c>
      <c r="Z379" s="178">
        <v>60</v>
      </c>
      <c r="AA379" s="178">
        <v>77</v>
      </c>
      <c r="AB379" s="178">
        <v>57</v>
      </c>
      <c r="AC379" s="178">
        <v>53</v>
      </c>
      <c r="AD379" s="178">
        <v>47</v>
      </c>
      <c r="AE379" s="178">
        <v>56</v>
      </c>
      <c r="AF379" s="23"/>
    </row>
    <row r="380" spans="1:32" ht="15" hidden="1">
      <c r="A380" s="73" t="s">
        <v>213</v>
      </c>
      <c r="B380" s="73" t="s">
        <v>214</v>
      </c>
      <c r="C380" s="73" t="s">
        <v>650</v>
      </c>
      <c r="D380" s="73" t="s">
        <v>216</v>
      </c>
      <c r="E380" s="73"/>
      <c r="F380" s="26"/>
      <c r="G380" s="23"/>
      <c r="H380" s="23"/>
      <c r="I380" s="22" t="s">
        <v>290</v>
      </c>
      <c r="J380" s="82" t="s">
        <v>291</v>
      </c>
      <c r="K380" s="82"/>
      <c r="L380" s="74" t="s">
        <v>292</v>
      </c>
      <c r="M380" s="177">
        <v>706</v>
      </c>
      <c r="N380" s="178">
        <v>30</v>
      </c>
      <c r="O380" s="178">
        <v>33</v>
      </c>
      <c r="P380" s="178">
        <v>34</v>
      </c>
      <c r="Q380" s="178">
        <v>36</v>
      </c>
      <c r="R380" s="178">
        <v>34</v>
      </c>
      <c r="S380" s="178">
        <v>34</v>
      </c>
      <c r="T380" s="178">
        <v>39</v>
      </c>
      <c r="U380" s="178">
        <v>45</v>
      </c>
      <c r="V380" s="178">
        <v>53</v>
      </c>
      <c r="W380" s="178">
        <v>49</v>
      </c>
      <c r="X380" s="178">
        <v>42</v>
      </c>
      <c r="Y380" s="178">
        <v>41</v>
      </c>
      <c r="Z380" s="178">
        <v>43</v>
      </c>
      <c r="AA380" s="178">
        <v>55</v>
      </c>
      <c r="AB380" s="178">
        <v>39</v>
      </c>
      <c r="AC380" s="178">
        <v>33</v>
      </c>
      <c r="AD380" s="178">
        <v>29</v>
      </c>
      <c r="AE380" s="178">
        <v>37</v>
      </c>
      <c r="AF380" s="23"/>
    </row>
    <row r="381" spans="1:32" ht="29.25" hidden="1" customHeight="1">
      <c r="A381" s="73" t="s">
        <v>213</v>
      </c>
      <c r="B381" s="73" t="s">
        <v>214</v>
      </c>
      <c r="C381" s="73" t="s">
        <v>650</v>
      </c>
      <c r="D381" s="73" t="s">
        <v>216</v>
      </c>
      <c r="E381" s="73"/>
      <c r="F381" s="26"/>
      <c r="G381" s="23"/>
      <c r="H381" s="23"/>
      <c r="I381" s="22" t="s">
        <v>293</v>
      </c>
      <c r="J381" s="82" t="s">
        <v>294</v>
      </c>
      <c r="K381" s="82"/>
      <c r="L381" s="74" t="s">
        <v>636</v>
      </c>
      <c r="M381" s="177">
        <v>1335</v>
      </c>
      <c r="N381" s="178">
        <v>47</v>
      </c>
      <c r="O381" s="178">
        <v>51</v>
      </c>
      <c r="P381" s="178">
        <v>53</v>
      </c>
      <c r="Q381" s="178">
        <v>61</v>
      </c>
      <c r="R381" s="178">
        <v>75</v>
      </c>
      <c r="S381" s="178">
        <v>64</v>
      </c>
      <c r="T381" s="178">
        <v>70</v>
      </c>
      <c r="U381" s="178">
        <v>79</v>
      </c>
      <c r="V381" s="178">
        <v>98</v>
      </c>
      <c r="W381" s="178">
        <v>93</v>
      </c>
      <c r="X381" s="178">
        <v>79</v>
      </c>
      <c r="Y381" s="178">
        <v>72</v>
      </c>
      <c r="Z381" s="178">
        <v>79</v>
      </c>
      <c r="AA381" s="178">
        <v>115</v>
      </c>
      <c r="AB381" s="178">
        <v>85</v>
      </c>
      <c r="AC381" s="178">
        <v>75</v>
      </c>
      <c r="AD381" s="178">
        <v>63</v>
      </c>
      <c r="AE381" s="178">
        <v>75</v>
      </c>
      <c r="AF381" s="23"/>
    </row>
    <row r="382" spans="1:32" ht="15" hidden="1">
      <c r="A382" s="73" t="s">
        <v>213</v>
      </c>
      <c r="B382" s="73" t="s">
        <v>214</v>
      </c>
      <c r="C382" s="73" t="s">
        <v>650</v>
      </c>
      <c r="D382" s="73" t="s">
        <v>216</v>
      </c>
      <c r="E382" s="73"/>
      <c r="F382" s="26"/>
      <c r="G382" s="23"/>
      <c r="H382" s="23"/>
      <c r="I382" s="22" t="s">
        <v>296</v>
      </c>
      <c r="J382" s="82" t="s">
        <v>297</v>
      </c>
      <c r="K382" s="82"/>
      <c r="L382" s="74" t="s">
        <v>298</v>
      </c>
      <c r="M382" s="177">
        <v>4498</v>
      </c>
      <c r="N382" s="178">
        <v>165</v>
      </c>
      <c r="O382" s="178">
        <v>175</v>
      </c>
      <c r="P382" s="178">
        <v>184</v>
      </c>
      <c r="Q382" s="178">
        <v>208</v>
      </c>
      <c r="R382" s="178">
        <v>225</v>
      </c>
      <c r="S382" s="178">
        <v>227</v>
      </c>
      <c r="T382" s="178">
        <v>250</v>
      </c>
      <c r="U382" s="178">
        <v>278</v>
      </c>
      <c r="V382" s="178">
        <v>352</v>
      </c>
      <c r="W382" s="178">
        <v>344</v>
      </c>
      <c r="X382" s="178">
        <v>278</v>
      </c>
      <c r="Y382" s="178">
        <v>237</v>
      </c>
      <c r="Z382" s="178">
        <v>255</v>
      </c>
      <c r="AA382" s="178">
        <v>367</v>
      </c>
      <c r="AB382" s="178">
        <v>291</v>
      </c>
      <c r="AC382" s="178">
        <v>262</v>
      </c>
      <c r="AD382" s="178">
        <v>201</v>
      </c>
      <c r="AE382" s="178">
        <v>201</v>
      </c>
      <c r="AF382" s="23"/>
    </row>
    <row r="383" spans="1:32" ht="15">
      <c r="A383" s="73" t="s">
        <v>213</v>
      </c>
      <c r="B383" s="73" t="s">
        <v>214</v>
      </c>
      <c r="C383" s="73" t="s">
        <v>650</v>
      </c>
      <c r="D383" s="73" t="s">
        <v>216</v>
      </c>
      <c r="E383" s="73"/>
      <c r="F383" s="26"/>
      <c r="G383" s="23"/>
      <c r="H383" s="23"/>
      <c r="I383" s="22" t="s">
        <v>299</v>
      </c>
      <c r="J383" s="82" t="s">
        <v>300</v>
      </c>
      <c r="K383" s="82"/>
      <c r="L383" s="74" t="s">
        <v>637</v>
      </c>
      <c r="M383" s="177">
        <v>2844</v>
      </c>
      <c r="N383" s="178">
        <v>105</v>
      </c>
      <c r="O383" s="178">
        <v>115</v>
      </c>
      <c r="P383" s="178">
        <v>120</v>
      </c>
      <c r="Q383" s="187">
        <v>132</v>
      </c>
      <c r="R383" s="187">
        <v>126</v>
      </c>
      <c r="S383" s="187">
        <v>126</v>
      </c>
      <c r="T383" s="187">
        <v>147</v>
      </c>
      <c r="U383" s="187">
        <v>169</v>
      </c>
      <c r="V383" s="187">
        <v>214</v>
      </c>
      <c r="W383" s="187">
        <v>207</v>
      </c>
      <c r="X383" s="178">
        <v>176</v>
      </c>
      <c r="Y383" s="178">
        <v>165</v>
      </c>
      <c r="Z383" s="178">
        <v>178</v>
      </c>
      <c r="AA383" s="178">
        <v>238</v>
      </c>
      <c r="AB383" s="178">
        <v>179</v>
      </c>
      <c r="AC383" s="178">
        <v>159</v>
      </c>
      <c r="AD383" s="178">
        <v>135</v>
      </c>
      <c r="AE383" s="178">
        <v>152</v>
      </c>
      <c r="AF383" s="23"/>
    </row>
    <row r="384" spans="1:32" ht="15" hidden="1">
      <c r="A384" s="73" t="s">
        <v>213</v>
      </c>
      <c r="B384" s="73" t="s">
        <v>214</v>
      </c>
      <c r="C384" s="73" t="s">
        <v>650</v>
      </c>
      <c r="D384" s="73" t="s">
        <v>216</v>
      </c>
      <c r="E384" s="73"/>
      <c r="F384" s="26"/>
      <c r="G384" s="23"/>
      <c r="H384" s="23"/>
      <c r="I384" s="22" t="s">
        <v>302</v>
      </c>
      <c r="J384" s="82" t="s">
        <v>303</v>
      </c>
      <c r="K384" s="82"/>
      <c r="L384" s="74" t="s">
        <v>304</v>
      </c>
      <c r="M384" s="177">
        <v>712</v>
      </c>
      <c r="N384" s="178">
        <v>24</v>
      </c>
      <c r="O384" s="178">
        <v>27</v>
      </c>
      <c r="P384" s="178">
        <v>29</v>
      </c>
      <c r="Q384" s="178">
        <v>34</v>
      </c>
      <c r="R384" s="178">
        <v>33</v>
      </c>
      <c r="S384" s="178">
        <v>31</v>
      </c>
      <c r="T384" s="178">
        <v>34</v>
      </c>
      <c r="U384" s="178">
        <v>39</v>
      </c>
      <c r="V384" s="178">
        <v>50</v>
      </c>
      <c r="W384" s="178">
        <v>50</v>
      </c>
      <c r="X384" s="178">
        <v>44</v>
      </c>
      <c r="Y384" s="178">
        <v>42</v>
      </c>
      <c r="Z384" s="178">
        <v>48</v>
      </c>
      <c r="AA384" s="178">
        <v>64</v>
      </c>
      <c r="AB384" s="178">
        <v>48</v>
      </c>
      <c r="AC384" s="178">
        <v>41</v>
      </c>
      <c r="AD384" s="178">
        <v>33</v>
      </c>
      <c r="AE384" s="178">
        <v>40</v>
      </c>
      <c r="AF384" s="23"/>
    </row>
    <row r="385" spans="1:32" ht="15" hidden="1">
      <c r="A385" s="73" t="s">
        <v>213</v>
      </c>
      <c r="B385" s="73" t="s">
        <v>214</v>
      </c>
      <c r="C385" s="73" t="s">
        <v>650</v>
      </c>
      <c r="D385" s="73" t="s">
        <v>216</v>
      </c>
      <c r="E385" s="73"/>
      <c r="F385" s="26"/>
      <c r="G385" s="23"/>
      <c r="H385" s="23"/>
      <c r="I385" s="22" t="s">
        <v>305</v>
      </c>
      <c r="J385" s="82" t="s">
        <v>306</v>
      </c>
      <c r="K385" s="82"/>
      <c r="L385" s="74" t="s">
        <v>307</v>
      </c>
      <c r="M385" s="177">
        <v>502</v>
      </c>
      <c r="N385" s="178">
        <v>17</v>
      </c>
      <c r="O385" s="178">
        <v>19</v>
      </c>
      <c r="P385" s="178">
        <v>20</v>
      </c>
      <c r="Q385" s="178">
        <v>23</v>
      </c>
      <c r="R385" s="178">
        <v>18</v>
      </c>
      <c r="S385" s="178">
        <v>20</v>
      </c>
      <c r="T385" s="178">
        <v>23</v>
      </c>
      <c r="U385" s="178">
        <v>26</v>
      </c>
      <c r="V385" s="178">
        <v>33</v>
      </c>
      <c r="W385" s="178">
        <v>33</v>
      </c>
      <c r="X385" s="178">
        <v>31</v>
      </c>
      <c r="Y385" s="178">
        <v>31</v>
      </c>
      <c r="Z385" s="178">
        <v>34</v>
      </c>
      <c r="AA385" s="178">
        <v>45</v>
      </c>
      <c r="AB385" s="178">
        <v>34</v>
      </c>
      <c r="AC385" s="178">
        <v>32</v>
      </c>
      <c r="AD385" s="178">
        <v>29</v>
      </c>
      <c r="AE385" s="178">
        <v>35</v>
      </c>
      <c r="AF385" s="23"/>
    </row>
    <row r="386" spans="1:32" ht="29.25" hidden="1" customHeight="1">
      <c r="A386" s="73" t="s">
        <v>213</v>
      </c>
      <c r="B386" s="73" t="s">
        <v>214</v>
      </c>
      <c r="C386" s="73" t="s">
        <v>650</v>
      </c>
      <c r="D386" s="73" t="s">
        <v>216</v>
      </c>
      <c r="E386" s="73"/>
      <c r="F386" s="26"/>
      <c r="G386" s="23"/>
      <c r="H386" s="23"/>
      <c r="I386" s="22" t="s">
        <v>308</v>
      </c>
      <c r="J386" s="82" t="s">
        <v>309</v>
      </c>
      <c r="K386" s="82"/>
      <c r="L386" s="74" t="s">
        <v>310</v>
      </c>
      <c r="M386" s="177">
        <v>295</v>
      </c>
      <c r="N386" s="178">
        <v>11</v>
      </c>
      <c r="O386" s="178">
        <v>12</v>
      </c>
      <c r="P386" s="178">
        <v>13</v>
      </c>
      <c r="Q386" s="178">
        <v>13</v>
      </c>
      <c r="R386" s="178">
        <v>10</v>
      </c>
      <c r="S386" s="178">
        <v>12</v>
      </c>
      <c r="T386" s="178">
        <v>15</v>
      </c>
      <c r="U386" s="178">
        <v>17</v>
      </c>
      <c r="V386" s="178">
        <v>19</v>
      </c>
      <c r="W386" s="178">
        <v>17</v>
      </c>
      <c r="X386" s="178">
        <v>17</v>
      </c>
      <c r="Y386" s="178">
        <v>19</v>
      </c>
      <c r="Z386" s="178">
        <v>21</v>
      </c>
      <c r="AA386" s="178">
        <v>25</v>
      </c>
      <c r="AB386" s="178">
        <v>17</v>
      </c>
      <c r="AC386" s="178">
        <v>17</v>
      </c>
      <c r="AD386" s="178">
        <v>17</v>
      </c>
      <c r="AE386" s="178">
        <v>24</v>
      </c>
      <c r="AF386" s="23"/>
    </row>
    <row r="387" spans="1:32" ht="15" hidden="1">
      <c r="A387" s="73" t="s">
        <v>213</v>
      </c>
      <c r="B387" s="73" t="s">
        <v>214</v>
      </c>
      <c r="C387" s="73" t="s">
        <v>650</v>
      </c>
      <c r="D387" s="73" t="s">
        <v>216</v>
      </c>
      <c r="E387" s="73"/>
      <c r="F387" s="26"/>
      <c r="G387" s="23"/>
      <c r="H387" s="23"/>
      <c r="I387" s="22" t="s">
        <v>311</v>
      </c>
      <c r="J387" s="82" t="s">
        <v>312</v>
      </c>
      <c r="K387" s="82"/>
      <c r="L387" s="74" t="s">
        <v>313</v>
      </c>
      <c r="M387" s="177">
        <v>355</v>
      </c>
      <c r="N387" s="178">
        <v>13</v>
      </c>
      <c r="O387" s="178">
        <v>14</v>
      </c>
      <c r="P387" s="178">
        <v>15</v>
      </c>
      <c r="Q387" s="178">
        <v>15</v>
      </c>
      <c r="R387" s="178">
        <v>11</v>
      </c>
      <c r="S387" s="178">
        <v>13</v>
      </c>
      <c r="T387" s="178">
        <v>16</v>
      </c>
      <c r="U387" s="178">
        <v>19</v>
      </c>
      <c r="V387" s="178">
        <v>22</v>
      </c>
      <c r="W387" s="178">
        <v>20</v>
      </c>
      <c r="X387" s="178">
        <v>19</v>
      </c>
      <c r="Y387" s="178">
        <v>22</v>
      </c>
      <c r="Z387" s="178">
        <v>25</v>
      </c>
      <c r="AA387" s="178">
        <v>32</v>
      </c>
      <c r="AB387" s="178">
        <v>22</v>
      </c>
      <c r="AC387" s="178">
        <v>22</v>
      </c>
      <c r="AD387" s="178">
        <v>24</v>
      </c>
      <c r="AE387" s="178">
        <v>33</v>
      </c>
      <c r="AF387" s="23"/>
    </row>
    <row r="388" spans="1:32" ht="15" hidden="1">
      <c r="A388" s="73" t="s">
        <v>213</v>
      </c>
      <c r="B388" s="73" t="s">
        <v>214</v>
      </c>
      <c r="C388" s="73" t="s">
        <v>650</v>
      </c>
      <c r="D388" s="73" t="s">
        <v>216</v>
      </c>
      <c r="E388" s="73"/>
      <c r="F388" s="26"/>
      <c r="G388" s="23"/>
      <c r="H388" s="23"/>
      <c r="I388" s="22" t="s">
        <v>314</v>
      </c>
      <c r="J388" s="82" t="s">
        <v>315</v>
      </c>
      <c r="K388" s="82"/>
      <c r="L388" s="74" t="s">
        <v>316</v>
      </c>
      <c r="M388" s="177">
        <v>985</v>
      </c>
      <c r="N388" s="178">
        <v>37</v>
      </c>
      <c r="O388" s="178">
        <v>40</v>
      </c>
      <c r="P388" s="178">
        <v>42</v>
      </c>
      <c r="Q388" s="178">
        <v>46</v>
      </c>
      <c r="R388" s="178">
        <v>46</v>
      </c>
      <c r="S388" s="178">
        <v>45</v>
      </c>
      <c r="T388" s="178">
        <v>50</v>
      </c>
      <c r="U388" s="178">
        <v>55</v>
      </c>
      <c r="V388" s="178">
        <v>69</v>
      </c>
      <c r="W388" s="178">
        <v>63</v>
      </c>
      <c r="X388" s="178">
        <v>54</v>
      </c>
      <c r="Y388" s="178">
        <v>56</v>
      </c>
      <c r="Z388" s="178">
        <v>61</v>
      </c>
      <c r="AA388" s="178">
        <v>83</v>
      </c>
      <c r="AB388" s="178">
        <v>62</v>
      </c>
      <c r="AC388" s="178">
        <v>56</v>
      </c>
      <c r="AD388" s="178">
        <v>51</v>
      </c>
      <c r="AE388" s="178">
        <v>67</v>
      </c>
      <c r="AF388" s="23"/>
    </row>
    <row r="389" spans="1:32" ht="15" hidden="1">
      <c r="A389" s="73" t="s">
        <v>213</v>
      </c>
      <c r="B389" s="73" t="s">
        <v>214</v>
      </c>
      <c r="C389" s="73" t="s">
        <v>650</v>
      </c>
      <c r="D389" s="73" t="s">
        <v>216</v>
      </c>
      <c r="E389" s="73"/>
      <c r="F389" s="26"/>
      <c r="G389" s="23"/>
      <c r="H389" s="23"/>
      <c r="I389" s="22" t="s">
        <v>317</v>
      </c>
      <c r="J389" s="82" t="s">
        <v>318</v>
      </c>
      <c r="K389" s="82"/>
      <c r="L389" s="74" t="s">
        <v>319</v>
      </c>
      <c r="M389" s="177">
        <v>1443</v>
      </c>
      <c r="N389" s="178">
        <v>57</v>
      </c>
      <c r="O389" s="178">
        <v>61</v>
      </c>
      <c r="P389" s="178">
        <v>62</v>
      </c>
      <c r="Q389" s="178">
        <v>66</v>
      </c>
      <c r="R389" s="178">
        <v>61</v>
      </c>
      <c r="S389" s="178">
        <v>64</v>
      </c>
      <c r="T389" s="178">
        <v>74</v>
      </c>
      <c r="U389" s="178">
        <v>85</v>
      </c>
      <c r="V389" s="178">
        <v>106</v>
      </c>
      <c r="W389" s="178">
        <v>98</v>
      </c>
      <c r="X389" s="178">
        <v>82</v>
      </c>
      <c r="Y389" s="178">
        <v>82</v>
      </c>
      <c r="Z389" s="178">
        <v>91</v>
      </c>
      <c r="AA389" s="178">
        <v>122</v>
      </c>
      <c r="AB389" s="178">
        <v>92</v>
      </c>
      <c r="AC389" s="178">
        <v>80</v>
      </c>
      <c r="AD389" s="178">
        <v>70</v>
      </c>
      <c r="AE389" s="178">
        <v>90</v>
      </c>
      <c r="AF389" s="23"/>
    </row>
    <row r="390" spans="1:32" ht="15" hidden="1">
      <c r="A390" s="73" t="s">
        <v>213</v>
      </c>
      <c r="B390" s="73" t="s">
        <v>214</v>
      </c>
      <c r="C390" s="73" t="s">
        <v>650</v>
      </c>
      <c r="D390" s="73" t="s">
        <v>216</v>
      </c>
      <c r="E390" s="73"/>
      <c r="F390" s="26"/>
      <c r="G390" s="23"/>
      <c r="H390" s="23"/>
      <c r="I390" s="22" t="s">
        <v>320</v>
      </c>
      <c r="J390" s="82" t="s">
        <v>321</v>
      </c>
      <c r="K390" s="82"/>
      <c r="L390" s="74" t="s">
        <v>322</v>
      </c>
      <c r="M390" s="177">
        <v>727</v>
      </c>
      <c r="N390" s="178">
        <v>24</v>
      </c>
      <c r="O390" s="178">
        <v>28</v>
      </c>
      <c r="P390" s="178">
        <v>29</v>
      </c>
      <c r="Q390" s="178">
        <v>31</v>
      </c>
      <c r="R390" s="178">
        <v>25</v>
      </c>
      <c r="S390" s="178">
        <v>27</v>
      </c>
      <c r="T390" s="178">
        <v>33</v>
      </c>
      <c r="U390" s="178">
        <v>38</v>
      </c>
      <c r="V390" s="178">
        <v>47</v>
      </c>
      <c r="W390" s="178">
        <v>45</v>
      </c>
      <c r="X390" s="178">
        <v>39</v>
      </c>
      <c r="Y390" s="178">
        <v>43</v>
      </c>
      <c r="Z390" s="178">
        <v>50</v>
      </c>
      <c r="AA390" s="178">
        <v>68</v>
      </c>
      <c r="AB390" s="178">
        <v>50</v>
      </c>
      <c r="AC390" s="178">
        <v>48</v>
      </c>
      <c r="AD390" s="178">
        <v>44</v>
      </c>
      <c r="AE390" s="178">
        <v>55</v>
      </c>
      <c r="AF390" s="23"/>
    </row>
    <row r="391" spans="1:32" ht="29.25" hidden="1" customHeight="1">
      <c r="A391" s="73" t="s">
        <v>213</v>
      </c>
      <c r="B391" s="73" t="s">
        <v>214</v>
      </c>
      <c r="C391" s="73" t="s">
        <v>650</v>
      </c>
      <c r="D391" s="73" t="s">
        <v>216</v>
      </c>
      <c r="E391" s="73"/>
      <c r="F391" s="26"/>
      <c r="G391" s="23"/>
      <c r="H391" s="23"/>
      <c r="I391" s="22" t="s">
        <v>323</v>
      </c>
      <c r="J391" s="82" t="s">
        <v>324</v>
      </c>
      <c r="K391" s="82"/>
      <c r="L391" s="74" t="s">
        <v>325</v>
      </c>
      <c r="M391" s="177">
        <v>390</v>
      </c>
      <c r="N391" s="178">
        <v>13</v>
      </c>
      <c r="O391" s="178">
        <v>14</v>
      </c>
      <c r="P391" s="178">
        <v>15</v>
      </c>
      <c r="Q391" s="178">
        <v>17</v>
      </c>
      <c r="R391" s="178">
        <v>14</v>
      </c>
      <c r="S391" s="178">
        <v>15</v>
      </c>
      <c r="T391" s="178">
        <v>19</v>
      </c>
      <c r="U391" s="178">
        <v>21</v>
      </c>
      <c r="V391" s="178">
        <v>26</v>
      </c>
      <c r="W391" s="178">
        <v>24</v>
      </c>
      <c r="X391" s="178">
        <v>23</v>
      </c>
      <c r="Y391" s="178">
        <v>25</v>
      </c>
      <c r="Z391" s="178">
        <v>29</v>
      </c>
      <c r="AA391" s="178">
        <v>36</v>
      </c>
      <c r="AB391" s="178">
        <v>24</v>
      </c>
      <c r="AC391" s="178">
        <v>24</v>
      </c>
      <c r="AD391" s="178">
        <v>23</v>
      </c>
      <c r="AE391" s="178">
        <v>30</v>
      </c>
      <c r="AF391" s="23"/>
    </row>
    <row r="392" spans="1:32" ht="15" hidden="1">
      <c r="A392" s="73" t="s">
        <v>213</v>
      </c>
      <c r="B392" s="73" t="s">
        <v>214</v>
      </c>
      <c r="C392" s="73" t="s">
        <v>650</v>
      </c>
      <c r="D392" s="73" t="s">
        <v>216</v>
      </c>
      <c r="E392" s="73"/>
      <c r="F392" s="26"/>
      <c r="G392" s="23"/>
      <c r="H392" s="23"/>
      <c r="I392" s="22" t="s">
        <v>326</v>
      </c>
      <c r="J392" s="82" t="s">
        <v>327</v>
      </c>
      <c r="K392" s="82"/>
      <c r="L392" s="74" t="s">
        <v>328</v>
      </c>
      <c r="M392" s="177">
        <v>497</v>
      </c>
      <c r="N392" s="178">
        <v>18</v>
      </c>
      <c r="O392" s="178">
        <v>20</v>
      </c>
      <c r="P392" s="178">
        <v>21</v>
      </c>
      <c r="Q392" s="178">
        <v>22</v>
      </c>
      <c r="R392" s="178">
        <v>17</v>
      </c>
      <c r="S392" s="178">
        <v>20</v>
      </c>
      <c r="T392" s="178">
        <v>24</v>
      </c>
      <c r="U392" s="178">
        <v>29</v>
      </c>
      <c r="V392" s="178">
        <v>35</v>
      </c>
      <c r="W392" s="178">
        <v>32</v>
      </c>
      <c r="X392" s="178">
        <v>28</v>
      </c>
      <c r="Y392" s="178">
        <v>30</v>
      </c>
      <c r="Z392" s="178">
        <v>34</v>
      </c>
      <c r="AA392" s="178">
        <v>46</v>
      </c>
      <c r="AB392" s="178">
        <v>31</v>
      </c>
      <c r="AC392" s="178">
        <v>28</v>
      </c>
      <c r="AD392" s="178">
        <v>27</v>
      </c>
      <c r="AE392" s="178">
        <v>36</v>
      </c>
      <c r="AF392" s="23"/>
    </row>
    <row r="393" spans="1:32" ht="15" hidden="1">
      <c r="A393" s="73" t="s">
        <v>213</v>
      </c>
      <c r="B393" s="73" t="s">
        <v>214</v>
      </c>
      <c r="C393" s="73" t="s">
        <v>650</v>
      </c>
      <c r="D393" s="73" t="s">
        <v>216</v>
      </c>
      <c r="E393" s="73"/>
      <c r="F393" s="26"/>
      <c r="G393" s="23"/>
      <c r="H393" s="23"/>
      <c r="I393" s="22" t="s">
        <v>329</v>
      </c>
      <c r="J393" s="82" t="s">
        <v>330</v>
      </c>
      <c r="K393" s="82"/>
      <c r="L393" s="74" t="s">
        <v>331</v>
      </c>
      <c r="M393" s="177">
        <v>721</v>
      </c>
      <c r="N393" s="178">
        <v>25</v>
      </c>
      <c r="O393" s="178">
        <v>28</v>
      </c>
      <c r="P393" s="178">
        <v>29</v>
      </c>
      <c r="Q393" s="178">
        <v>31</v>
      </c>
      <c r="R393" s="178">
        <v>24</v>
      </c>
      <c r="S393" s="178">
        <v>29</v>
      </c>
      <c r="T393" s="178">
        <v>34</v>
      </c>
      <c r="U393" s="178">
        <v>39</v>
      </c>
      <c r="V393" s="178">
        <v>48</v>
      </c>
      <c r="W393" s="178">
        <v>45</v>
      </c>
      <c r="X393" s="178">
        <v>42</v>
      </c>
      <c r="Y393" s="178">
        <v>45</v>
      </c>
      <c r="Z393" s="178">
        <v>51</v>
      </c>
      <c r="AA393" s="178">
        <v>65</v>
      </c>
      <c r="AB393" s="178">
        <v>46</v>
      </c>
      <c r="AC393" s="178">
        <v>45</v>
      </c>
      <c r="AD393" s="178">
        <v>41</v>
      </c>
      <c r="AE393" s="178">
        <v>54</v>
      </c>
      <c r="AF393" s="23"/>
    </row>
    <row r="394" spans="1:32" ht="15" hidden="1">
      <c r="A394" s="73" t="s">
        <v>213</v>
      </c>
      <c r="B394" s="73" t="s">
        <v>214</v>
      </c>
      <c r="C394" s="73" t="s">
        <v>650</v>
      </c>
      <c r="D394" s="73" t="s">
        <v>216</v>
      </c>
      <c r="E394" s="73"/>
      <c r="F394" s="26"/>
      <c r="G394" s="23"/>
      <c r="H394" s="23"/>
      <c r="I394" s="22" t="s">
        <v>332</v>
      </c>
      <c r="J394" s="82" t="s">
        <v>333</v>
      </c>
      <c r="K394" s="82"/>
      <c r="L394" s="74" t="s">
        <v>334</v>
      </c>
      <c r="M394" s="177">
        <v>380</v>
      </c>
      <c r="N394" s="178">
        <v>12</v>
      </c>
      <c r="O394" s="178">
        <v>13</v>
      </c>
      <c r="P394" s="178">
        <v>15</v>
      </c>
      <c r="Q394" s="178">
        <v>16</v>
      </c>
      <c r="R394" s="178">
        <v>12</v>
      </c>
      <c r="S394" s="178">
        <v>14</v>
      </c>
      <c r="T394" s="178">
        <v>17</v>
      </c>
      <c r="U394" s="178">
        <v>20</v>
      </c>
      <c r="V394" s="178">
        <v>25</v>
      </c>
      <c r="W394" s="178">
        <v>23</v>
      </c>
      <c r="X394" s="178">
        <v>21</v>
      </c>
      <c r="Y394" s="178">
        <v>23</v>
      </c>
      <c r="Z394" s="178">
        <v>27</v>
      </c>
      <c r="AA394" s="178">
        <v>35</v>
      </c>
      <c r="AB394" s="178">
        <v>26</v>
      </c>
      <c r="AC394" s="178">
        <v>24</v>
      </c>
      <c r="AD394" s="178">
        <v>24</v>
      </c>
      <c r="AE394" s="178">
        <v>33</v>
      </c>
      <c r="AF394" s="23"/>
    </row>
    <row r="395" spans="1:32" ht="15" hidden="1">
      <c r="A395" s="73" t="s">
        <v>213</v>
      </c>
      <c r="B395" s="73" t="s">
        <v>214</v>
      </c>
      <c r="C395" s="73" t="s">
        <v>650</v>
      </c>
      <c r="D395" s="73" t="s">
        <v>216</v>
      </c>
      <c r="E395" s="73"/>
      <c r="F395" s="26"/>
      <c r="G395" s="23"/>
      <c r="H395" s="23"/>
      <c r="I395" s="22" t="s">
        <v>335</v>
      </c>
      <c r="J395" s="82" t="s">
        <v>336</v>
      </c>
      <c r="K395" s="82"/>
      <c r="L395" s="74" t="s">
        <v>337</v>
      </c>
      <c r="M395" s="177">
        <v>2667</v>
      </c>
      <c r="N395" s="178">
        <v>107</v>
      </c>
      <c r="O395" s="178">
        <v>112</v>
      </c>
      <c r="P395" s="178">
        <v>110</v>
      </c>
      <c r="Q395" s="178">
        <v>120</v>
      </c>
      <c r="R395" s="178">
        <v>129</v>
      </c>
      <c r="S395" s="178">
        <v>129</v>
      </c>
      <c r="T395" s="178">
        <v>152</v>
      </c>
      <c r="U395" s="178">
        <v>168</v>
      </c>
      <c r="V395" s="178">
        <v>190</v>
      </c>
      <c r="W395" s="178">
        <v>176</v>
      </c>
      <c r="X395" s="178">
        <v>153</v>
      </c>
      <c r="Y395" s="178">
        <v>156</v>
      </c>
      <c r="Z395" s="178">
        <v>176</v>
      </c>
      <c r="AA395" s="178">
        <v>220</v>
      </c>
      <c r="AB395" s="178">
        <v>152</v>
      </c>
      <c r="AC395" s="178">
        <v>144</v>
      </c>
      <c r="AD395" s="178">
        <v>124</v>
      </c>
      <c r="AE395" s="178">
        <v>149</v>
      </c>
      <c r="AF395" s="23"/>
    </row>
    <row r="396" spans="1:32" ht="29.25" hidden="1" customHeight="1">
      <c r="A396" s="73" t="s">
        <v>213</v>
      </c>
      <c r="B396" s="73" t="s">
        <v>214</v>
      </c>
      <c r="C396" s="73" t="s">
        <v>650</v>
      </c>
      <c r="D396" s="73" t="s">
        <v>216</v>
      </c>
      <c r="E396" s="73"/>
      <c r="F396" s="26"/>
      <c r="G396" s="23"/>
      <c r="H396" s="23"/>
      <c r="I396" s="22" t="s">
        <v>338</v>
      </c>
      <c r="J396" s="82" t="s">
        <v>339</v>
      </c>
      <c r="K396" s="82"/>
      <c r="L396" s="74" t="s">
        <v>340</v>
      </c>
      <c r="M396" s="177">
        <v>435</v>
      </c>
      <c r="N396" s="178">
        <v>17</v>
      </c>
      <c r="O396" s="178">
        <v>19</v>
      </c>
      <c r="P396" s="178">
        <v>20</v>
      </c>
      <c r="Q396" s="178">
        <v>21</v>
      </c>
      <c r="R396" s="178">
        <v>17</v>
      </c>
      <c r="S396" s="178">
        <v>19</v>
      </c>
      <c r="T396" s="178">
        <v>22</v>
      </c>
      <c r="U396" s="178">
        <v>24</v>
      </c>
      <c r="V396" s="178">
        <v>27</v>
      </c>
      <c r="W396" s="178">
        <v>26</v>
      </c>
      <c r="X396" s="178">
        <v>25</v>
      </c>
      <c r="Y396" s="178">
        <v>28</v>
      </c>
      <c r="Z396" s="178">
        <v>32</v>
      </c>
      <c r="AA396" s="178">
        <v>35</v>
      </c>
      <c r="AB396" s="178">
        <v>24</v>
      </c>
      <c r="AC396" s="178">
        <v>24</v>
      </c>
      <c r="AD396" s="178">
        <v>23</v>
      </c>
      <c r="AE396" s="178">
        <v>31</v>
      </c>
      <c r="AF396" s="23"/>
    </row>
    <row r="397" spans="1:32" ht="15" hidden="1">
      <c r="A397" s="73" t="s">
        <v>213</v>
      </c>
      <c r="B397" s="73" t="s">
        <v>214</v>
      </c>
      <c r="C397" s="73" t="s">
        <v>650</v>
      </c>
      <c r="D397" s="73" t="s">
        <v>216</v>
      </c>
      <c r="E397" s="73"/>
      <c r="F397" s="26"/>
      <c r="G397" s="23"/>
      <c r="H397" s="23"/>
      <c r="I397" s="22" t="s">
        <v>341</v>
      </c>
      <c r="J397" s="82" t="s">
        <v>342</v>
      </c>
      <c r="K397" s="82"/>
      <c r="L397" s="74" t="s">
        <v>343</v>
      </c>
      <c r="M397" s="177">
        <v>721</v>
      </c>
      <c r="N397" s="178">
        <v>27</v>
      </c>
      <c r="O397" s="178">
        <v>29</v>
      </c>
      <c r="P397" s="178">
        <v>30</v>
      </c>
      <c r="Q397" s="178">
        <v>32</v>
      </c>
      <c r="R397" s="178">
        <v>25</v>
      </c>
      <c r="S397" s="178">
        <v>28</v>
      </c>
      <c r="T397" s="178">
        <v>34</v>
      </c>
      <c r="U397" s="178">
        <v>38</v>
      </c>
      <c r="V397" s="178">
        <v>45</v>
      </c>
      <c r="W397" s="178">
        <v>44</v>
      </c>
      <c r="X397" s="178">
        <v>43</v>
      </c>
      <c r="Y397" s="178">
        <v>47</v>
      </c>
      <c r="Z397" s="178">
        <v>54</v>
      </c>
      <c r="AA397" s="178">
        <v>62</v>
      </c>
      <c r="AB397" s="178">
        <v>43</v>
      </c>
      <c r="AC397" s="178">
        <v>45</v>
      </c>
      <c r="AD397" s="178">
        <v>41</v>
      </c>
      <c r="AE397" s="178">
        <v>53</v>
      </c>
      <c r="AF397" s="23"/>
    </row>
    <row r="398" spans="1:32" ht="15" hidden="1">
      <c r="A398" s="73" t="s">
        <v>213</v>
      </c>
      <c r="B398" s="73" t="s">
        <v>214</v>
      </c>
      <c r="C398" s="73" t="s">
        <v>650</v>
      </c>
      <c r="D398" s="73" t="s">
        <v>216</v>
      </c>
      <c r="E398" s="73"/>
      <c r="F398" s="26"/>
      <c r="G398" s="23"/>
      <c r="H398" s="23"/>
      <c r="I398" s="22" t="s">
        <v>344</v>
      </c>
      <c r="J398" s="82" t="s">
        <v>345</v>
      </c>
      <c r="K398" s="82"/>
      <c r="L398" s="74" t="s">
        <v>346</v>
      </c>
      <c r="M398" s="177">
        <v>933</v>
      </c>
      <c r="N398" s="178">
        <v>37</v>
      </c>
      <c r="O398" s="178">
        <v>40</v>
      </c>
      <c r="P398" s="178">
        <v>40</v>
      </c>
      <c r="Q398" s="178">
        <v>41</v>
      </c>
      <c r="R398" s="178">
        <v>36</v>
      </c>
      <c r="S398" s="178">
        <v>40</v>
      </c>
      <c r="T398" s="178">
        <v>48</v>
      </c>
      <c r="U398" s="178">
        <v>52</v>
      </c>
      <c r="V398" s="178">
        <v>58</v>
      </c>
      <c r="W398" s="178">
        <v>55</v>
      </c>
      <c r="X398" s="178">
        <v>54</v>
      </c>
      <c r="Y398" s="178">
        <v>59</v>
      </c>
      <c r="Z398" s="178">
        <v>67</v>
      </c>
      <c r="AA398" s="178">
        <v>76</v>
      </c>
      <c r="AB398" s="178">
        <v>53</v>
      </c>
      <c r="AC398" s="178">
        <v>55</v>
      </c>
      <c r="AD398" s="178">
        <v>52</v>
      </c>
      <c r="AE398" s="178">
        <v>69</v>
      </c>
      <c r="AF398" s="23"/>
    </row>
    <row r="399" spans="1:32" ht="15" hidden="1">
      <c r="A399" s="73" t="s">
        <v>213</v>
      </c>
      <c r="B399" s="73" t="s">
        <v>214</v>
      </c>
      <c r="C399" s="73" t="s">
        <v>650</v>
      </c>
      <c r="D399" s="73" t="s">
        <v>216</v>
      </c>
      <c r="E399" s="73"/>
      <c r="F399" s="26"/>
      <c r="G399" s="23"/>
      <c r="H399" s="23"/>
      <c r="I399" s="22" t="s">
        <v>347</v>
      </c>
      <c r="J399" s="82" t="s">
        <v>348</v>
      </c>
      <c r="K399" s="82"/>
      <c r="L399" s="74" t="s">
        <v>349</v>
      </c>
      <c r="M399" s="177">
        <v>606</v>
      </c>
      <c r="N399" s="178">
        <v>22</v>
      </c>
      <c r="O399" s="178">
        <v>24</v>
      </c>
      <c r="P399" s="178">
        <v>25</v>
      </c>
      <c r="Q399" s="178">
        <v>26</v>
      </c>
      <c r="R399" s="178">
        <v>21</v>
      </c>
      <c r="S399" s="178">
        <v>24</v>
      </c>
      <c r="T399" s="178">
        <v>29</v>
      </c>
      <c r="U399" s="178">
        <v>34</v>
      </c>
      <c r="V399" s="178">
        <v>39</v>
      </c>
      <c r="W399" s="178">
        <v>37</v>
      </c>
      <c r="X399" s="178">
        <v>33</v>
      </c>
      <c r="Y399" s="178">
        <v>37</v>
      </c>
      <c r="Z399" s="178">
        <v>43</v>
      </c>
      <c r="AA399" s="178">
        <v>54</v>
      </c>
      <c r="AB399" s="178">
        <v>38</v>
      </c>
      <c r="AC399" s="178">
        <v>38</v>
      </c>
      <c r="AD399" s="178">
        <v>35</v>
      </c>
      <c r="AE399" s="178">
        <v>46</v>
      </c>
      <c r="AF399" s="23"/>
    </row>
    <row r="400" spans="1:32" ht="15" hidden="1">
      <c r="A400" s="73" t="s">
        <v>213</v>
      </c>
      <c r="B400" s="73" t="s">
        <v>214</v>
      </c>
      <c r="C400" s="73" t="s">
        <v>650</v>
      </c>
      <c r="D400" s="73" t="s">
        <v>216</v>
      </c>
      <c r="E400" s="73"/>
      <c r="F400" s="26"/>
      <c r="G400" s="23"/>
      <c r="H400" s="23"/>
      <c r="I400" s="22" t="s">
        <v>350</v>
      </c>
      <c r="J400" s="82" t="s">
        <v>351</v>
      </c>
      <c r="K400" s="82"/>
      <c r="L400" s="74" t="s">
        <v>352</v>
      </c>
      <c r="M400" s="177">
        <v>578</v>
      </c>
      <c r="N400" s="178">
        <v>23</v>
      </c>
      <c r="O400" s="178">
        <v>25</v>
      </c>
      <c r="P400" s="178">
        <v>25</v>
      </c>
      <c r="Q400" s="178">
        <v>26</v>
      </c>
      <c r="R400" s="178">
        <v>19</v>
      </c>
      <c r="S400" s="178">
        <v>23</v>
      </c>
      <c r="T400" s="178">
        <v>29</v>
      </c>
      <c r="U400" s="178">
        <v>32</v>
      </c>
      <c r="V400" s="178">
        <v>36</v>
      </c>
      <c r="W400" s="178">
        <v>34</v>
      </c>
      <c r="X400" s="178">
        <v>33</v>
      </c>
      <c r="Y400" s="178">
        <v>38</v>
      </c>
      <c r="Z400" s="178">
        <v>43</v>
      </c>
      <c r="AA400" s="178">
        <v>50</v>
      </c>
      <c r="AB400" s="178">
        <v>33</v>
      </c>
      <c r="AC400" s="178">
        <v>35</v>
      </c>
      <c r="AD400" s="178">
        <v>33</v>
      </c>
      <c r="AE400" s="178">
        <v>42</v>
      </c>
      <c r="AF400" s="23"/>
    </row>
    <row r="401" spans="1:32" ht="29.25" hidden="1" customHeight="1">
      <c r="A401" s="73" t="s">
        <v>213</v>
      </c>
      <c r="B401" s="73" t="s">
        <v>214</v>
      </c>
      <c r="C401" s="73" t="s">
        <v>650</v>
      </c>
      <c r="D401" s="73" t="s">
        <v>216</v>
      </c>
      <c r="E401" s="73"/>
      <c r="F401" s="26"/>
      <c r="G401" s="23"/>
      <c r="H401" s="23"/>
      <c r="I401" s="22" t="s">
        <v>353</v>
      </c>
      <c r="J401" s="82" t="s">
        <v>354</v>
      </c>
      <c r="K401" s="82"/>
      <c r="L401" s="74" t="s">
        <v>355</v>
      </c>
      <c r="M401" s="177">
        <v>864</v>
      </c>
      <c r="N401" s="178">
        <v>34</v>
      </c>
      <c r="O401" s="178">
        <v>36</v>
      </c>
      <c r="P401" s="178">
        <v>36</v>
      </c>
      <c r="Q401" s="178">
        <v>38</v>
      </c>
      <c r="R401" s="178">
        <v>31</v>
      </c>
      <c r="S401" s="178">
        <v>36</v>
      </c>
      <c r="T401" s="178">
        <v>44</v>
      </c>
      <c r="U401" s="178">
        <v>48</v>
      </c>
      <c r="V401" s="178">
        <v>52</v>
      </c>
      <c r="W401" s="178">
        <v>50</v>
      </c>
      <c r="X401" s="178">
        <v>50</v>
      </c>
      <c r="Y401" s="178">
        <v>58</v>
      </c>
      <c r="Z401" s="178">
        <v>65</v>
      </c>
      <c r="AA401" s="178">
        <v>69</v>
      </c>
      <c r="AB401" s="178">
        <v>48</v>
      </c>
      <c r="AC401" s="178">
        <v>52</v>
      </c>
      <c r="AD401" s="178">
        <v>50</v>
      </c>
      <c r="AE401" s="178">
        <v>69</v>
      </c>
      <c r="AF401" s="23"/>
    </row>
    <row r="402" spans="1:32" ht="15" hidden="1">
      <c r="A402" s="73" t="s">
        <v>213</v>
      </c>
      <c r="B402" s="73" t="s">
        <v>214</v>
      </c>
      <c r="C402" s="73" t="s">
        <v>650</v>
      </c>
      <c r="D402" s="73" t="s">
        <v>216</v>
      </c>
      <c r="E402" s="73"/>
      <c r="F402" s="26"/>
      <c r="G402" s="23"/>
      <c r="H402" s="23"/>
      <c r="I402" s="22" t="s">
        <v>356</v>
      </c>
      <c r="J402" s="82" t="s">
        <v>357</v>
      </c>
      <c r="K402" s="82"/>
      <c r="L402" s="74" t="s">
        <v>358</v>
      </c>
      <c r="M402" s="177">
        <v>726</v>
      </c>
      <c r="N402" s="178">
        <v>41</v>
      </c>
      <c r="O402" s="178">
        <v>41</v>
      </c>
      <c r="P402" s="178">
        <v>39</v>
      </c>
      <c r="Q402" s="178">
        <v>40</v>
      </c>
      <c r="R402" s="178">
        <v>34</v>
      </c>
      <c r="S402" s="178">
        <v>38</v>
      </c>
      <c r="T402" s="178">
        <v>46</v>
      </c>
      <c r="U402" s="178">
        <v>48</v>
      </c>
      <c r="V402" s="178">
        <v>53</v>
      </c>
      <c r="W402" s="178">
        <v>48</v>
      </c>
      <c r="X402" s="178">
        <v>43</v>
      </c>
      <c r="Y402" s="178">
        <v>45</v>
      </c>
      <c r="Z402" s="178">
        <v>48</v>
      </c>
      <c r="AA402" s="178">
        <v>46</v>
      </c>
      <c r="AB402" s="178">
        <v>27</v>
      </c>
      <c r="AC402" s="178">
        <v>31</v>
      </c>
      <c r="AD402" s="178">
        <v>27</v>
      </c>
      <c r="AE402" s="178">
        <v>33</v>
      </c>
      <c r="AF402" s="23"/>
    </row>
    <row r="403" spans="1:32" ht="5.25" customHeight="1">
      <c r="G403" s="23"/>
      <c r="H403" s="69"/>
      <c r="I403" s="69"/>
      <c r="J403" s="69"/>
      <c r="K403" s="69"/>
      <c r="L403" s="69"/>
      <c r="M403" s="72"/>
      <c r="N403" s="69"/>
      <c r="O403" s="69"/>
      <c r="P403" s="69"/>
      <c r="Q403" s="69"/>
      <c r="R403" s="69"/>
      <c r="S403" s="69"/>
      <c r="T403" s="69"/>
      <c r="U403" s="69"/>
      <c r="V403" s="69"/>
      <c r="W403" s="69"/>
      <c r="X403" s="69"/>
      <c r="Y403" s="69"/>
      <c r="Z403" s="69"/>
      <c r="AA403" s="69"/>
      <c r="AB403" s="69"/>
      <c r="AC403" s="69"/>
      <c r="AD403" s="69"/>
      <c r="AE403" s="69"/>
      <c r="AF403" s="23"/>
    </row>
    <row r="404" spans="1:32">
      <c r="F404" s="27"/>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row>
  </sheetData>
  <mergeCells count="6">
    <mergeCell ref="H355:J355"/>
    <mergeCell ref="H20:J20"/>
    <mergeCell ref="H87:J87"/>
    <mergeCell ref="H154:J154"/>
    <mergeCell ref="H221:J221"/>
    <mergeCell ref="H288:J288"/>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workbookViewId="0">
      <pane xSplit="5" ySplit="10" topLeftCell="F11" activePane="bottomRight" state="frozen"/>
      <selection pane="topRight"/>
      <selection pane="bottomLeft"/>
      <selection pane="bottomRight"/>
    </sheetView>
  </sheetViews>
  <sheetFormatPr defaultRowHeight="13.5"/>
  <cols>
    <col min="2" max="2" width="7" customWidth="1"/>
    <col min="4" max="4" width="5.25" customWidth="1"/>
    <col min="5" max="5" width="21.125" customWidth="1"/>
    <col min="6" max="6" width="9.25" bestFit="1" customWidth="1"/>
    <col min="7" max="9" width="9.125" hidden="1" customWidth="1"/>
    <col min="10" max="16" width="9.125" bestFit="1" customWidth="1"/>
    <col min="17" max="27" width="9.125" hidden="1" customWidth="1"/>
    <col min="28" max="28" width="9.25" bestFit="1" customWidth="1"/>
    <col min="29" max="29" width="9.125" bestFit="1" customWidth="1"/>
  </cols>
  <sheetData>
    <row r="1" spans="1:29">
      <c r="A1">
        <v>1</v>
      </c>
      <c r="B1" t="s">
        <v>366</v>
      </c>
    </row>
    <row r="2" spans="1:29">
      <c r="A2">
        <v>2</v>
      </c>
    </row>
    <row r="3" spans="1:29">
      <c r="A3">
        <v>3</v>
      </c>
      <c r="F3" t="s">
        <v>793</v>
      </c>
    </row>
    <row r="4" spans="1:29" hidden="1">
      <c r="A4">
        <v>4</v>
      </c>
    </row>
    <row r="5" spans="1:29" hidden="1">
      <c r="A5">
        <v>5</v>
      </c>
      <c r="F5" t="s">
        <v>368</v>
      </c>
      <c r="G5" t="s">
        <v>794</v>
      </c>
    </row>
    <row r="6" spans="1:29" hidden="1">
      <c r="A6">
        <v>6</v>
      </c>
      <c r="G6" t="s">
        <v>795</v>
      </c>
    </row>
    <row r="7" spans="1:29" hidden="1">
      <c r="A7">
        <v>7</v>
      </c>
      <c r="G7" t="s">
        <v>796</v>
      </c>
    </row>
    <row r="8" spans="1:29" hidden="1">
      <c r="A8">
        <v>8</v>
      </c>
    </row>
    <row r="9" spans="1:29">
      <c r="A9">
        <v>9</v>
      </c>
      <c r="F9">
        <v>0</v>
      </c>
      <c r="G9">
        <v>1</v>
      </c>
      <c r="H9">
        <v>1</v>
      </c>
      <c r="I9">
        <v>1</v>
      </c>
      <c r="J9">
        <v>1</v>
      </c>
      <c r="K9">
        <v>1</v>
      </c>
      <c r="L9">
        <v>1</v>
      </c>
      <c r="M9">
        <v>1</v>
      </c>
      <c r="N9">
        <v>1</v>
      </c>
      <c r="O9">
        <v>1</v>
      </c>
      <c r="P9">
        <v>1</v>
      </c>
      <c r="Q9">
        <v>1</v>
      </c>
      <c r="R9">
        <v>1</v>
      </c>
      <c r="S9">
        <v>1</v>
      </c>
      <c r="T9">
        <v>1</v>
      </c>
      <c r="U9">
        <v>1</v>
      </c>
      <c r="V9">
        <v>1</v>
      </c>
      <c r="W9">
        <v>1</v>
      </c>
      <c r="X9">
        <v>1</v>
      </c>
      <c r="Y9">
        <v>1</v>
      </c>
      <c r="Z9">
        <v>1</v>
      </c>
      <c r="AA9">
        <v>1</v>
      </c>
      <c r="AB9">
        <v>1</v>
      </c>
      <c r="AC9">
        <v>1</v>
      </c>
    </row>
    <row r="10" spans="1:29" ht="27">
      <c r="A10">
        <v>10</v>
      </c>
      <c r="B10" t="s">
        <v>368</v>
      </c>
      <c r="C10" t="s">
        <v>378</v>
      </c>
      <c r="D10" t="s">
        <v>379</v>
      </c>
      <c r="F10" s="80" t="s">
        <v>380</v>
      </c>
      <c r="G10" s="80" t="s">
        <v>193</v>
      </c>
      <c r="H10" s="80" t="s">
        <v>759</v>
      </c>
      <c r="I10" s="80" t="s">
        <v>760</v>
      </c>
      <c r="J10" s="194" t="s">
        <v>761</v>
      </c>
      <c r="K10" s="194" t="s">
        <v>762</v>
      </c>
      <c r="L10" s="194" t="s">
        <v>763</v>
      </c>
      <c r="M10" s="194" t="s">
        <v>764</v>
      </c>
      <c r="N10" s="194" t="s">
        <v>765</v>
      </c>
      <c r="O10" s="194" t="s">
        <v>766</v>
      </c>
      <c r="P10" s="194" t="s">
        <v>767</v>
      </c>
      <c r="Q10" s="80" t="s">
        <v>768</v>
      </c>
      <c r="R10" s="80" t="s">
        <v>769</v>
      </c>
      <c r="S10" s="80" t="s">
        <v>770</v>
      </c>
      <c r="T10" s="80" t="s">
        <v>771</v>
      </c>
      <c r="U10" s="80" t="s">
        <v>772</v>
      </c>
      <c r="V10" s="80" t="s">
        <v>773</v>
      </c>
      <c r="W10" s="80" t="s">
        <v>774</v>
      </c>
      <c r="X10" s="80" t="s">
        <v>775</v>
      </c>
      <c r="Y10" s="80" t="s">
        <v>776</v>
      </c>
      <c r="Z10" s="80" t="s">
        <v>777</v>
      </c>
      <c r="AA10" s="80" t="s">
        <v>778</v>
      </c>
      <c r="AB10" s="80" t="s">
        <v>797</v>
      </c>
      <c r="AC10" s="80" t="s">
        <v>798</v>
      </c>
    </row>
    <row r="11" spans="1:29">
      <c r="A11">
        <v>5260</v>
      </c>
      <c r="B11" s="81">
        <v>3</v>
      </c>
      <c r="C11">
        <v>28000</v>
      </c>
      <c r="D11" t="s">
        <v>492</v>
      </c>
      <c r="E11" t="s">
        <v>41</v>
      </c>
      <c r="F11" s="79">
        <v>2893239</v>
      </c>
      <c r="G11" s="79">
        <v>107192</v>
      </c>
      <c r="H11" s="79">
        <v>115989</v>
      </c>
      <c r="I11" s="79">
        <v>123638</v>
      </c>
      <c r="J11" s="79">
        <v>134587</v>
      </c>
      <c r="K11" s="79">
        <v>129260</v>
      </c>
      <c r="L11" s="79">
        <v>133983</v>
      </c>
      <c r="M11" s="79">
        <v>154520</v>
      </c>
      <c r="N11" s="79">
        <v>180909</v>
      </c>
      <c r="O11" s="79">
        <v>221564</v>
      </c>
      <c r="P11" s="79">
        <v>198162</v>
      </c>
      <c r="Q11" s="79">
        <v>181277</v>
      </c>
      <c r="R11" s="79">
        <v>168602</v>
      </c>
      <c r="S11" s="79">
        <v>190219</v>
      </c>
      <c r="T11" s="79">
        <v>229470</v>
      </c>
      <c r="U11" s="79">
        <v>191928</v>
      </c>
      <c r="V11" s="79">
        <v>155492</v>
      </c>
      <c r="W11" s="79">
        <v>131591</v>
      </c>
      <c r="X11" s="79">
        <v>87900</v>
      </c>
      <c r="Y11" s="79">
        <v>42300</v>
      </c>
      <c r="Z11" s="79">
        <v>12388</v>
      </c>
      <c r="AA11" s="79">
        <v>2268</v>
      </c>
      <c r="AB11" s="79">
        <v>2851407</v>
      </c>
      <c r="AC11" s="79">
        <v>41832</v>
      </c>
    </row>
    <row r="12" spans="1:29">
      <c r="A12">
        <v>5261</v>
      </c>
      <c r="B12" s="81">
        <v>3</v>
      </c>
      <c r="C12">
        <v>28100</v>
      </c>
      <c r="D12">
        <v>1</v>
      </c>
      <c r="E12" t="s">
        <v>784</v>
      </c>
      <c r="F12" s="79">
        <v>810572</v>
      </c>
      <c r="G12" s="79">
        <v>28444</v>
      </c>
      <c r="H12" s="79">
        <v>30476</v>
      </c>
      <c r="I12" s="79">
        <v>31972</v>
      </c>
      <c r="J12" s="79">
        <v>36076</v>
      </c>
      <c r="K12" s="79">
        <v>39630</v>
      </c>
      <c r="L12" s="79">
        <v>40215</v>
      </c>
      <c r="M12" s="79">
        <v>44880</v>
      </c>
      <c r="N12" s="79">
        <v>51527</v>
      </c>
      <c r="O12" s="79">
        <v>62132</v>
      </c>
      <c r="P12" s="79">
        <v>55212</v>
      </c>
      <c r="Q12" s="79">
        <v>51051</v>
      </c>
      <c r="R12" s="79">
        <v>47996</v>
      </c>
      <c r="S12" s="79">
        <v>52272</v>
      </c>
      <c r="T12" s="79">
        <v>63523</v>
      </c>
      <c r="U12" s="79">
        <v>53360</v>
      </c>
      <c r="V12" s="79">
        <v>44132</v>
      </c>
      <c r="W12" s="79">
        <v>38010</v>
      </c>
      <c r="X12" s="79">
        <v>24327</v>
      </c>
      <c r="Y12" s="79">
        <v>11397</v>
      </c>
      <c r="Z12" s="79">
        <v>3322</v>
      </c>
      <c r="AA12" s="79">
        <v>618</v>
      </c>
      <c r="AB12" s="79">
        <v>792356</v>
      </c>
      <c r="AC12" s="79">
        <v>18216</v>
      </c>
    </row>
    <row r="13" spans="1:29">
      <c r="A13">
        <v>5262</v>
      </c>
      <c r="B13" s="81">
        <v>3</v>
      </c>
      <c r="C13">
        <v>28101</v>
      </c>
      <c r="D13">
        <v>0</v>
      </c>
      <c r="E13" t="s">
        <v>799</v>
      </c>
      <c r="F13" s="79">
        <v>112748</v>
      </c>
      <c r="G13" s="79">
        <v>4343</v>
      </c>
      <c r="H13" s="79">
        <v>4553</v>
      </c>
      <c r="I13" s="79">
        <v>4908</v>
      </c>
      <c r="J13" s="79">
        <v>5605</v>
      </c>
      <c r="K13" s="79">
        <v>5786</v>
      </c>
      <c r="L13" s="79">
        <v>5283</v>
      </c>
      <c r="M13" s="79">
        <v>6318</v>
      </c>
      <c r="N13" s="79">
        <v>7559</v>
      </c>
      <c r="O13" s="79">
        <v>9725</v>
      </c>
      <c r="P13" s="79">
        <v>8801</v>
      </c>
      <c r="Q13" s="79">
        <v>7649</v>
      </c>
      <c r="R13" s="79">
        <v>6605</v>
      </c>
      <c r="S13" s="79">
        <v>6520</v>
      </c>
      <c r="T13" s="79">
        <v>7828</v>
      </c>
      <c r="U13" s="79">
        <v>6336</v>
      </c>
      <c r="V13" s="79">
        <v>5276</v>
      </c>
      <c r="W13" s="79">
        <v>4712</v>
      </c>
      <c r="X13" s="79">
        <v>3041</v>
      </c>
      <c r="Y13" s="79">
        <v>1416</v>
      </c>
      <c r="Z13" s="79">
        <v>414</v>
      </c>
      <c r="AA13" s="79">
        <v>70</v>
      </c>
      <c r="AB13" s="79">
        <v>110895</v>
      </c>
      <c r="AC13" s="79">
        <v>1853</v>
      </c>
    </row>
    <row r="14" spans="1:29">
      <c r="A14">
        <v>5263</v>
      </c>
      <c r="B14" s="81">
        <v>3</v>
      </c>
      <c r="C14">
        <v>28102</v>
      </c>
      <c r="D14">
        <v>0</v>
      </c>
      <c r="E14" t="s">
        <v>800</v>
      </c>
      <c r="F14" s="79">
        <v>71786</v>
      </c>
      <c r="G14" s="79">
        <v>2685</v>
      </c>
      <c r="H14" s="79">
        <v>2676</v>
      </c>
      <c r="I14" s="79">
        <v>2780</v>
      </c>
      <c r="J14" s="79">
        <v>3175</v>
      </c>
      <c r="K14" s="79">
        <v>4010</v>
      </c>
      <c r="L14" s="79">
        <v>3737</v>
      </c>
      <c r="M14" s="79">
        <v>4374</v>
      </c>
      <c r="N14" s="79">
        <v>4996</v>
      </c>
      <c r="O14" s="79">
        <v>6048</v>
      </c>
      <c r="P14" s="79">
        <v>5072</v>
      </c>
      <c r="Q14" s="79">
        <v>4353</v>
      </c>
      <c r="R14" s="79">
        <v>3739</v>
      </c>
      <c r="S14" s="79">
        <v>4089</v>
      </c>
      <c r="T14" s="79">
        <v>4906</v>
      </c>
      <c r="U14" s="79">
        <v>4155</v>
      </c>
      <c r="V14" s="79">
        <v>3701</v>
      </c>
      <c r="W14" s="79">
        <v>3513</v>
      </c>
      <c r="X14" s="79">
        <v>2372</v>
      </c>
      <c r="Y14" s="79">
        <v>1047</v>
      </c>
      <c r="Z14" s="79">
        <v>282</v>
      </c>
      <c r="AA14" s="79">
        <v>76</v>
      </c>
      <c r="AB14" s="79">
        <v>70054</v>
      </c>
      <c r="AC14" s="79">
        <v>1732</v>
      </c>
    </row>
    <row r="15" spans="1:29">
      <c r="A15">
        <v>5264</v>
      </c>
      <c r="B15" s="81">
        <v>3</v>
      </c>
      <c r="C15">
        <v>28105</v>
      </c>
      <c r="D15">
        <v>0</v>
      </c>
      <c r="E15" t="s">
        <v>801</v>
      </c>
      <c r="F15" s="79">
        <v>54337</v>
      </c>
      <c r="G15" s="79">
        <v>1648</v>
      </c>
      <c r="H15" s="79">
        <v>1618</v>
      </c>
      <c r="I15" s="79">
        <v>1740</v>
      </c>
      <c r="J15" s="79">
        <v>1923</v>
      </c>
      <c r="K15" s="79">
        <v>2557</v>
      </c>
      <c r="L15" s="79">
        <v>3264</v>
      </c>
      <c r="M15" s="79">
        <v>3283</v>
      </c>
      <c r="N15" s="79">
        <v>3260</v>
      </c>
      <c r="O15" s="79">
        <v>3925</v>
      </c>
      <c r="P15" s="79">
        <v>3430</v>
      </c>
      <c r="Q15" s="79">
        <v>3132</v>
      </c>
      <c r="R15" s="79">
        <v>2961</v>
      </c>
      <c r="S15" s="79">
        <v>3245</v>
      </c>
      <c r="T15" s="79">
        <v>4185</v>
      </c>
      <c r="U15" s="79">
        <v>4028</v>
      </c>
      <c r="V15" s="79">
        <v>3569</v>
      </c>
      <c r="W15" s="79">
        <v>3273</v>
      </c>
      <c r="X15" s="79">
        <v>2030</v>
      </c>
      <c r="Y15" s="79">
        <v>970</v>
      </c>
      <c r="Z15" s="79">
        <v>246</v>
      </c>
      <c r="AA15" s="79">
        <v>50</v>
      </c>
      <c r="AB15" s="79">
        <v>52761</v>
      </c>
      <c r="AC15" s="79">
        <v>1576</v>
      </c>
    </row>
    <row r="16" spans="1:29">
      <c r="A16">
        <v>5265</v>
      </c>
      <c r="B16" s="81">
        <v>3</v>
      </c>
      <c r="C16">
        <v>28106</v>
      </c>
      <c r="D16">
        <v>0</v>
      </c>
      <c r="E16" t="s">
        <v>802</v>
      </c>
      <c r="F16" s="79">
        <v>52070</v>
      </c>
      <c r="G16" s="79">
        <v>1442</v>
      </c>
      <c r="H16" s="79">
        <v>1598</v>
      </c>
      <c r="I16" s="79">
        <v>1633</v>
      </c>
      <c r="J16" s="79">
        <v>2059</v>
      </c>
      <c r="K16" s="79">
        <v>2239</v>
      </c>
      <c r="L16" s="79">
        <v>2452</v>
      </c>
      <c r="M16" s="79">
        <v>2532</v>
      </c>
      <c r="N16" s="79">
        <v>2784</v>
      </c>
      <c r="O16" s="79">
        <v>3552</v>
      </c>
      <c r="P16" s="79">
        <v>3266</v>
      </c>
      <c r="Q16" s="79">
        <v>3103</v>
      </c>
      <c r="R16" s="79">
        <v>2915</v>
      </c>
      <c r="S16" s="79">
        <v>3358</v>
      </c>
      <c r="T16" s="79">
        <v>4362</v>
      </c>
      <c r="U16" s="79">
        <v>4267</v>
      </c>
      <c r="V16" s="79">
        <v>3911</v>
      </c>
      <c r="W16" s="79">
        <v>3347</v>
      </c>
      <c r="X16" s="79">
        <v>1989</v>
      </c>
      <c r="Y16" s="79">
        <v>937</v>
      </c>
      <c r="Z16" s="79">
        <v>277</v>
      </c>
      <c r="AA16" s="79">
        <v>47</v>
      </c>
      <c r="AB16" s="79">
        <v>48819</v>
      </c>
      <c r="AC16" s="79">
        <v>3251</v>
      </c>
    </row>
    <row r="17" spans="1:29">
      <c r="A17">
        <v>5266</v>
      </c>
      <c r="B17" s="81">
        <v>3</v>
      </c>
      <c r="C17">
        <v>28107</v>
      </c>
      <c r="D17">
        <v>0</v>
      </c>
      <c r="E17" t="s">
        <v>803</v>
      </c>
      <c r="F17" s="79">
        <v>87673</v>
      </c>
      <c r="G17" s="79">
        <v>2876</v>
      </c>
      <c r="H17" s="79">
        <v>3098</v>
      </c>
      <c r="I17" s="79">
        <v>3194</v>
      </c>
      <c r="J17" s="79">
        <v>3861</v>
      </c>
      <c r="K17" s="79">
        <v>4336</v>
      </c>
      <c r="L17" s="79">
        <v>3929</v>
      </c>
      <c r="M17" s="79">
        <v>4392</v>
      </c>
      <c r="N17" s="79">
        <v>5127</v>
      </c>
      <c r="O17" s="79">
        <v>6022</v>
      </c>
      <c r="P17" s="79">
        <v>5661</v>
      </c>
      <c r="Q17" s="79">
        <v>5407</v>
      </c>
      <c r="R17" s="79">
        <v>5168</v>
      </c>
      <c r="S17" s="79">
        <v>6043</v>
      </c>
      <c r="T17" s="79">
        <v>7708</v>
      </c>
      <c r="U17" s="79">
        <v>6653</v>
      </c>
      <c r="V17" s="79">
        <v>5434</v>
      </c>
      <c r="W17" s="79">
        <v>4323</v>
      </c>
      <c r="X17" s="79">
        <v>2791</v>
      </c>
      <c r="Y17" s="79">
        <v>1220</v>
      </c>
      <c r="Z17" s="79">
        <v>362</v>
      </c>
      <c r="AA17" s="79">
        <v>68</v>
      </c>
      <c r="AB17" s="79">
        <v>86006</v>
      </c>
      <c r="AC17" s="79">
        <v>1667</v>
      </c>
    </row>
    <row r="18" spans="1:29">
      <c r="A18">
        <v>5267</v>
      </c>
      <c r="B18" s="81">
        <v>3</v>
      </c>
      <c r="C18">
        <v>28108</v>
      </c>
      <c r="D18">
        <v>0</v>
      </c>
      <c r="E18" t="s">
        <v>804</v>
      </c>
      <c r="F18" s="79">
        <v>116734</v>
      </c>
      <c r="G18" s="79">
        <v>4518</v>
      </c>
      <c r="H18" s="79">
        <v>4771</v>
      </c>
      <c r="I18" s="79">
        <v>4733</v>
      </c>
      <c r="J18" s="79">
        <v>5087</v>
      </c>
      <c r="K18" s="79">
        <v>4753</v>
      </c>
      <c r="L18" s="79">
        <v>5171</v>
      </c>
      <c r="M18" s="79">
        <v>6259</v>
      </c>
      <c r="N18" s="79">
        <v>7136</v>
      </c>
      <c r="O18" s="79">
        <v>8775</v>
      </c>
      <c r="P18" s="79">
        <v>7706</v>
      </c>
      <c r="Q18" s="79">
        <v>7152</v>
      </c>
      <c r="R18" s="79">
        <v>6744</v>
      </c>
      <c r="S18" s="79">
        <v>7432</v>
      </c>
      <c r="T18" s="79">
        <v>9409</v>
      </c>
      <c r="U18" s="79">
        <v>8230</v>
      </c>
      <c r="V18" s="79">
        <v>6901</v>
      </c>
      <c r="W18" s="79">
        <v>5891</v>
      </c>
      <c r="X18" s="79">
        <v>3752</v>
      </c>
      <c r="Y18" s="79">
        <v>1740</v>
      </c>
      <c r="Z18" s="79">
        <v>476</v>
      </c>
      <c r="AA18" s="79">
        <v>98</v>
      </c>
      <c r="AB18" s="79">
        <v>115560</v>
      </c>
      <c r="AC18" s="79">
        <v>1174</v>
      </c>
    </row>
    <row r="19" spans="1:29">
      <c r="A19">
        <v>5268</v>
      </c>
      <c r="B19" s="81">
        <v>3</v>
      </c>
      <c r="C19">
        <v>28109</v>
      </c>
      <c r="D19">
        <v>0</v>
      </c>
      <c r="E19" t="s">
        <v>805</v>
      </c>
      <c r="F19" s="79">
        <v>116022</v>
      </c>
      <c r="G19" s="79">
        <v>3981</v>
      </c>
      <c r="H19" s="79">
        <v>4786</v>
      </c>
      <c r="I19" s="79">
        <v>5116</v>
      </c>
      <c r="J19" s="79">
        <v>5524</v>
      </c>
      <c r="K19" s="79">
        <v>5062</v>
      </c>
      <c r="L19" s="79">
        <v>4833</v>
      </c>
      <c r="M19" s="79">
        <v>5523</v>
      </c>
      <c r="N19" s="79">
        <v>6861</v>
      </c>
      <c r="O19" s="79">
        <v>8670</v>
      </c>
      <c r="P19" s="79">
        <v>7840</v>
      </c>
      <c r="Q19" s="79">
        <v>7399</v>
      </c>
      <c r="R19" s="79">
        <v>7084</v>
      </c>
      <c r="S19" s="79">
        <v>8003</v>
      </c>
      <c r="T19" s="79">
        <v>10109</v>
      </c>
      <c r="U19" s="79">
        <v>8265</v>
      </c>
      <c r="V19" s="79">
        <v>6444</v>
      </c>
      <c r="W19" s="79">
        <v>5075</v>
      </c>
      <c r="X19" s="79">
        <v>3213</v>
      </c>
      <c r="Y19" s="79">
        <v>1613</v>
      </c>
      <c r="Z19" s="79">
        <v>538</v>
      </c>
      <c r="AA19" s="79">
        <v>83</v>
      </c>
      <c r="AB19" s="79">
        <v>115149</v>
      </c>
      <c r="AC19" s="79">
        <v>873</v>
      </c>
    </row>
    <row r="20" spans="1:29">
      <c r="A20">
        <v>5269</v>
      </c>
      <c r="B20" s="81">
        <v>3</v>
      </c>
      <c r="C20">
        <v>28110</v>
      </c>
      <c r="D20">
        <v>0</v>
      </c>
      <c r="E20" t="s">
        <v>806</v>
      </c>
      <c r="F20" s="79">
        <v>72140</v>
      </c>
      <c r="G20" s="79">
        <v>2219</v>
      </c>
      <c r="H20" s="79">
        <v>1846</v>
      </c>
      <c r="I20" s="79">
        <v>1834</v>
      </c>
      <c r="J20" s="79">
        <v>2300</v>
      </c>
      <c r="K20" s="79">
        <v>4508</v>
      </c>
      <c r="L20" s="79">
        <v>5507</v>
      </c>
      <c r="M20" s="79">
        <v>5446</v>
      </c>
      <c r="N20" s="79">
        <v>5525</v>
      </c>
      <c r="O20" s="79">
        <v>5824</v>
      </c>
      <c r="P20" s="79">
        <v>4858</v>
      </c>
      <c r="Q20" s="79">
        <v>4204</v>
      </c>
      <c r="R20" s="79">
        <v>3913</v>
      </c>
      <c r="S20" s="79">
        <v>4191</v>
      </c>
      <c r="T20" s="79">
        <v>5207</v>
      </c>
      <c r="U20" s="79">
        <v>4377</v>
      </c>
      <c r="V20" s="79">
        <v>3852</v>
      </c>
      <c r="W20" s="79">
        <v>3325</v>
      </c>
      <c r="X20" s="79">
        <v>1995</v>
      </c>
      <c r="Y20" s="79">
        <v>897</v>
      </c>
      <c r="Z20" s="79">
        <v>268</v>
      </c>
      <c r="AA20" s="79">
        <v>44</v>
      </c>
      <c r="AB20" s="79">
        <v>67107</v>
      </c>
      <c r="AC20" s="79">
        <v>5033</v>
      </c>
    </row>
    <row r="21" spans="1:29">
      <c r="A21">
        <v>5270</v>
      </c>
      <c r="B21" s="81">
        <v>3</v>
      </c>
      <c r="C21">
        <v>28111</v>
      </c>
      <c r="D21">
        <v>0</v>
      </c>
      <c r="E21" t="s">
        <v>807</v>
      </c>
      <c r="F21" s="79">
        <v>127062</v>
      </c>
      <c r="G21" s="79">
        <v>4732</v>
      </c>
      <c r="H21" s="79">
        <v>5530</v>
      </c>
      <c r="I21" s="79">
        <v>6034</v>
      </c>
      <c r="J21" s="79">
        <v>6542</v>
      </c>
      <c r="K21" s="79">
        <v>6379</v>
      </c>
      <c r="L21" s="79">
        <v>6039</v>
      </c>
      <c r="M21" s="79">
        <v>6753</v>
      </c>
      <c r="N21" s="79">
        <v>8279</v>
      </c>
      <c r="O21" s="79">
        <v>9591</v>
      </c>
      <c r="P21" s="79">
        <v>8578</v>
      </c>
      <c r="Q21" s="79">
        <v>8652</v>
      </c>
      <c r="R21" s="79">
        <v>8867</v>
      </c>
      <c r="S21" s="79">
        <v>9391</v>
      </c>
      <c r="T21" s="79">
        <v>9809</v>
      </c>
      <c r="U21" s="79">
        <v>7049</v>
      </c>
      <c r="V21" s="79">
        <v>5044</v>
      </c>
      <c r="W21" s="79">
        <v>4551</v>
      </c>
      <c r="X21" s="79">
        <v>3144</v>
      </c>
      <c r="Y21" s="79">
        <v>1557</v>
      </c>
      <c r="Z21" s="79">
        <v>459</v>
      </c>
      <c r="AA21" s="79">
        <v>82</v>
      </c>
      <c r="AB21" s="79">
        <v>126005</v>
      </c>
      <c r="AC21" s="79">
        <v>1057</v>
      </c>
    </row>
    <row r="22" spans="1:29">
      <c r="A22">
        <v>5271</v>
      </c>
      <c r="B22" s="81">
        <v>3</v>
      </c>
      <c r="C22">
        <v>28201</v>
      </c>
      <c r="D22">
        <v>2</v>
      </c>
      <c r="E22" t="s">
        <v>785</v>
      </c>
      <c r="F22" s="79">
        <v>276940</v>
      </c>
      <c r="G22" s="79">
        <v>11400</v>
      </c>
      <c r="H22" s="79">
        <v>12141</v>
      </c>
      <c r="I22" s="79">
        <v>13087</v>
      </c>
      <c r="J22" s="79">
        <v>14011</v>
      </c>
      <c r="K22" s="79">
        <v>12750</v>
      </c>
      <c r="L22" s="79">
        <v>13395</v>
      </c>
      <c r="M22" s="79">
        <v>15132</v>
      </c>
      <c r="N22" s="79">
        <v>17522</v>
      </c>
      <c r="O22" s="79">
        <v>21663</v>
      </c>
      <c r="P22" s="79">
        <v>18778</v>
      </c>
      <c r="Q22" s="79">
        <v>17267</v>
      </c>
      <c r="R22" s="79">
        <v>15295</v>
      </c>
      <c r="S22" s="79">
        <v>17239</v>
      </c>
      <c r="T22" s="79">
        <v>21208</v>
      </c>
      <c r="U22" s="79">
        <v>18108</v>
      </c>
      <c r="V22" s="79">
        <v>14092</v>
      </c>
      <c r="W22" s="79">
        <v>11649</v>
      </c>
      <c r="X22" s="79">
        <v>7473</v>
      </c>
      <c r="Y22" s="79">
        <v>3548</v>
      </c>
      <c r="Z22" s="79">
        <v>986</v>
      </c>
      <c r="AA22" s="79">
        <v>196</v>
      </c>
      <c r="AB22" s="79">
        <v>271995</v>
      </c>
      <c r="AC22" s="79">
        <v>4945</v>
      </c>
    </row>
    <row r="23" spans="1:29">
      <c r="A23">
        <v>5272</v>
      </c>
      <c r="B23" s="81">
        <v>3</v>
      </c>
      <c r="C23">
        <v>28202</v>
      </c>
      <c r="D23">
        <v>2</v>
      </c>
      <c r="E23" t="s">
        <v>786</v>
      </c>
      <c r="F23" s="79">
        <v>233504</v>
      </c>
      <c r="G23" s="79">
        <v>8214</v>
      </c>
      <c r="H23" s="79">
        <v>8266</v>
      </c>
      <c r="I23" s="79">
        <v>8461</v>
      </c>
      <c r="J23" s="79">
        <v>9352</v>
      </c>
      <c r="K23" s="79">
        <v>10308</v>
      </c>
      <c r="L23" s="79">
        <v>11943</v>
      </c>
      <c r="M23" s="79">
        <v>13516</v>
      </c>
      <c r="N23" s="79">
        <v>15246</v>
      </c>
      <c r="O23" s="79">
        <v>18455</v>
      </c>
      <c r="P23" s="79">
        <v>16391</v>
      </c>
      <c r="Q23" s="79">
        <v>14406</v>
      </c>
      <c r="R23" s="79">
        <v>12542</v>
      </c>
      <c r="S23" s="79">
        <v>14933</v>
      </c>
      <c r="T23" s="79">
        <v>19175</v>
      </c>
      <c r="U23" s="79">
        <v>16885</v>
      </c>
      <c r="V23" s="79">
        <v>14113</v>
      </c>
      <c r="W23" s="79">
        <v>10887</v>
      </c>
      <c r="X23" s="79">
        <v>6476</v>
      </c>
      <c r="Y23" s="79">
        <v>2993</v>
      </c>
      <c r="Z23" s="79">
        <v>810</v>
      </c>
      <c r="AA23" s="79">
        <v>132</v>
      </c>
      <c r="AB23" s="79">
        <v>229210</v>
      </c>
      <c r="AC23" s="79">
        <v>4294</v>
      </c>
    </row>
    <row r="24" spans="1:29">
      <c r="A24">
        <v>5273</v>
      </c>
      <c r="B24" s="81">
        <v>3</v>
      </c>
      <c r="C24">
        <v>28203</v>
      </c>
      <c r="D24">
        <v>2</v>
      </c>
      <c r="E24" t="s">
        <v>787</v>
      </c>
      <c r="F24" s="79">
        <v>151608</v>
      </c>
      <c r="G24" s="79">
        <v>6486</v>
      </c>
      <c r="H24" s="79">
        <v>6332</v>
      </c>
      <c r="I24" s="79">
        <v>6702</v>
      </c>
      <c r="J24" s="79">
        <v>7080</v>
      </c>
      <c r="K24" s="79">
        <v>6809</v>
      </c>
      <c r="L24" s="79">
        <v>7414</v>
      </c>
      <c r="M24" s="79">
        <v>8810</v>
      </c>
      <c r="N24" s="79">
        <v>9903</v>
      </c>
      <c r="O24" s="79">
        <v>11994</v>
      </c>
      <c r="P24" s="79">
        <v>10801</v>
      </c>
      <c r="Q24" s="79">
        <v>9671</v>
      </c>
      <c r="R24" s="79">
        <v>8288</v>
      </c>
      <c r="S24" s="79">
        <v>9464</v>
      </c>
      <c r="T24" s="79">
        <v>11846</v>
      </c>
      <c r="U24" s="79">
        <v>9993</v>
      </c>
      <c r="V24" s="79">
        <v>7697</v>
      </c>
      <c r="W24" s="79">
        <v>6015</v>
      </c>
      <c r="X24" s="79">
        <v>3929</v>
      </c>
      <c r="Y24" s="79">
        <v>1759</v>
      </c>
      <c r="Z24" s="79">
        <v>523</v>
      </c>
      <c r="AA24" s="79">
        <v>92</v>
      </c>
      <c r="AB24" s="79">
        <v>150234</v>
      </c>
      <c r="AC24" s="79">
        <v>1374</v>
      </c>
    </row>
    <row r="25" spans="1:29">
      <c r="A25">
        <v>5274</v>
      </c>
      <c r="B25" s="81">
        <v>3</v>
      </c>
      <c r="C25">
        <v>28204</v>
      </c>
      <c r="D25">
        <v>2</v>
      </c>
      <c r="E25" t="s">
        <v>788</v>
      </c>
      <c r="F25" s="79">
        <v>259496</v>
      </c>
      <c r="G25" s="79">
        <v>10239</v>
      </c>
      <c r="H25" s="79">
        <v>11015</v>
      </c>
      <c r="I25" s="79">
        <v>11635</v>
      </c>
      <c r="J25" s="79">
        <v>13238</v>
      </c>
      <c r="K25" s="79">
        <v>13285</v>
      </c>
      <c r="L25" s="79">
        <v>11993</v>
      </c>
      <c r="M25" s="79">
        <v>14758</v>
      </c>
      <c r="N25" s="79">
        <v>18188</v>
      </c>
      <c r="O25" s="79">
        <v>22747</v>
      </c>
      <c r="P25" s="79">
        <v>20344</v>
      </c>
      <c r="Q25" s="79">
        <v>16884</v>
      </c>
      <c r="R25" s="79">
        <v>14289</v>
      </c>
      <c r="S25" s="79">
        <v>15238</v>
      </c>
      <c r="T25" s="79">
        <v>18619</v>
      </c>
      <c r="U25" s="79">
        <v>14925</v>
      </c>
      <c r="V25" s="79">
        <v>12158</v>
      </c>
      <c r="W25" s="79">
        <v>9728</v>
      </c>
      <c r="X25" s="79">
        <v>6396</v>
      </c>
      <c r="Y25" s="79">
        <v>2806</v>
      </c>
      <c r="Z25" s="79">
        <v>835</v>
      </c>
      <c r="AA25" s="79">
        <v>176</v>
      </c>
      <c r="AB25" s="79">
        <v>256951</v>
      </c>
      <c r="AC25" s="79">
        <v>2545</v>
      </c>
    </row>
    <row r="26" spans="1:29">
      <c r="A26">
        <v>5275</v>
      </c>
      <c r="B26" s="81">
        <v>3</v>
      </c>
      <c r="C26">
        <v>28205</v>
      </c>
      <c r="D26">
        <v>2</v>
      </c>
      <c r="E26" t="s">
        <v>808</v>
      </c>
      <c r="F26" s="79">
        <v>23266</v>
      </c>
      <c r="G26" s="79">
        <v>698</v>
      </c>
      <c r="H26" s="79">
        <v>848</v>
      </c>
      <c r="I26" s="79">
        <v>959</v>
      </c>
      <c r="J26" s="79">
        <v>986</v>
      </c>
      <c r="K26" s="79">
        <v>770</v>
      </c>
      <c r="L26" s="79">
        <v>807</v>
      </c>
      <c r="M26" s="79">
        <v>1037</v>
      </c>
      <c r="N26" s="79">
        <v>1247</v>
      </c>
      <c r="O26" s="79">
        <v>1510</v>
      </c>
      <c r="P26" s="79">
        <v>1443</v>
      </c>
      <c r="Q26" s="79">
        <v>1361</v>
      </c>
      <c r="R26" s="79">
        <v>1484</v>
      </c>
      <c r="S26" s="79">
        <v>1765</v>
      </c>
      <c r="T26" s="79">
        <v>2126</v>
      </c>
      <c r="U26" s="79">
        <v>1604</v>
      </c>
      <c r="V26" s="79">
        <v>1403</v>
      </c>
      <c r="W26" s="79">
        <v>1448</v>
      </c>
      <c r="X26" s="79">
        <v>1081</v>
      </c>
      <c r="Y26" s="79">
        <v>521</v>
      </c>
      <c r="Z26" s="79">
        <v>141</v>
      </c>
      <c r="AA26" s="79">
        <v>27</v>
      </c>
      <c r="AB26" s="79">
        <v>23144</v>
      </c>
      <c r="AC26" s="79">
        <v>122</v>
      </c>
    </row>
    <row r="27" spans="1:29">
      <c r="A27">
        <v>5276</v>
      </c>
      <c r="B27" s="81">
        <v>3</v>
      </c>
      <c r="C27">
        <v>28206</v>
      </c>
      <c r="D27">
        <v>2</v>
      </c>
      <c r="E27" t="s">
        <v>809</v>
      </c>
      <c r="F27" s="79">
        <v>52261</v>
      </c>
      <c r="G27" s="79">
        <v>1864</v>
      </c>
      <c r="H27" s="79">
        <v>2128</v>
      </c>
      <c r="I27" s="79">
        <v>2137</v>
      </c>
      <c r="J27" s="79">
        <v>2158</v>
      </c>
      <c r="K27" s="79">
        <v>1927</v>
      </c>
      <c r="L27" s="79">
        <v>1960</v>
      </c>
      <c r="M27" s="79">
        <v>2606</v>
      </c>
      <c r="N27" s="79">
        <v>3330</v>
      </c>
      <c r="O27" s="79">
        <v>4472</v>
      </c>
      <c r="P27" s="79">
        <v>4167</v>
      </c>
      <c r="Q27" s="79">
        <v>3638</v>
      </c>
      <c r="R27" s="79">
        <v>3134</v>
      </c>
      <c r="S27" s="79">
        <v>3333</v>
      </c>
      <c r="T27" s="79">
        <v>4137</v>
      </c>
      <c r="U27" s="79">
        <v>3363</v>
      </c>
      <c r="V27" s="79">
        <v>2835</v>
      </c>
      <c r="W27" s="79">
        <v>2361</v>
      </c>
      <c r="X27" s="79">
        <v>1643</v>
      </c>
      <c r="Y27" s="79">
        <v>769</v>
      </c>
      <c r="Z27" s="79">
        <v>255</v>
      </c>
      <c r="AA27" s="79">
        <v>44</v>
      </c>
      <c r="AB27" s="79">
        <v>51589</v>
      </c>
      <c r="AC27" s="79">
        <v>672</v>
      </c>
    </row>
    <row r="28" spans="1:29">
      <c r="A28">
        <v>5277</v>
      </c>
      <c r="B28" s="81">
        <v>3</v>
      </c>
      <c r="C28">
        <v>28207</v>
      </c>
      <c r="D28">
        <v>2</v>
      </c>
      <c r="E28" t="s">
        <v>810</v>
      </c>
      <c r="F28" s="79">
        <v>101242</v>
      </c>
      <c r="G28" s="79">
        <v>4372</v>
      </c>
      <c r="H28" s="79">
        <v>4604</v>
      </c>
      <c r="I28" s="79">
        <v>4691</v>
      </c>
      <c r="J28" s="79">
        <v>5000</v>
      </c>
      <c r="K28" s="79">
        <v>4534</v>
      </c>
      <c r="L28" s="79">
        <v>4886</v>
      </c>
      <c r="M28" s="79">
        <v>5868</v>
      </c>
      <c r="N28" s="79">
        <v>7036</v>
      </c>
      <c r="O28" s="79">
        <v>8493</v>
      </c>
      <c r="P28" s="79">
        <v>7617</v>
      </c>
      <c r="Q28" s="79">
        <v>6234</v>
      </c>
      <c r="R28" s="79">
        <v>5101</v>
      </c>
      <c r="S28" s="79">
        <v>6047</v>
      </c>
      <c r="T28" s="79">
        <v>7519</v>
      </c>
      <c r="U28" s="79">
        <v>6555</v>
      </c>
      <c r="V28" s="79">
        <v>5036</v>
      </c>
      <c r="W28" s="79">
        <v>3877</v>
      </c>
      <c r="X28" s="79">
        <v>2366</v>
      </c>
      <c r="Y28" s="79">
        <v>1057</v>
      </c>
      <c r="Z28" s="79">
        <v>304</v>
      </c>
      <c r="AA28" s="79">
        <v>45</v>
      </c>
      <c r="AB28" s="79">
        <v>99836</v>
      </c>
      <c r="AC28" s="79">
        <v>1406</v>
      </c>
    </row>
    <row r="29" spans="1:29">
      <c r="A29">
        <v>5278</v>
      </c>
      <c r="B29" s="81">
        <v>3</v>
      </c>
      <c r="C29">
        <v>28208</v>
      </c>
      <c r="D29">
        <v>2</v>
      </c>
      <c r="E29" t="s">
        <v>811</v>
      </c>
      <c r="F29" s="79">
        <v>15618</v>
      </c>
      <c r="G29" s="79">
        <v>551</v>
      </c>
      <c r="H29" s="79">
        <v>531</v>
      </c>
      <c r="I29" s="79">
        <v>578</v>
      </c>
      <c r="J29" s="79">
        <v>625</v>
      </c>
      <c r="K29" s="79">
        <v>544</v>
      </c>
      <c r="L29" s="79">
        <v>616</v>
      </c>
      <c r="M29" s="79">
        <v>736</v>
      </c>
      <c r="N29" s="79">
        <v>801</v>
      </c>
      <c r="O29" s="79">
        <v>1002</v>
      </c>
      <c r="P29" s="79">
        <v>858</v>
      </c>
      <c r="Q29" s="79">
        <v>864</v>
      </c>
      <c r="R29" s="79">
        <v>832</v>
      </c>
      <c r="S29" s="79">
        <v>1139</v>
      </c>
      <c r="T29" s="79">
        <v>1531</v>
      </c>
      <c r="U29" s="79">
        <v>1291</v>
      </c>
      <c r="V29" s="79">
        <v>1077</v>
      </c>
      <c r="W29" s="79">
        <v>890</v>
      </c>
      <c r="X29" s="79">
        <v>634</v>
      </c>
      <c r="Y29" s="79">
        <v>367</v>
      </c>
      <c r="Z29" s="79">
        <v>124</v>
      </c>
      <c r="AA29" s="79">
        <v>27</v>
      </c>
      <c r="AB29" s="79">
        <v>15475</v>
      </c>
      <c r="AC29" s="79">
        <v>143</v>
      </c>
    </row>
    <row r="30" spans="1:29">
      <c r="A30">
        <v>5279</v>
      </c>
      <c r="B30" s="81">
        <v>3</v>
      </c>
      <c r="C30">
        <v>28209</v>
      </c>
      <c r="D30">
        <v>2</v>
      </c>
      <c r="E30" t="s">
        <v>812</v>
      </c>
      <c r="F30" s="79">
        <v>42756</v>
      </c>
      <c r="G30" s="79">
        <v>1557</v>
      </c>
      <c r="H30" s="79">
        <v>1828</v>
      </c>
      <c r="I30" s="79">
        <v>1797</v>
      </c>
      <c r="J30" s="79">
        <v>1892</v>
      </c>
      <c r="K30" s="79">
        <v>1208</v>
      </c>
      <c r="L30" s="79">
        <v>1560</v>
      </c>
      <c r="M30" s="79">
        <v>1997</v>
      </c>
      <c r="N30" s="79">
        <v>2220</v>
      </c>
      <c r="O30" s="79">
        <v>2685</v>
      </c>
      <c r="P30" s="79">
        <v>2534</v>
      </c>
      <c r="Q30" s="79">
        <v>2582</v>
      </c>
      <c r="R30" s="79">
        <v>2741</v>
      </c>
      <c r="S30" s="79">
        <v>3158</v>
      </c>
      <c r="T30" s="79">
        <v>3415</v>
      </c>
      <c r="U30" s="79">
        <v>2885</v>
      </c>
      <c r="V30" s="79">
        <v>2589</v>
      </c>
      <c r="W30" s="79">
        <v>2654</v>
      </c>
      <c r="X30" s="79">
        <v>1977</v>
      </c>
      <c r="Y30" s="79">
        <v>1079</v>
      </c>
      <c r="Z30" s="79">
        <v>338</v>
      </c>
      <c r="AA30" s="79">
        <v>60</v>
      </c>
      <c r="AB30" s="79">
        <v>42444</v>
      </c>
      <c r="AC30" s="79">
        <v>312</v>
      </c>
    </row>
    <row r="31" spans="1:29">
      <c r="A31">
        <v>5280</v>
      </c>
      <c r="B31" s="81">
        <v>3</v>
      </c>
      <c r="C31">
        <v>28210</v>
      </c>
      <c r="D31">
        <v>2</v>
      </c>
      <c r="E31" t="s">
        <v>789</v>
      </c>
      <c r="F31" s="79">
        <v>136265</v>
      </c>
      <c r="G31" s="79">
        <v>5561</v>
      </c>
      <c r="H31" s="79">
        <v>5971</v>
      </c>
      <c r="I31" s="79">
        <v>6382</v>
      </c>
      <c r="J31" s="79">
        <v>6817</v>
      </c>
      <c r="K31" s="79">
        <v>5943</v>
      </c>
      <c r="L31" s="79">
        <v>6665</v>
      </c>
      <c r="M31" s="79">
        <v>7666</v>
      </c>
      <c r="N31" s="79">
        <v>8737</v>
      </c>
      <c r="O31" s="79">
        <v>10830</v>
      </c>
      <c r="P31" s="79">
        <v>9209</v>
      </c>
      <c r="Q31" s="79">
        <v>8281</v>
      </c>
      <c r="R31" s="79">
        <v>7774</v>
      </c>
      <c r="S31" s="79">
        <v>9346</v>
      </c>
      <c r="T31" s="79">
        <v>11112</v>
      </c>
      <c r="U31" s="79">
        <v>9052</v>
      </c>
      <c r="V31" s="79">
        <v>6493</v>
      </c>
      <c r="W31" s="79">
        <v>5194</v>
      </c>
      <c r="X31" s="79">
        <v>3224</v>
      </c>
      <c r="Y31" s="79">
        <v>1520</v>
      </c>
      <c r="Z31" s="79">
        <v>417</v>
      </c>
      <c r="AA31" s="79">
        <v>71</v>
      </c>
      <c r="AB31" s="79">
        <v>135140</v>
      </c>
      <c r="AC31" s="79">
        <v>1125</v>
      </c>
    </row>
    <row r="32" spans="1:29">
      <c r="A32">
        <v>5281</v>
      </c>
      <c r="B32" s="81">
        <v>3</v>
      </c>
      <c r="C32">
        <v>28212</v>
      </c>
      <c r="D32">
        <v>2</v>
      </c>
      <c r="E32" t="s">
        <v>813</v>
      </c>
      <c r="F32" s="79">
        <v>25236</v>
      </c>
      <c r="G32" s="79">
        <v>819</v>
      </c>
      <c r="H32" s="79">
        <v>928</v>
      </c>
      <c r="I32" s="79">
        <v>1145</v>
      </c>
      <c r="J32" s="79">
        <v>1255</v>
      </c>
      <c r="K32" s="79">
        <v>989</v>
      </c>
      <c r="L32" s="79">
        <v>1067</v>
      </c>
      <c r="M32" s="79">
        <v>1105</v>
      </c>
      <c r="N32" s="79">
        <v>1403</v>
      </c>
      <c r="O32" s="79">
        <v>1735</v>
      </c>
      <c r="P32" s="79">
        <v>1575</v>
      </c>
      <c r="Q32" s="79">
        <v>1534</v>
      </c>
      <c r="R32" s="79">
        <v>1476</v>
      </c>
      <c r="S32" s="79">
        <v>1811</v>
      </c>
      <c r="T32" s="79">
        <v>2113</v>
      </c>
      <c r="U32" s="79">
        <v>1807</v>
      </c>
      <c r="V32" s="79">
        <v>1509</v>
      </c>
      <c r="W32" s="79">
        <v>1389</v>
      </c>
      <c r="X32" s="79">
        <v>941</v>
      </c>
      <c r="Y32" s="79">
        <v>465</v>
      </c>
      <c r="Z32" s="79">
        <v>151</v>
      </c>
      <c r="AA32" s="79">
        <v>19</v>
      </c>
      <c r="AB32" s="79">
        <v>25107</v>
      </c>
      <c r="AC32" s="79">
        <v>129</v>
      </c>
    </row>
    <row r="33" spans="1:29">
      <c r="A33">
        <v>5282</v>
      </c>
      <c r="B33" s="81">
        <v>3</v>
      </c>
      <c r="C33">
        <v>28213</v>
      </c>
      <c r="D33">
        <v>2</v>
      </c>
      <c r="E33" t="s">
        <v>814</v>
      </c>
      <c r="F33" s="79">
        <v>21354</v>
      </c>
      <c r="G33" s="79">
        <v>743</v>
      </c>
      <c r="H33" s="79">
        <v>825</v>
      </c>
      <c r="I33" s="79">
        <v>967</v>
      </c>
      <c r="J33" s="79">
        <v>972</v>
      </c>
      <c r="K33" s="79">
        <v>777</v>
      </c>
      <c r="L33" s="79">
        <v>822</v>
      </c>
      <c r="M33" s="79">
        <v>956</v>
      </c>
      <c r="N33" s="79">
        <v>1149</v>
      </c>
      <c r="O33" s="79">
        <v>1460</v>
      </c>
      <c r="P33" s="79">
        <v>1306</v>
      </c>
      <c r="Q33" s="79">
        <v>1279</v>
      </c>
      <c r="R33" s="79">
        <v>1294</v>
      </c>
      <c r="S33" s="79">
        <v>1481</v>
      </c>
      <c r="T33" s="79">
        <v>1683</v>
      </c>
      <c r="U33" s="79">
        <v>1624</v>
      </c>
      <c r="V33" s="79">
        <v>1382</v>
      </c>
      <c r="W33" s="79">
        <v>1175</v>
      </c>
      <c r="X33" s="79">
        <v>873</v>
      </c>
      <c r="Y33" s="79">
        <v>443</v>
      </c>
      <c r="Z33" s="79">
        <v>122</v>
      </c>
      <c r="AA33" s="79">
        <v>21</v>
      </c>
      <c r="AB33" s="79">
        <v>21143</v>
      </c>
      <c r="AC33" s="79">
        <v>211</v>
      </c>
    </row>
    <row r="34" spans="1:29">
      <c r="A34">
        <v>5283</v>
      </c>
      <c r="B34" s="81">
        <v>3</v>
      </c>
      <c r="C34">
        <v>28214</v>
      </c>
      <c r="D34">
        <v>2</v>
      </c>
      <c r="E34" t="s">
        <v>790</v>
      </c>
      <c r="F34" s="79">
        <v>120688</v>
      </c>
      <c r="G34" s="79">
        <v>4346</v>
      </c>
      <c r="H34" s="79">
        <v>5023</v>
      </c>
      <c r="I34" s="79">
        <v>5297</v>
      </c>
      <c r="J34" s="79">
        <v>5777</v>
      </c>
      <c r="K34" s="79">
        <v>5010</v>
      </c>
      <c r="L34" s="79">
        <v>4874</v>
      </c>
      <c r="M34" s="79">
        <v>5972</v>
      </c>
      <c r="N34" s="79">
        <v>7645</v>
      </c>
      <c r="O34" s="79">
        <v>9952</v>
      </c>
      <c r="P34" s="79">
        <v>9249</v>
      </c>
      <c r="Q34" s="79">
        <v>7860</v>
      </c>
      <c r="R34" s="79">
        <v>6985</v>
      </c>
      <c r="S34" s="79">
        <v>7649</v>
      </c>
      <c r="T34" s="79">
        <v>9850</v>
      </c>
      <c r="U34" s="79">
        <v>8126</v>
      </c>
      <c r="V34" s="79">
        <v>6557</v>
      </c>
      <c r="W34" s="79">
        <v>5050</v>
      </c>
      <c r="X34" s="79">
        <v>3309</v>
      </c>
      <c r="Y34" s="79">
        <v>1585</v>
      </c>
      <c r="Z34" s="79">
        <v>498</v>
      </c>
      <c r="AA34" s="79">
        <v>74</v>
      </c>
      <c r="AB34" s="79">
        <v>119537</v>
      </c>
      <c r="AC34" s="79">
        <v>1151</v>
      </c>
    </row>
    <row r="35" spans="1:29">
      <c r="A35">
        <v>5284</v>
      </c>
      <c r="B35" s="81">
        <v>3</v>
      </c>
      <c r="C35">
        <v>28215</v>
      </c>
      <c r="D35">
        <v>2</v>
      </c>
      <c r="E35" t="s">
        <v>815</v>
      </c>
      <c r="F35" s="79">
        <v>40117</v>
      </c>
      <c r="G35" s="79">
        <v>1285</v>
      </c>
      <c r="H35" s="79">
        <v>1473</v>
      </c>
      <c r="I35" s="79">
        <v>1639</v>
      </c>
      <c r="J35" s="79">
        <v>1854</v>
      </c>
      <c r="K35" s="79">
        <v>1585</v>
      </c>
      <c r="L35" s="79">
        <v>1598</v>
      </c>
      <c r="M35" s="79">
        <v>1826</v>
      </c>
      <c r="N35" s="79">
        <v>2272</v>
      </c>
      <c r="O35" s="79">
        <v>2656</v>
      </c>
      <c r="P35" s="79">
        <v>2397</v>
      </c>
      <c r="Q35" s="79">
        <v>2349</v>
      </c>
      <c r="R35" s="79">
        <v>2517</v>
      </c>
      <c r="S35" s="79">
        <v>3078</v>
      </c>
      <c r="T35" s="79">
        <v>3838</v>
      </c>
      <c r="U35" s="79">
        <v>3232</v>
      </c>
      <c r="V35" s="79">
        <v>2224</v>
      </c>
      <c r="W35" s="79">
        <v>1923</v>
      </c>
      <c r="X35" s="79">
        <v>1364</v>
      </c>
      <c r="Y35" s="79">
        <v>746</v>
      </c>
      <c r="Z35" s="79">
        <v>211</v>
      </c>
      <c r="AA35" s="79">
        <v>50</v>
      </c>
      <c r="AB35" s="79">
        <v>39691</v>
      </c>
      <c r="AC35" s="79">
        <v>426</v>
      </c>
    </row>
    <row r="36" spans="1:29">
      <c r="A36">
        <v>5285</v>
      </c>
      <c r="B36" s="81">
        <v>3</v>
      </c>
      <c r="C36">
        <v>28216</v>
      </c>
      <c r="D36">
        <v>2</v>
      </c>
      <c r="E36" t="s">
        <v>816</v>
      </c>
      <c r="F36" s="79">
        <v>46633</v>
      </c>
      <c r="G36" s="79">
        <v>1757</v>
      </c>
      <c r="H36" s="79">
        <v>2045</v>
      </c>
      <c r="I36" s="79">
        <v>2147</v>
      </c>
      <c r="J36" s="79">
        <v>2318</v>
      </c>
      <c r="K36" s="79">
        <v>2015</v>
      </c>
      <c r="L36" s="79">
        <v>2261</v>
      </c>
      <c r="M36" s="79">
        <v>2509</v>
      </c>
      <c r="N36" s="79">
        <v>2849</v>
      </c>
      <c r="O36" s="79">
        <v>3522</v>
      </c>
      <c r="P36" s="79">
        <v>3005</v>
      </c>
      <c r="Q36" s="79">
        <v>2844</v>
      </c>
      <c r="R36" s="79">
        <v>2741</v>
      </c>
      <c r="S36" s="79">
        <v>3243</v>
      </c>
      <c r="T36" s="79">
        <v>4041</v>
      </c>
      <c r="U36" s="79">
        <v>3155</v>
      </c>
      <c r="V36" s="79">
        <v>2327</v>
      </c>
      <c r="W36" s="79">
        <v>1899</v>
      </c>
      <c r="X36" s="79">
        <v>1181</v>
      </c>
      <c r="Y36" s="79">
        <v>573</v>
      </c>
      <c r="Z36" s="79">
        <v>176</v>
      </c>
      <c r="AA36" s="79">
        <v>25</v>
      </c>
      <c r="AB36" s="79">
        <v>46174</v>
      </c>
      <c r="AC36" s="79">
        <v>459</v>
      </c>
    </row>
    <row r="37" spans="1:29">
      <c r="A37">
        <v>5286</v>
      </c>
      <c r="B37" s="81">
        <v>3</v>
      </c>
      <c r="C37">
        <v>28217</v>
      </c>
      <c r="D37">
        <v>2</v>
      </c>
      <c r="E37" t="s">
        <v>817</v>
      </c>
      <c r="F37" s="79">
        <v>82493</v>
      </c>
      <c r="G37" s="79">
        <v>2855</v>
      </c>
      <c r="H37" s="79">
        <v>3365</v>
      </c>
      <c r="I37" s="79">
        <v>3718</v>
      </c>
      <c r="J37" s="79">
        <v>3794</v>
      </c>
      <c r="K37" s="79">
        <v>3373</v>
      </c>
      <c r="L37" s="79">
        <v>3190</v>
      </c>
      <c r="M37" s="79">
        <v>3956</v>
      </c>
      <c r="N37" s="79">
        <v>4869</v>
      </c>
      <c r="O37" s="79">
        <v>6640</v>
      </c>
      <c r="P37" s="79">
        <v>6029</v>
      </c>
      <c r="Q37" s="79">
        <v>4893</v>
      </c>
      <c r="R37" s="79">
        <v>4451</v>
      </c>
      <c r="S37" s="79">
        <v>5134</v>
      </c>
      <c r="T37" s="79">
        <v>6931</v>
      </c>
      <c r="U37" s="79">
        <v>6620</v>
      </c>
      <c r="V37" s="79">
        <v>5131</v>
      </c>
      <c r="W37" s="79">
        <v>3668</v>
      </c>
      <c r="X37" s="79">
        <v>2309</v>
      </c>
      <c r="Y37" s="79">
        <v>1096</v>
      </c>
      <c r="Z37" s="79">
        <v>387</v>
      </c>
      <c r="AA37" s="79">
        <v>84</v>
      </c>
      <c r="AB37" s="79">
        <v>81988</v>
      </c>
      <c r="AC37" s="79">
        <v>505</v>
      </c>
    </row>
    <row r="38" spans="1:29">
      <c r="A38">
        <v>5287</v>
      </c>
      <c r="B38" s="81">
        <v>3</v>
      </c>
      <c r="C38">
        <v>28218</v>
      </c>
      <c r="D38">
        <v>2</v>
      </c>
      <c r="E38" t="s">
        <v>818</v>
      </c>
      <c r="F38" s="79">
        <v>24850</v>
      </c>
      <c r="G38" s="79">
        <v>960</v>
      </c>
      <c r="H38" s="79">
        <v>1155</v>
      </c>
      <c r="I38" s="79">
        <v>1282</v>
      </c>
      <c r="J38" s="79">
        <v>1242</v>
      </c>
      <c r="K38" s="79">
        <v>1053</v>
      </c>
      <c r="L38" s="79">
        <v>1096</v>
      </c>
      <c r="M38" s="79">
        <v>1294</v>
      </c>
      <c r="N38" s="79">
        <v>1520</v>
      </c>
      <c r="O38" s="79">
        <v>1940</v>
      </c>
      <c r="P38" s="79">
        <v>1615</v>
      </c>
      <c r="Q38" s="79">
        <v>1450</v>
      </c>
      <c r="R38" s="79">
        <v>1428</v>
      </c>
      <c r="S38" s="79">
        <v>1719</v>
      </c>
      <c r="T38" s="79">
        <v>1978</v>
      </c>
      <c r="U38" s="79">
        <v>1591</v>
      </c>
      <c r="V38" s="79">
        <v>1146</v>
      </c>
      <c r="W38" s="79">
        <v>1026</v>
      </c>
      <c r="X38" s="79">
        <v>795</v>
      </c>
      <c r="Y38" s="79">
        <v>417</v>
      </c>
      <c r="Z38" s="79">
        <v>125</v>
      </c>
      <c r="AA38" s="79">
        <v>18</v>
      </c>
      <c r="AB38" s="79">
        <v>24660</v>
      </c>
      <c r="AC38" s="79">
        <v>190</v>
      </c>
    </row>
    <row r="39" spans="1:29">
      <c r="A39">
        <v>5288</v>
      </c>
      <c r="B39" s="81">
        <v>3</v>
      </c>
      <c r="C39">
        <v>28219</v>
      </c>
      <c r="D39">
        <v>2</v>
      </c>
      <c r="E39" t="s">
        <v>819</v>
      </c>
      <c r="F39" s="79">
        <v>58507</v>
      </c>
      <c r="G39" s="79">
        <v>2150</v>
      </c>
      <c r="H39" s="79">
        <v>2369</v>
      </c>
      <c r="I39" s="79">
        <v>2552</v>
      </c>
      <c r="J39" s="79">
        <v>3444</v>
      </c>
      <c r="K39" s="79">
        <v>3537</v>
      </c>
      <c r="L39" s="79">
        <v>2917</v>
      </c>
      <c r="M39" s="79">
        <v>2995</v>
      </c>
      <c r="N39" s="79">
        <v>3317</v>
      </c>
      <c r="O39" s="79">
        <v>3906</v>
      </c>
      <c r="P39" s="79">
        <v>4161</v>
      </c>
      <c r="Q39" s="79">
        <v>4960</v>
      </c>
      <c r="R39" s="79">
        <v>4693</v>
      </c>
      <c r="S39" s="79">
        <v>4373</v>
      </c>
      <c r="T39" s="79">
        <v>3752</v>
      </c>
      <c r="U39" s="79">
        <v>2717</v>
      </c>
      <c r="V39" s="79">
        <v>2208</v>
      </c>
      <c r="W39" s="79">
        <v>2054</v>
      </c>
      <c r="X39" s="79">
        <v>1492</v>
      </c>
      <c r="Y39" s="79">
        <v>683</v>
      </c>
      <c r="Z39" s="79">
        <v>186</v>
      </c>
      <c r="AA39" s="79">
        <v>41</v>
      </c>
      <c r="AB39" s="79">
        <v>58045</v>
      </c>
      <c r="AC39" s="79">
        <v>462</v>
      </c>
    </row>
    <row r="40" spans="1:29">
      <c r="A40">
        <v>5289</v>
      </c>
      <c r="B40" s="81">
        <v>3</v>
      </c>
      <c r="C40">
        <v>28220</v>
      </c>
      <c r="D40">
        <v>2</v>
      </c>
      <c r="E40" t="s">
        <v>820</v>
      </c>
      <c r="F40" s="79">
        <v>22660</v>
      </c>
      <c r="G40" s="79">
        <v>755</v>
      </c>
      <c r="H40" s="79">
        <v>793</v>
      </c>
      <c r="I40" s="79">
        <v>955</v>
      </c>
      <c r="J40" s="79">
        <v>1111</v>
      </c>
      <c r="K40" s="79">
        <v>871</v>
      </c>
      <c r="L40" s="79">
        <v>955</v>
      </c>
      <c r="M40" s="79">
        <v>1007</v>
      </c>
      <c r="N40" s="79">
        <v>1141</v>
      </c>
      <c r="O40" s="79">
        <v>1416</v>
      </c>
      <c r="P40" s="79">
        <v>1413</v>
      </c>
      <c r="Q40" s="79">
        <v>1431</v>
      </c>
      <c r="R40" s="79">
        <v>1437</v>
      </c>
      <c r="S40" s="79">
        <v>1797</v>
      </c>
      <c r="T40" s="79">
        <v>1874</v>
      </c>
      <c r="U40" s="79">
        <v>1507</v>
      </c>
      <c r="V40" s="79">
        <v>1267</v>
      </c>
      <c r="W40" s="79">
        <v>1241</v>
      </c>
      <c r="X40" s="79">
        <v>963</v>
      </c>
      <c r="Y40" s="79">
        <v>550</v>
      </c>
      <c r="Z40" s="79">
        <v>142</v>
      </c>
      <c r="AA40" s="79">
        <v>34</v>
      </c>
      <c r="AB40" s="79">
        <v>22361</v>
      </c>
      <c r="AC40" s="79">
        <v>299</v>
      </c>
    </row>
    <row r="41" spans="1:29">
      <c r="A41">
        <v>5290</v>
      </c>
      <c r="B41" s="81">
        <v>3</v>
      </c>
      <c r="C41">
        <v>28221</v>
      </c>
      <c r="D41">
        <v>2</v>
      </c>
      <c r="E41" t="s">
        <v>821</v>
      </c>
      <c r="F41" s="79">
        <v>21730</v>
      </c>
      <c r="G41" s="79">
        <v>758</v>
      </c>
      <c r="H41" s="79">
        <v>768</v>
      </c>
      <c r="I41" s="79">
        <v>855</v>
      </c>
      <c r="J41" s="79">
        <v>867</v>
      </c>
      <c r="K41" s="79">
        <v>764</v>
      </c>
      <c r="L41" s="79">
        <v>907</v>
      </c>
      <c r="M41" s="79">
        <v>1003</v>
      </c>
      <c r="N41" s="79">
        <v>1127</v>
      </c>
      <c r="O41" s="79">
        <v>1265</v>
      </c>
      <c r="P41" s="79">
        <v>1219</v>
      </c>
      <c r="Q41" s="79">
        <v>1349</v>
      </c>
      <c r="R41" s="79">
        <v>1448</v>
      </c>
      <c r="S41" s="79">
        <v>1649</v>
      </c>
      <c r="T41" s="79">
        <v>1799</v>
      </c>
      <c r="U41" s="79">
        <v>1418</v>
      </c>
      <c r="V41" s="79">
        <v>1353</v>
      </c>
      <c r="W41" s="79">
        <v>1333</v>
      </c>
      <c r="X41" s="79">
        <v>1084</v>
      </c>
      <c r="Y41" s="79">
        <v>549</v>
      </c>
      <c r="Z41" s="79">
        <v>186</v>
      </c>
      <c r="AA41" s="79">
        <v>29</v>
      </c>
      <c r="AB41" s="79">
        <v>21485</v>
      </c>
      <c r="AC41" s="79">
        <v>245</v>
      </c>
    </row>
    <row r="42" spans="1:29">
      <c r="A42">
        <v>5291</v>
      </c>
      <c r="B42" s="81">
        <v>3</v>
      </c>
      <c r="C42">
        <v>28222</v>
      </c>
      <c r="D42">
        <v>2</v>
      </c>
      <c r="E42" t="s">
        <v>822</v>
      </c>
      <c r="F42" s="79">
        <v>12594</v>
      </c>
      <c r="G42" s="79">
        <v>386</v>
      </c>
      <c r="H42" s="79">
        <v>436</v>
      </c>
      <c r="I42" s="79">
        <v>520</v>
      </c>
      <c r="J42" s="79">
        <v>487</v>
      </c>
      <c r="K42" s="79">
        <v>300</v>
      </c>
      <c r="L42" s="79">
        <v>422</v>
      </c>
      <c r="M42" s="79">
        <v>523</v>
      </c>
      <c r="N42" s="79">
        <v>593</v>
      </c>
      <c r="O42" s="79">
        <v>669</v>
      </c>
      <c r="P42" s="79">
        <v>636</v>
      </c>
      <c r="Q42" s="79">
        <v>755</v>
      </c>
      <c r="R42" s="79">
        <v>855</v>
      </c>
      <c r="S42" s="79">
        <v>988</v>
      </c>
      <c r="T42" s="79">
        <v>1057</v>
      </c>
      <c r="U42" s="79">
        <v>868</v>
      </c>
      <c r="V42" s="79">
        <v>852</v>
      </c>
      <c r="W42" s="79">
        <v>920</v>
      </c>
      <c r="X42" s="79">
        <v>784</v>
      </c>
      <c r="Y42" s="79">
        <v>392</v>
      </c>
      <c r="Z42" s="79">
        <v>125</v>
      </c>
      <c r="AA42" s="79">
        <v>26</v>
      </c>
      <c r="AB42" s="79">
        <v>12513</v>
      </c>
      <c r="AC42" s="79">
        <v>81</v>
      </c>
    </row>
    <row r="43" spans="1:29">
      <c r="A43">
        <v>5292</v>
      </c>
      <c r="B43" s="81">
        <v>3</v>
      </c>
      <c r="C43">
        <v>28223</v>
      </c>
      <c r="D43">
        <v>2</v>
      </c>
      <c r="E43" t="s">
        <v>823</v>
      </c>
      <c r="F43" s="79">
        <v>33867</v>
      </c>
      <c r="G43" s="79">
        <v>1240</v>
      </c>
      <c r="H43" s="79">
        <v>1336</v>
      </c>
      <c r="I43" s="79">
        <v>1507</v>
      </c>
      <c r="J43" s="79">
        <v>1637</v>
      </c>
      <c r="K43" s="79">
        <v>1075</v>
      </c>
      <c r="L43" s="79">
        <v>1281</v>
      </c>
      <c r="M43" s="79">
        <v>1519</v>
      </c>
      <c r="N43" s="79">
        <v>1769</v>
      </c>
      <c r="O43" s="79">
        <v>2012</v>
      </c>
      <c r="P43" s="79">
        <v>1882</v>
      </c>
      <c r="Q43" s="79">
        <v>1931</v>
      </c>
      <c r="R43" s="79">
        <v>2221</v>
      </c>
      <c r="S43" s="79">
        <v>2483</v>
      </c>
      <c r="T43" s="79">
        <v>2766</v>
      </c>
      <c r="U43" s="79">
        <v>2254</v>
      </c>
      <c r="V43" s="79">
        <v>1980</v>
      </c>
      <c r="W43" s="79">
        <v>2111</v>
      </c>
      <c r="X43" s="79">
        <v>1661</v>
      </c>
      <c r="Y43" s="79">
        <v>909</v>
      </c>
      <c r="Z43" s="79">
        <v>249</v>
      </c>
      <c r="AA43" s="79">
        <v>44</v>
      </c>
      <c r="AB43" s="79">
        <v>33528</v>
      </c>
      <c r="AC43" s="79">
        <v>339</v>
      </c>
    </row>
    <row r="44" spans="1:29">
      <c r="A44">
        <v>5293</v>
      </c>
      <c r="B44" s="81">
        <v>3</v>
      </c>
      <c r="C44">
        <v>28224</v>
      </c>
      <c r="D44">
        <v>2</v>
      </c>
      <c r="E44" t="s">
        <v>824</v>
      </c>
      <c r="F44" s="79">
        <v>24467</v>
      </c>
      <c r="G44" s="79">
        <v>887</v>
      </c>
      <c r="H44" s="79">
        <v>937</v>
      </c>
      <c r="I44" s="79">
        <v>1048</v>
      </c>
      <c r="J44" s="79">
        <v>926</v>
      </c>
      <c r="K44" s="79">
        <v>680</v>
      </c>
      <c r="L44" s="79">
        <v>925</v>
      </c>
      <c r="M44" s="79">
        <v>1109</v>
      </c>
      <c r="N44" s="79">
        <v>1264</v>
      </c>
      <c r="O44" s="79">
        <v>1523</v>
      </c>
      <c r="P44" s="79">
        <v>1363</v>
      </c>
      <c r="Q44" s="79">
        <v>1467</v>
      </c>
      <c r="R44" s="79">
        <v>1568</v>
      </c>
      <c r="S44" s="79">
        <v>1887</v>
      </c>
      <c r="T44" s="79">
        <v>2174</v>
      </c>
      <c r="U44" s="79">
        <v>1618</v>
      </c>
      <c r="V44" s="79">
        <v>1503</v>
      </c>
      <c r="W44" s="79">
        <v>1485</v>
      </c>
      <c r="X44" s="79">
        <v>1241</v>
      </c>
      <c r="Y44" s="79">
        <v>630</v>
      </c>
      <c r="Z44" s="79">
        <v>194</v>
      </c>
      <c r="AA44" s="79">
        <v>38</v>
      </c>
      <c r="AB44" s="79">
        <v>24331</v>
      </c>
      <c r="AC44" s="79">
        <v>136</v>
      </c>
    </row>
    <row r="45" spans="1:29">
      <c r="A45">
        <v>5294</v>
      </c>
      <c r="B45" s="81">
        <v>3</v>
      </c>
      <c r="C45">
        <v>28225</v>
      </c>
      <c r="D45">
        <v>2</v>
      </c>
      <c r="E45" t="s">
        <v>825</v>
      </c>
      <c r="F45" s="79">
        <v>15995</v>
      </c>
      <c r="G45" s="79">
        <v>554</v>
      </c>
      <c r="H45" s="79">
        <v>592</v>
      </c>
      <c r="I45" s="79">
        <v>663</v>
      </c>
      <c r="J45" s="79">
        <v>667</v>
      </c>
      <c r="K45" s="79">
        <v>457</v>
      </c>
      <c r="L45" s="79">
        <v>581</v>
      </c>
      <c r="M45" s="79">
        <v>715</v>
      </c>
      <c r="N45" s="79">
        <v>805</v>
      </c>
      <c r="O45" s="79">
        <v>966</v>
      </c>
      <c r="P45" s="79">
        <v>867</v>
      </c>
      <c r="Q45" s="79">
        <v>979</v>
      </c>
      <c r="R45" s="79">
        <v>1057</v>
      </c>
      <c r="S45" s="79">
        <v>1189</v>
      </c>
      <c r="T45" s="79">
        <v>1291</v>
      </c>
      <c r="U45" s="79">
        <v>1120</v>
      </c>
      <c r="V45" s="79">
        <v>964</v>
      </c>
      <c r="W45" s="79">
        <v>1039</v>
      </c>
      <c r="X45" s="79">
        <v>855</v>
      </c>
      <c r="Y45" s="79">
        <v>463</v>
      </c>
      <c r="Z45" s="79">
        <v>150</v>
      </c>
      <c r="AA45" s="79">
        <v>21</v>
      </c>
      <c r="AB45" s="79">
        <v>15851</v>
      </c>
      <c r="AC45" s="79">
        <v>144</v>
      </c>
    </row>
    <row r="46" spans="1:29">
      <c r="A46">
        <v>5295</v>
      </c>
      <c r="B46" s="81">
        <v>3</v>
      </c>
      <c r="C46">
        <v>28226</v>
      </c>
      <c r="D46">
        <v>2</v>
      </c>
      <c r="E46" t="s">
        <v>826</v>
      </c>
      <c r="F46" s="79">
        <v>23169</v>
      </c>
      <c r="G46" s="79">
        <v>734</v>
      </c>
      <c r="H46" s="79">
        <v>792</v>
      </c>
      <c r="I46" s="79">
        <v>868</v>
      </c>
      <c r="J46" s="79">
        <v>910</v>
      </c>
      <c r="K46" s="79">
        <v>718</v>
      </c>
      <c r="L46" s="79">
        <v>845</v>
      </c>
      <c r="M46" s="79">
        <v>943</v>
      </c>
      <c r="N46" s="79">
        <v>1207</v>
      </c>
      <c r="O46" s="79">
        <v>1285</v>
      </c>
      <c r="P46" s="79">
        <v>1211</v>
      </c>
      <c r="Q46" s="79">
        <v>1281</v>
      </c>
      <c r="R46" s="79">
        <v>1455</v>
      </c>
      <c r="S46" s="79">
        <v>1759</v>
      </c>
      <c r="T46" s="79">
        <v>1985</v>
      </c>
      <c r="U46" s="79">
        <v>1665</v>
      </c>
      <c r="V46" s="79">
        <v>1528</v>
      </c>
      <c r="W46" s="79">
        <v>1629</v>
      </c>
      <c r="X46" s="79">
        <v>1352</v>
      </c>
      <c r="Y46" s="79">
        <v>733</v>
      </c>
      <c r="Z46" s="79">
        <v>223</v>
      </c>
      <c r="AA46" s="79">
        <v>46</v>
      </c>
      <c r="AB46" s="79">
        <v>23060</v>
      </c>
      <c r="AC46" s="79">
        <v>109</v>
      </c>
    </row>
    <row r="47" spans="1:29">
      <c r="A47">
        <v>5296</v>
      </c>
      <c r="B47" s="81">
        <v>3</v>
      </c>
      <c r="C47">
        <v>28227</v>
      </c>
      <c r="D47">
        <v>2</v>
      </c>
      <c r="E47" t="s">
        <v>827</v>
      </c>
      <c r="F47" s="79">
        <v>19749</v>
      </c>
      <c r="G47" s="79">
        <v>616</v>
      </c>
      <c r="H47" s="79">
        <v>823</v>
      </c>
      <c r="I47" s="79">
        <v>904</v>
      </c>
      <c r="J47" s="79">
        <v>828</v>
      </c>
      <c r="K47" s="79">
        <v>490</v>
      </c>
      <c r="L47" s="79">
        <v>764</v>
      </c>
      <c r="M47" s="79">
        <v>846</v>
      </c>
      <c r="N47" s="79">
        <v>1019</v>
      </c>
      <c r="O47" s="79">
        <v>1221</v>
      </c>
      <c r="P47" s="79">
        <v>1096</v>
      </c>
      <c r="Q47" s="79">
        <v>1199</v>
      </c>
      <c r="R47" s="79">
        <v>1382</v>
      </c>
      <c r="S47" s="79">
        <v>1577</v>
      </c>
      <c r="T47" s="79">
        <v>1692</v>
      </c>
      <c r="U47" s="79">
        <v>1307</v>
      </c>
      <c r="V47" s="79">
        <v>1234</v>
      </c>
      <c r="W47" s="79">
        <v>1219</v>
      </c>
      <c r="X47" s="79">
        <v>917</v>
      </c>
      <c r="Y47" s="79">
        <v>471</v>
      </c>
      <c r="Z47" s="79">
        <v>119</v>
      </c>
      <c r="AA47" s="79">
        <v>25</v>
      </c>
      <c r="AB47" s="79">
        <v>19630</v>
      </c>
      <c r="AC47" s="79">
        <v>119</v>
      </c>
    </row>
    <row r="48" spans="1:29">
      <c r="A48">
        <v>5297</v>
      </c>
      <c r="B48" s="81">
        <v>3</v>
      </c>
      <c r="C48">
        <v>28228</v>
      </c>
      <c r="D48">
        <v>2</v>
      </c>
      <c r="E48" t="s">
        <v>828</v>
      </c>
      <c r="F48" s="79">
        <v>20691</v>
      </c>
      <c r="G48" s="79">
        <v>855</v>
      </c>
      <c r="H48" s="79">
        <v>901</v>
      </c>
      <c r="I48" s="79">
        <v>943</v>
      </c>
      <c r="J48" s="79">
        <v>1040</v>
      </c>
      <c r="K48" s="79">
        <v>1221</v>
      </c>
      <c r="L48" s="79">
        <v>1113</v>
      </c>
      <c r="M48" s="79">
        <v>1133</v>
      </c>
      <c r="N48" s="79">
        <v>1254</v>
      </c>
      <c r="O48" s="79">
        <v>1446</v>
      </c>
      <c r="P48" s="79">
        <v>1317</v>
      </c>
      <c r="Q48" s="79">
        <v>1177</v>
      </c>
      <c r="R48" s="79">
        <v>1199</v>
      </c>
      <c r="S48" s="79">
        <v>1357</v>
      </c>
      <c r="T48" s="79">
        <v>1438</v>
      </c>
      <c r="U48" s="79">
        <v>1115</v>
      </c>
      <c r="V48" s="79">
        <v>1068</v>
      </c>
      <c r="W48" s="79">
        <v>936</v>
      </c>
      <c r="X48" s="79">
        <v>734</v>
      </c>
      <c r="Y48" s="79">
        <v>331</v>
      </c>
      <c r="Z48" s="79">
        <v>99</v>
      </c>
      <c r="AA48" s="79">
        <v>14</v>
      </c>
      <c r="AB48" s="79">
        <v>20232</v>
      </c>
      <c r="AC48" s="79">
        <v>459</v>
      </c>
    </row>
    <row r="49" spans="1:29">
      <c r="A49">
        <v>5298</v>
      </c>
      <c r="B49" s="81">
        <v>3</v>
      </c>
      <c r="C49">
        <v>28229</v>
      </c>
      <c r="D49">
        <v>2</v>
      </c>
      <c r="E49" t="s">
        <v>829</v>
      </c>
      <c r="F49" s="79">
        <v>40159</v>
      </c>
      <c r="G49" s="79">
        <v>1461</v>
      </c>
      <c r="H49" s="79">
        <v>1630</v>
      </c>
      <c r="I49" s="79">
        <v>1867</v>
      </c>
      <c r="J49" s="79">
        <v>1994</v>
      </c>
      <c r="K49" s="79">
        <v>1585</v>
      </c>
      <c r="L49" s="79">
        <v>1752</v>
      </c>
      <c r="M49" s="79">
        <v>2011</v>
      </c>
      <c r="N49" s="79">
        <v>2320</v>
      </c>
      <c r="O49" s="79">
        <v>2847</v>
      </c>
      <c r="P49" s="79">
        <v>2488</v>
      </c>
      <c r="Q49" s="79">
        <v>2319</v>
      </c>
      <c r="R49" s="79">
        <v>2434</v>
      </c>
      <c r="S49" s="79">
        <v>2919</v>
      </c>
      <c r="T49" s="79">
        <v>3418</v>
      </c>
      <c r="U49" s="79">
        <v>2793</v>
      </c>
      <c r="V49" s="79">
        <v>2150</v>
      </c>
      <c r="W49" s="79">
        <v>1881</v>
      </c>
      <c r="X49" s="79">
        <v>1365</v>
      </c>
      <c r="Y49" s="79">
        <v>706</v>
      </c>
      <c r="Z49" s="79">
        <v>184</v>
      </c>
      <c r="AA49" s="79">
        <v>35</v>
      </c>
      <c r="AB49" s="79">
        <v>39994</v>
      </c>
      <c r="AC49" s="79">
        <v>165</v>
      </c>
    </row>
    <row r="50" spans="1:29">
      <c r="A50">
        <v>5299</v>
      </c>
      <c r="B50" s="81">
        <v>3</v>
      </c>
      <c r="C50">
        <v>28301</v>
      </c>
      <c r="D50">
        <v>3</v>
      </c>
      <c r="E50" t="s">
        <v>830</v>
      </c>
      <c r="F50" s="79">
        <v>16288</v>
      </c>
      <c r="G50" s="79">
        <v>533</v>
      </c>
      <c r="H50" s="79">
        <v>815</v>
      </c>
      <c r="I50" s="79">
        <v>918</v>
      </c>
      <c r="J50" s="79">
        <v>800</v>
      </c>
      <c r="K50" s="79">
        <v>639</v>
      </c>
      <c r="L50" s="79">
        <v>566</v>
      </c>
      <c r="M50" s="79">
        <v>691</v>
      </c>
      <c r="N50" s="79">
        <v>1020</v>
      </c>
      <c r="O50" s="79">
        <v>1247</v>
      </c>
      <c r="P50" s="79">
        <v>1146</v>
      </c>
      <c r="Q50" s="79">
        <v>1066</v>
      </c>
      <c r="R50" s="79">
        <v>1116</v>
      </c>
      <c r="S50" s="79">
        <v>1236</v>
      </c>
      <c r="T50" s="79">
        <v>1325</v>
      </c>
      <c r="U50" s="79">
        <v>984</v>
      </c>
      <c r="V50" s="79">
        <v>688</v>
      </c>
      <c r="W50" s="79">
        <v>597</v>
      </c>
      <c r="X50" s="79">
        <v>517</v>
      </c>
      <c r="Y50" s="79">
        <v>277</v>
      </c>
      <c r="Z50" s="79">
        <v>84</v>
      </c>
      <c r="AA50" s="79">
        <v>23</v>
      </c>
      <c r="AB50" s="79">
        <v>16212</v>
      </c>
      <c r="AC50" s="79">
        <v>76</v>
      </c>
    </row>
    <row r="51" spans="1:29">
      <c r="A51">
        <v>5300</v>
      </c>
      <c r="B51" s="81">
        <v>3</v>
      </c>
      <c r="C51">
        <v>28365</v>
      </c>
      <c r="D51">
        <v>3</v>
      </c>
      <c r="E51" t="s">
        <v>831</v>
      </c>
      <c r="F51" s="79">
        <v>10992</v>
      </c>
      <c r="G51" s="79">
        <v>311</v>
      </c>
      <c r="H51" s="79">
        <v>420</v>
      </c>
      <c r="I51" s="79">
        <v>503</v>
      </c>
      <c r="J51" s="79">
        <v>516</v>
      </c>
      <c r="K51" s="79">
        <v>362</v>
      </c>
      <c r="L51" s="79">
        <v>341</v>
      </c>
      <c r="M51" s="79">
        <v>423</v>
      </c>
      <c r="N51" s="79">
        <v>498</v>
      </c>
      <c r="O51" s="79">
        <v>702</v>
      </c>
      <c r="P51" s="79">
        <v>619</v>
      </c>
      <c r="Q51" s="79">
        <v>705</v>
      </c>
      <c r="R51" s="79">
        <v>701</v>
      </c>
      <c r="S51" s="79">
        <v>809</v>
      </c>
      <c r="T51" s="79">
        <v>917</v>
      </c>
      <c r="U51" s="79">
        <v>796</v>
      </c>
      <c r="V51" s="79">
        <v>757</v>
      </c>
      <c r="W51" s="79">
        <v>666</v>
      </c>
      <c r="X51" s="79">
        <v>521</v>
      </c>
      <c r="Y51" s="79">
        <v>305</v>
      </c>
      <c r="Z51" s="79">
        <v>102</v>
      </c>
      <c r="AA51" s="79">
        <v>18</v>
      </c>
      <c r="AB51" s="79">
        <v>10933</v>
      </c>
      <c r="AC51" s="79">
        <v>59</v>
      </c>
    </row>
    <row r="52" spans="1:29">
      <c r="A52">
        <v>5301</v>
      </c>
      <c r="B52" s="81">
        <v>3</v>
      </c>
      <c r="C52">
        <v>28381</v>
      </c>
      <c r="D52">
        <v>3</v>
      </c>
      <c r="E52" t="s">
        <v>832</v>
      </c>
      <c r="F52" s="79">
        <v>15802</v>
      </c>
      <c r="G52" s="79">
        <v>594</v>
      </c>
      <c r="H52" s="79">
        <v>640</v>
      </c>
      <c r="I52" s="79">
        <v>731</v>
      </c>
      <c r="J52" s="79">
        <v>740</v>
      </c>
      <c r="K52" s="79">
        <v>624</v>
      </c>
      <c r="L52" s="79">
        <v>666</v>
      </c>
      <c r="M52" s="79">
        <v>788</v>
      </c>
      <c r="N52" s="79">
        <v>956</v>
      </c>
      <c r="O52" s="79">
        <v>1167</v>
      </c>
      <c r="P52" s="79">
        <v>977</v>
      </c>
      <c r="Q52" s="79">
        <v>894</v>
      </c>
      <c r="R52" s="79">
        <v>949</v>
      </c>
      <c r="S52" s="79">
        <v>1253</v>
      </c>
      <c r="T52" s="79">
        <v>1567</v>
      </c>
      <c r="U52" s="79">
        <v>1171</v>
      </c>
      <c r="V52" s="79">
        <v>789</v>
      </c>
      <c r="W52" s="79">
        <v>601</v>
      </c>
      <c r="X52" s="79">
        <v>413</v>
      </c>
      <c r="Y52" s="79">
        <v>213</v>
      </c>
      <c r="Z52" s="79">
        <v>57</v>
      </c>
      <c r="AA52" s="79">
        <v>12</v>
      </c>
      <c r="AB52" s="79">
        <v>15706</v>
      </c>
      <c r="AC52" s="79">
        <v>96</v>
      </c>
    </row>
    <row r="53" spans="1:29">
      <c r="A53">
        <v>5302</v>
      </c>
      <c r="B53" s="81">
        <v>3</v>
      </c>
      <c r="C53">
        <v>28382</v>
      </c>
      <c r="D53">
        <v>3</v>
      </c>
      <c r="E53" t="s">
        <v>833</v>
      </c>
      <c r="F53" s="79">
        <v>17330</v>
      </c>
      <c r="G53" s="79">
        <v>782</v>
      </c>
      <c r="H53" s="79">
        <v>790</v>
      </c>
      <c r="I53" s="79">
        <v>826</v>
      </c>
      <c r="J53" s="79">
        <v>855</v>
      </c>
      <c r="K53" s="79">
        <v>846</v>
      </c>
      <c r="L53" s="79">
        <v>819</v>
      </c>
      <c r="M53" s="79">
        <v>984</v>
      </c>
      <c r="N53" s="79">
        <v>1178</v>
      </c>
      <c r="O53" s="79">
        <v>1345</v>
      </c>
      <c r="P53" s="79">
        <v>1134</v>
      </c>
      <c r="Q53" s="79">
        <v>989</v>
      </c>
      <c r="R53" s="79">
        <v>982</v>
      </c>
      <c r="S53" s="79">
        <v>1147</v>
      </c>
      <c r="T53" s="79">
        <v>1479</v>
      </c>
      <c r="U53" s="79">
        <v>1203</v>
      </c>
      <c r="V53" s="79">
        <v>819</v>
      </c>
      <c r="W53" s="79">
        <v>627</v>
      </c>
      <c r="X53" s="79">
        <v>354</v>
      </c>
      <c r="Y53" s="79">
        <v>133</v>
      </c>
      <c r="Z53" s="79">
        <v>36</v>
      </c>
      <c r="AA53" s="79">
        <v>2</v>
      </c>
      <c r="AB53" s="79">
        <v>17157</v>
      </c>
      <c r="AC53" s="79">
        <v>173</v>
      </c>
    </row>
    <row r="54" spans="1:29">
      <c r="A54">
        <v>5303</v>
      </c>
      <c r="B54" s="81">
        <v>3</v>
      </c>
      <c r="C54">
        <v>28442</v>
      </c>
      <c r="D54">
        <v>3</v>
      </c>
      <c r="E54" t="s">
        <v>834</v>
      </c>
      <c r="F54" s="79">
        <v>6323</v>
      </c>
      <c r="G54" s="79">
        <v>174</v>
      </c>
      <c r="H54" s="79">
        <v>222</v>
      </c>
      <c r="I54" s="79">
        <v>258</v>
      </c>
      <c r="J54" s="79">
        <v>286</v>
      </c>
      <c r="K54" s="79">
        <v>242</v>
      </c>
      <c r="L54" s="79">
        <v>228</v>
      </c>
      <c r="M54" s="79">
        <v>258</v>
      </c>
      <c r="N54" s="79">
        <v>318</v>
      </c>
      <c r="O54" s="79">
        <v>370</v>
      </c>
      <c r="P54" s="79">
        <v>351</v>
      </c>
      <c r="Q54" s="79">
        <v>385</v>
      </c>
      <c r="R54" s="79">
        <v>467</v>
      </c>
      <c r="S54" s="79">
        <v>512</v>
      </c>
      <c r="T54" s="79">
        <v>568</v>
      </c>
      <c r="U54" s="79">
        <v>443</v>
      </c>
      <c r="V54" s="79">
        <v>393</v>
      </c>
      <c r="W54" s="79">
        <v>358</v>
      </c>
      <c r="X54" s="79">
        <v>292</v>
      </c>
      <c r="Y54" s="79">
        <v>158</v>
      </c>
      <c r="Z54" s="79">
        <v>35</v>
      </c>
      <c r="AA54" s="79">
        <v>5</v>
      </c>
      <c r="AB54" s="79">
        <v>6286</v>
      </c>
      <c r="AC54" s="79">
        <v>37</v>
      </c>
    </row>
    <row r="55" spans="1:29">
      <c r="A55">
        <v>5304</v>
      </c>
      <c r="B55" s="81">
        <v>3</v>
      </c>
      <c r="C55">
        <v>28443</v>
      </c>
      <c r="D55">
        <v>3</v>
      </c>
      <c r="E55" t="s">
        <v>835</v>
      </c>
      <c r="F55" s="79">
        <v>10316</v>
      </c>
      <c r="G55" s="79">
        <v>412</v>
      </c>
      <c r="H55" s="79">
        <v>450</v>
      </c>
      <c r="I55" s="79">
        <v>508</v>
      </c>
      <c r="J55" s="79">
        <v>571</v>
      </c>
      <c r="K55" s="79">
        <v>605</v>
      </c>
      <c r="L55" s="79">
        <v>504</v>
      </c>
      <c r="M55" s="79">
        <v>513</v>
      </c>
      <c r="N55" s="79">
        <v>606</v>
      </c>
      <c r="O55" s="79">
        <v>697</v>
      </c>
      <c r="P55" s="79">
        <v>559</v>
      </c>
      <c r="Q55" s="79">
        <v>561</v>
      </c>
      <c r="R55" s="79">
        <v>591</v>
      </c>
      <c r="S55" s="79">
        <v>694</v>
      </c>
      <c r="T55" s="79">
        <v>833</v>
      </c>
      <c r="U55" s="79">
        <v>661</v>
      </c>
      <c r="V55" s="79">
        <v>505</v>
      </c>
      <c r="W55" s="79">
        <v>464</v>
      </c>
      <c r="X55" s="79">
        <v>329</v>
      </c>
      <c r="Y55" s="79">
        <v>188</v>
      </c>
      <c r="Z55" s="79">
        <v>57</v>
      </c>
      <c r="AA55" s="79">
        <v>8</v>
      </c>
      <c r="AB55" s="79">
        <v>10039</v>
      </c>
      <c r="AC55" s="79">
        <v>277</v>
      </c>
    </row>
    <row r="56" spans="1:29">
      <c r="A56">
        <v>5305</v>
      </c>
      <c r="B56" s="81">
        <v>3</v>
      </c>
      <c r="C56">
        <v>28446</v>
      </c>
      <c r="D56">
        <v>3</v>
      </c>
      <c r="E56" t="s">
        <v>836</v>
      </c>
      <c r="F56" s="79">
        <v>6081</v>
      </c>
      <c r="G56" s="79">
        <v>139</v>
      </c>
      <c r="H56" s="79">
        <v>256</v>
      </c>
      <c r="I56" s="79">
        <v>272</v>
      </c>
      <c r="J56" s="79">
        <v>293</v>
      </c>
      <c r="K56" s="79">
        <v>217</v>
      </c>
      <c r="L56" s="79">
        <v>212</v>
      </c>
      <c r="M56" s="79">
        <v>218</v>
      </c>
      <c r="N56" s="79">
        <v>282</v>
      </c>
      <c r="O56" s="79">
        <v>348</v>
      </c>
      <c r="P56" s="79">
        <v>341</v>
      </c>
      <c r="Q56" s="79">
        <v>389</v>
      </c>
      <c r="R56" s="79">
        <v>399</v>
      </c>
      <c r="S56" s="79">
        <v>466</v>
      </c>
      <c r="T56" s="79">
        <v>470</v>
      </c>
      <c r="U56" s="79">
        <v>405</v>
      </c>
      <c r="V56" s="79">
        <v>368</v>
      </c>
      <c r="W56" s="79">
        <v>436</v>
      </c>
      <c r="X56" s="79">
        <v>309</v>
      </c>
      <c r="Y56" s="79">
        <v>191</v>
      </c>
      <c r="Z56" s="79">
        <v>61</v>
      </c>
      <c r="AA56" s="79">
        <v>9</v>
      </c>
      <c r="AB56" s="79">
        <v>6057</v>
      </c>
      <c r="AC56" s="79">
        <v>24</v>
      </c>
    </row>
    <row r="57" spans="1:29">
      <c r="A57">
        <v>5306</v>
      </c>
      <c r="B57" s="81">
        <v>3</v>
      </c>
      <c r="C57">
        <v>28464</v>
      </c>
      <c r="D57">
        <v>3</v>
      </c>
      <c r="E57" t="s">
        <v>837</v>
      </c>
      <c r="F57" s="79">
        <v>17321</v>
      </c>
      <c r="G57" s="79">
        <v>768</v>
      </c>
      <c r="H57" s="79">
        <v>889</v>
      </c>
      <c r="I57" s="79">
        <v>989</v>
      </c>
      <c r="J57" s="79">
        <v>928</v>
      </c>
      <c r="K57" s="79">
        <v>645</v>
      </c>
      <c r="L57" s="79">
        <v>765</v>
      </c>
      <c r="M57" s="79">
        <v>995</v>
      </c>
      <c r="N57" s="79">
        <v>1192</v>
      </c>
      <c r="O57" s="79">
        <v>1498</v>
      </c>
      <c r="P57" s="79">
        <v>1100</v>
      </c>
      <c r="Q57" s="79">
        <v>902</v>
      </c>
      <c r="R57" s="79">
        <v>865</v>
      </c>
      <c r="S57" s="79">
        <v>1237</v>
      </c>
      <c r="T57" s="79">
        <v>1437</v>
      </c>
      <c r="U57" s="79">
        <v>1127</v>
      </c>
      <c r="V57" s="79">
        <v>738</v>
      </c>
      <c r="W57" s="79">
        <v>599</v>
      </c>
      <c r="X57" s="79">
        <v>375</v>
      </c>
      <c r="Y57" s="79">
        <v>193</v>
      </c>
      <c r="Z57" s="79">
        <v>68</v>
      </c>
      <c r="AA57" s="79">
        <v>11</v>
      </c>
      <c r="AB57" s="79">
        <v>17234</v>
      </c>
      <c r="AC57" s="79">
        <v>87</v>
      </c>
    </row>
    <row r="58" spans="1:29">
      <c r="A58">
        <v>5307</v>
      </c>
      <c r="B58" s="81">
        <v>3</v>
      </c>
      <c r="C58">
        <v>28481</v>
      </c>
      <c r="D58">
        <v>3</v>
      </c>
      <c r="E58" t="s">
        <v>838</v>
      </c>
      <c r="F58" s="79">
        <v>7895</v>
      </c>
      <c r="G58" s="79">
        <v>198</v>
      </c>
      <c r="H58" s="79">
        <v>259</v>
      </c>
      <c r="I58" s="79">
        <v>334</v>
      </c>
      <c r="J58" s="79">
        <v>299</v>
      </c>
      <c r="K58" s="79">
        <v>241</v>
      </c>
      <c r="L58" s="79">
        <v>279</v>
      </c>
      <c r="M58" s="79">
        <v>304</v>
      </c>
      <c r="N58" s="79">
        <v>395</v>
      </c>
      <c r="O58" s="79">
        <v>469</v>
      </c>
      <c r="P58" s="79">
        <v>426</v>
      </c>
      <c r="Q58" s="79">
        <v>469</v>
      </c>
      <c r="R58" s="79">
        <v>548</v>
      </c>
      <c r="S58" s="79">
        <v>701</v>
      </c>
      <c r="T58" s="79">
        <v>786</v>
      </c>
      <c r="U58" s="79">
        <v>625</v>
      </c>
      <c r="V58" s="79">
        <v>463</v>
      </c>
      <c r="W58" s="79">
        <v>483</v>
      </c>
      <c r="X58" s="79">
        <v>378</v>
      </c>
      <c r="Y58" s="79">
        <v>181</v>
      </c>
      <c r="Z58" s="79">
        <v>49</v>
      </c>
      <c r="AA58" s="79">
        <v>8</v>
      </c>
      <c r="AB58" s="79">
        <v>7865</v>
      </c>
      <c r="AC58" s="79">
        <v>30</v>
      </c>
    </row>
    <row r="59" spans="1:29">
      <c r="A59">
        <v>5308</v>
      </c>
      <c r="B59" s="81">
        <v>3</v>
      </c>
      <c r="C59">
        <v>28501</v>
      </c>
      <c r="D59">
        <v>3</v>
      </c>
      <c r="E59" t="s">
        <v>839</v>
      </c>
      <c r="F59" s="79">
        <v>9181</v>
      </c>
      <c r="G59" s="79">
        <v>226</v>
      </c>
      <c r="H59" s="79">
        <v>299</v>
      </c>
      <c r="I59" s="79">
        <v>329</v>
      </c>
      <c r="J59" s="79">
        <v>310</v>
      </c>
      <c r="K59" s="79">
        <v>247</v>
      </c>
      <c r="L59" s="79">
        <v>280</v>
      </c>
      <c r="M59" s="79">
        <v>318</v>
      </c>
      <c r="N59" s="79">
        <v>415</v>
      </c>
      <c r="O59" s="79">
        <v>428</v>
      </c>
      <c r="P59" s="79">
        <v>461</v>
      </c>
      <c r="Q59" s="79">
        <v>555</v>
      </c>
      <c r="R59" s="79">
        <v>645</v>
      </c>
      <c r="S59" s="79">
        <v>770</v>
      </c>
      <c r="T59" s="79">
        <v>772</v>
      </c>
      <c r="U59" s="79">
        <v>645</v>
      </c>
      <c r="V59" s="79">
        <v>676</v>
      </c>
      <c r="W59" s="79">
        <v>738</v>
      </c>
      <c r="X59" s="79">
        <v>610</v>
      </c>
      <c r="Y59" s="79">
        <v>359</v>
      </c>
      <c r="Z59" s="79">
        <v>85</v>
      </c>
      <c r="AA59" s="79">
        <v>13</v>
      </c>
      <c r="AB59" s="79">
        <v>9124</v>
      </c>
      <c r="AC59" s="79">
        <v>57</v>
      </c>
    </row>
    <row r="60" spans="1:29">
      <c r="A60">
        <v>5309</v>
      </c>
      <c r="B60" s="81">
        <v>3</v>
      </c>
      <c r="C60">
        <v>28585</v>
      </c>
      <c r="D60">
        <v>3</v>
      </c>
      <c r="E60" t="s">
        <v>840</v>
      </c>
      <c r="F60" s="79">
        <v>9411</v>
      </c>
      <c r="G60" s="79">
        <v>274</v>
      </c>
      <c r="H60" s="79">
        <v>329</v>
      </c>
      <c r="I60" s="79">
        <v>386</v>
      </c>
      <c r="J60" s="79">
        <v>352</v>
      </c>
      <c r="K60" s="79">
        <v>220</v>
      </c>
      <c r="L60" s="79">
        <v>278</v>
      </c>
      <c r="M60" s="79">
        <v>323</v>
      </c>
      <c r="N60" s="79">
        <v>395</v>
      </c>
      <c r="O60" s="79">
        <v>481</v>
      </c>
      <c r="P60" s="79">
        <v>490</v>
      </c>
      <c r="Q60" s="79">
        <v>596</v>
      </c>
      <c r="R60" s="79">
        <v>671</v>
      </c>
      <c r="S60" s="79">
        <v>707</v>
      </c>
      <c r="T60" s="79">
        <v>773</v>
      </c>
      <c r="U60" s="79">
        <v>755</v>
      </c>
      <c r="V60" s="79">
        <v>736</v>
      </c>
      <c r="W60" s="79">
        <v>719</v>
      </c>
      <c r="X60" s="79">
        <v>555</v>
      </c>
      <c r="Y60" s="79">
        <v>275</v>
      </c>
      <c r="Z60" s="79">
        <v>82</v>
      </c>
      <c r="AA60" s="79">
        <v>14</v>
      </c>
      <c r="AB60" s="79">
        <v>9328</v>
      </c>
      <c r="AC60" s="79">
        <v>83</v>
      </c>
    </row>
    <row r="61" spans="1:29">
      <c r="A61">
        <v>5310</v>
      </c>
      <c r="B61" s="81">
        <v>3</v>
      </c>
      <c r="C61">
        <v>28586</v>
      </c>
      <c r="D61">
        <v>3</v>
      </c>
      <c r="E61" t="s">
        <v>841</v>
      </c>
      <c r="F61" s="79">
        <v>7812</v>
      </c>
      <c r="G61" s="79">
        <v>234</v>
      </c>
      <c r="H61" s="79">
        <v>289</v>
      </c>
      <c r="I61" s="79">
        <v>306</v>
      </c>
      <c r="J61" s="79">
        <v>279</v>
      </c>
      <c r="K61" s="79">
        <v>164</v>
      </c>
      <c r="L61" s="79">
        <v>221</v>
      </c>
      <c r="M61" s="79">
        <v>277</v>
      </c>
      <c r="N61" s="79">
        <v>374</v>
      </c>
      <c r="O61" s="79">
        <v>368</v>
      </c>
      <c r="P61" s="79">
        <v>375</v>
      </c>
      <c r="Q61" s="79">
        <v>470</v>
      </c>
      <c r="R61" s="79">
        <v>551</v>
      </c>
      <c r="S61" s="79">
        <v>660</v>
      </c>
      <c r="T61" s="79">
        <v>652</v>
      </c>
      <c r="U61" s="79">
        <v>555</v>
      </c>
      <c r="V61" s="79">
        <v>552</v>
      </c>
      <c r="W61" s="79">
        <v>612</v>
      </c>
      <c r="X61" s="79">
        <v>501</v>
      </c>
      <c r="Y61" s="79">
        <v>269</v>
      </c>
      <c r="Z61" s="79">
        <v>90</v>
      </c>
      <c r="AA61" s="79">
        <v>13</v>
      </c>
      <c r="AB61" s="79">
        <v>7762</v>
      </c>
      <c r="AC61" s="79">
        <v>50</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85"/>
  <sheetViews>
    <sheetView workbookViewId="0">
      <pane xSplit="5" ySplit="13" topLeftCell="F23" activePane="bottomRight" state="frozen"/>
      <selection pane="topRight"/>
      <selection pane="bottomLeft"/>
      <selection pane="bottomRight"/>
    </sheetView>
  </sheetViews>
  <sheetFormatPr defaultRowHeight="13.5"/>
  <cols>
    <col min="1" max="2" width="6.375" customWidth="1"/>
    <col min="3" max="4" width="4.875" customWidth="1"/>
    <col min="5" max="5" width="17" customWidth="1"/>
    <col min="6" max="6" width="10.25" bestFit="1" customWidth="1"/>
    <col min="7" max="9" width="9.25" hidden="1" customWidth="1"/>
    <col min="10" max="16" width="9.25" bestFit="1" customWidth="1"/>
    <col min="17" max="25" width="9.25" hidden="1" customWidth="1"/>
    <col min="26" max="27" width="9.125" hidden="1" customWidth="1"/>
  </cols>
  <sheetData>
    <row r="1" spans="1:27">
      <c r="A1">
        <v>1</v>
      </c>
      <c r="B1" t="s">
        <v>366</v>
      </c>
    </row>
    <row r="2" spans="1:27">
      <c r="A2">
        <v>2</v>
      </c>
    </row>
    <row r="3" spans="1:27">
      <c r="A3">
        <v>3</v>
      </c>
      <c r="F3" t="s">
        <v>783</v>
      </c>
    </row>
    <row r="4" spans="1:27">
      <c r="A4">
        <v>4</v>
      </c>
    </row>
    <row r="5" spans="1:27">
      <c r="A5">
        <v>5</v>
      </c>
      <c r="F5" t="s">
        <v>368</v>
      </c>
      <c r="G5" t="s">
        <v>369</v>
      </c>
      <c r="L5" s="183" t="s">
        <v>370</v>
      </c>
      <c r="M5" s="183"/>
    </row>
    <row r="6" spans="1:27">
      <c r="A6">
        <v>6</v>
      </c>
      <c r="G6" t="s">
        <v>371</v>
      </c>
      <c r="L6" s="81" t="s">
        <v>372</v>
      </c>
      <c r="M6" s="81"/>
    </row>
    <row r="7" spans="1:27">
      <c r="A7">
        <v>7</v>
      </c>
      <c r="G7" t="s">
        <v>373</v>
      </c>
      <c r="L7" s="183" t="s">
        <v>374</v>
      </c>
      <c r="M7" s="183"/>
    </row>
    <row r="8" spans="1:27" hidden="1">
      <c r="A8">
        <v>8</v>
      </c>
      <c r="G8" t="s">
        <v>375</v>
      </c>
    </row>
    <row r="9" spans="1:27" hidden="1">
      <c r="A9">
        <v>9</v>
      </c>
      <c r="G9" t="s">
        <v>376</v>
      </c>
    </row>
    <row r="10" spans="1:27" hidden="1">
      <c r="A10">
        <v>10</v>
      </c>
      <c r="G10" t="s">
        <v>377</v>
      </c>
    </row>
    <row r="11" spans="1:27" hidden="1">
      <c r="A11">
        <v>11</v>
      </c>
    </row>
    <row r="12" spans="1:27">
      <c r="A12">
        <v>12</v>
      </c>
      <c r="F12">
        <v>0</v>
      </c>
      <c r="G12">
        <v>1</v>
      </c>
      <c r="H12">
        <v>1</v>
      </c>
      <c r="I12">
        <v>1</v>
      </c>
      <c r="J12">
        <v>1</v>
      </c>
      <c r="K12">
        <v>1</v>
      </c>
      <c r="L12">
        <v>1</v>
      </c>
      <c r="M12">
        <v>1</v>
      </c>
      <c r="N12">
        <v>1</v>
      </c>
      <c r="O12">
        <v>1</v>
      </c>
      <c r="P12">
        <v>1</v>
      </c>
      <c r="Q12">
        <v>1</v>
      </c>
      <c r="R12">
        <v>1</v>
      </c>
      <c r="S12">
        <v>1</v>
      </c>
      <c r="T12">
        <v>1</v>
      </c>
      <c r="U12">
        <v>1</v>
      </c>
      <c r="V12">
        <v>1</v>
      </c>
      <c r="W12">
        <v>1</v>
      </c>
      <c r="X12">
        <v>1</v>
      </c>
      <c r="Y12">
        <v>1</v>
      </c>
      <c r="Z12">
        <v>1</v>
      </c>
      <c r="AA12">
        <v>1</v>
      </c>
    </row>
    <row r="13" spans="1:27">
      <c r="A13">
        <v>13</v>
      </c>
      <c r="B13" t="s">
        <v>368</v>
      </c>
      <c r="C13" t="s">
        <v>378</v>
      </c>
      <c r="D13" t="s">
        <v>379</v>
      </c>
      <c r="F13" t="s">
        <v>380</v>
      </c>
      <c r="G13" t="s">
        <v>193</v>
      </c>
      <c r="H13" t="s">
        <v>759</v>
      </c>
      <c r="I13" t="s">
        <v>760</v>
      </c>
      <c r="J13" s="81" t="s">
        <v>761</v>
      </c>
      <c r="K13" s="81" t="s">
        <v>762</v>
      </c>
      <c r="L13" s="81" t="s">
        <v>763</v>
      </c>
      <c r="M13" s="81" t="s">
        <v>764</v>
      </c>
      <c r="N13" s="81" t="s">
        <v>765</v>
      </c>
      <c r="O13" s="81" t="s">
        <v>766</v>
      </c>
      <c r="P13" s="81" t="s">
        <v>767</v>
      </c>
      <c r="Q13" t="s">
        <v>768</v>
      </c>
      <c r="R13" t="s">
        <v>769</v>
      </c>
      <c r="S13" t="s">
        <v>770</v>
      </c>
      <c r="T13" t="s">
        <v>771</v>
      </c>
      <c r="U13" t="s">
        <v>772</v>
      </c>
      <c r="V13" t="s">
        <v>773</v>
      </c>
      <c r="W13" t="s">
        <v>774</v>
      </c>
      <c r="X13" t="s">
        <v>775</v>
      </c>
      <c r="Y13" t="s">
        <v>776</v>
      </c>
      <c r="Z13" t="s">
        <v>777</v>
      </c>
      <c r="AA13" t="s">
        <v>778</v>
      </c>
    </row>
    <row r="14" spans="1:27" hidden="1">
      <c r="A14">
        <v>980</v>
      </c>
      <c r="B14">
        <v>301</v>
      </c>
      <c r="C14">
        <v>0</v>
      </c>
      <c r="D14" t="s">
        <v>492</v>
      </c>
      <c r="E14" t="s">
        <v>493</v>
      </c>
      <c r="F14" s="79">
        <v>65253007</v>
      </c>
      <c r="G14" s="79">
        <v>2445475</v>
      </c>
      <c r="H14" s="79">
        <v>2594346</v>
      </c>
      <c r="I14" s="79">
        <v>2740951</v>
      </c>
      <c r="J14" s="79">
        <v>2942025</v>
      </c>
      <c r="K14" s="79">
        <v>2968579</v>
      </c>
      <c r="L14" s="79">
        <v>3199187</v>
      </c>
      <c r="M14" s="79">
        <v>3645002</v>
      </c>
      <c r="N14" s="79">
        <v>4148887</v>
      </c>
      <c r="O14" s="79">
        <v>4858921</v>
      </c>
      <c r="P14" s="79">
        <v>4344004</v>
      </c>
      <c r="Q14" s="79">
        <v>3994852</v>
      </c>
      <c r="R14" s="79">
        <v>3816967</v>
      </c>
      <c r="S14" s="79">
        <v>4342448</v>
      </c>
      <c r="T14" s="79">
        <v>5036221</v>
      </c>
      <c r="U14" s="79">
        <v>4161848</v>
      </c>
      <c r="V14" s="79">
        <v>3536502</v>
      </c>
      <c r="W14" s="79">
        <v>3011032</v>
      </c>
      <c r="X14" s="79">
        <v>2088337</v>
      </c>
      <c r="Y14" s="79">
        <v>1026068</v>
      </c>
      <c r="Z14" s="79">
        <v>297867</v>
      </c>
      <c r="AA14" s="79">
        <v>53488</v>
      </c>
    </row>
    <row r="15" spans="1:27" hidden="1">
      <c r="A15">
        <v>1088</v>
      </c>
      <c r="B15">
        <v>301</v>
      </c>
      <c r="C15">
        <v>28000</v>
      </c>
      <c r="D15" t="s">
        <v>492</v>
      </c>
      <c r="E15" t="s">
        <v>41</v>
      </c>
      <c r="F15" s="79">
        <v>2893239</v>
      </c>
      <c r="G15" s="79">
        <v>107192</v>
      </c>
      <c r="H15" s="79">
        <v>115989</v>
      </c>
      <c r="I15" s="79">
        <v>123638</v>
      </c>
      <c r="J15" s="79">
        <v>134587</v>
      </c>
      <c r="K15" s="79">
        <v>129260</v>
      </c>
      <c r="L15" s="79">
        <v>133983</v>
      </c>
      <c r="M15" s="79">
        <v>154520</v>
      </c>
      <c r="N15" s="79">
        <v>180909</v>
      </c>
      <c r="O15" s="79">
        <v>221564</v>
      </c>
      <c r="P15" s="79">
        <v>198162</v>
      </c>
      <c r="Q15" s="79">
        <v>181277</v>
      </c>
      <c r="R15" s="79">
        <v>168602</v>
      </c>
      <c r="S15" s="79">
        <v>190219</v>
      </c>
      <c r="T15" s="79">
        <v>229470</v>
      </c>
      <c r="U15" s="79">
        <v>191928</v>
      </c>
      <c r="V15" s="79">
        <v>155492</v>
      </c>
      <c r="W15" s="79">
        <v>131591</v>
      </c>
      <c r="X15" s="79">
        <v>87900</v>
      </c>
      <c r="Y15" s="79">
        <v>42300</v>
      </c>
      <c r="Z15" s="79">
        <v>12388</v>
      </c>
      <c r="AA15" s="79">
        <v>2268</v>
      </c>
    </row>
    <row r="16" spans="1:27" hidden="1">
      <c r="A16">
        <v>1089</v>
      </c>
      <c r="B16">
        <v>301</v>
      </c>
      <c r="C16">
        <v>28100</v>
      </c>
      <c r="D16">
        <v>1</v>
      </c>
      <c r="E16" t="s">
        <v>784</v>
      </c>
      <c r="F16" s="79">
        <v>810572</v>
      </c>
      <c r="G16" s="79">
        <v>28444</v>
      </c>
      <c r="H16" s="79">
        <v>30476</v>
      </c>
      <c r="I16" s="79">
        <v>31972</v>
      </c>
      <c r="J16" s="79">
        <v>36076</v>
      </c>
      <c r="K16" s="79">
        <v>39630</v>
      </c>
      <c r="L16" s="79">
        <v>40215</v>
      </c>
      <c r="M16" s="79">
        <v>44880</v>
      </c>
      <c r="N16" s="79">
        <v>51527</v>
      </c>
      <c r="O16" s="79">
        <v>62132</v>
      </c>
      <c r="P16" s="79">
        <v>55212</v>
      </c>
      <c r="Q16" s="79">
        <v>51051</v>
      </c>
      <c r="R16" s="79">
        <v>47996</v>
      </c>
      <c r="S16" s="79">
        <v>52272</v>
      </c>
      <c r="T16" s="79">
        <v>63523</v>
      </c>
      <c r="U16" s="79">
        <v>53360</v>
      </c>
      <c r="V16" s="79">
        <v>44132</v>
      </c>
      <c r="W16" s="79">
        <v>38010</v>
      </c>
      <c r="X16" s="79">
        <v>24327</v>
      </c>
      <c r="Y16" s="79">
        <v>11397</v>
      </c>
      <c r="Z16" s="79">
        <v>3322</v>
      </c>
      <c r="AA16" s="79">
        <v>618</v>
      </c>
    </row>
    <row r="17" spans="1:27" hidden="1">
      <c r="A17">
        <v>1090</v>
      </c>
      <c r="B17">
        <v>301</v>
      </c>
      <c r="C17">
        <v>28201</v>
      </c>
      <c r="D17">
        <v>2</v>
      </c>
      <c r="E17" t="s">
        <v>785</v>
      </c>
      <c r="F17" s="79">
        <v>276940</v>
      </c>
      <c r="G17" s="79">
        <v>11400</v>
      </c>
      <c r="H17" s="79">
        <v>12141</v>
      </c>
      <c r="I17" s="79">
        <v>13087</v>
      </c>
      <c r="J17" s="79">
        <v>14011</v>
      </c>
      <c r="K17" s="79">
        <v>12750</v>
      </c>
      <c r="L17" s="79">
        <v>13395</v>
      </c>
      <c r="M17" s="79">
        <v>15132</v>
      </c>
      <c r="N17" s="79">
        <v>17522</v>
      </c>
      <c r="O17" s="79">
        <v>21663</v>
      </c>
      <c r="P17" s="79">
        <v>18778</v>
      </c>
      <c r="Q17" s="79">
        <v>17267</v>
      </c>
      <c r="R17" s="79">
        <v>15295</v>
      </c>
      <c r="S17" s="79">
        <v>17239</v>
      </c>
      <c r="T17" s="79">
        <v>21208</v>
      </c>
      <c r="U17" s="79">
        <v>18108</v>
      </c>
      <c r="V17" s="79">
        <v>14092</v>
      </c>
      <c r="W17" s="79">
        <v>11649</v>
      </c>
      <c r="X17" s="79">
        <v>7473</v>
      </c>
      <c r="Y17" s="79">
        <v>3548</v>
      </c>
      <c r="Z17" s="79">
        <v>986</v>
      </c>
      <c r="AA17" s="79">
        <v>196</v>
      </c>
    </row>
    <row r="18" spans="1:27" hidden="1">
      <c r="A18">
        <v>1091</v>
      </c>
      <c r="B18">
        <v>301</v>
      </c>
      <c r="C18">
        <v>28202</v>
      </c>
      <c r="D18">
        <v>2</v>
      </c>
      <c r="E18" t="s">
        <v>786</v>
      </c>
      <c r="F18" s="79">
        <v>233504</v>
      </c>
      <c r="G18" s="79">
        <v>8214</v>
      </c>
      <c r="H18" s="79">
        <v>8266</v>
      </c>
      <c r="I18" s="79">
        <v>8461</v>
      </c>
      <c r="J18" s="79">
        <v>9352</v>
      </c>
      <c r="K18" s="79">
        <v>10308</v>
      </c>
      <c r="L18" s="79">
        <v>11943</v>
      </c>
      <c r="M18" s="79">
        <v>13516</v>
      </c>
      <c r="N18" s="79">
        <v>15246</v>
      </c>
      <c r="O18" s="79">
        <v>18455</v>
      </c>
      <c r="P18" s="79">
        <v>16391</v>
      </c>
      <c r="Q18" s="79">
        <v>14406</v>
      </c>
      <c r="R18" s="79">
        <v>12542</v>
      </c>
      <c r="S18" s="79">
        <v>14933</v>
      </c>
      <c r="T18" s="79">
        <v>19175</v>
      </c>
      <c r="U18" s="79">
        <v>16885</v>
      </c>
      <c r="V18" s="79">
        <v>14113</v>
      </c>
      <c r="W18" s="79">
        <v>10887</v>
      </c>
      <c r="X18" s="79">
        <v>6476</v>
      </c>
      <c r="Y18" s="79">
        <v>2993</v>
      </c>
      <c r="Z18" s="79">
        <v>810</v>
      </c>
      <c r="AA18" s="79">
        <v>132</v>
      </c>
    </row>
    <row r="19" spans="1:27" hidden="1">
      <c r="A19">
        <v>1092</v>
      </c>
      <c r="B19">
        <v>301</v>
      </c>
      <c r="C19">
        <v>28203</v>
      </c>
      <c r="D19">
        <v>2</v>
      </c>
      <c r="E19" t="s">
        <v>787</v>
      </c>
      <c r="F19" s="79">
        <v>151608</v>
      </c>
      <c r="G19" s="79">
        <v>6486</v>
      </c>
      <c r="H19" s="79">
        <v>6332</v>
      </c>
      <c r="I19" s="79">
        <v>6702</v>
      </c>
      <c r="J19" s="79">
        <v>7080</v>
      </c>
      <c r="K19" s="79">
        <v>6809</v>
      </c>
      <c r="L19" s="79">
        <v>7414</v>
      </c>
      <c r="M19" s="79">
        <v>8810</v>
      </c>
      <c r="N19" s="79">
        <v>9903</v>
      </c>
      <c r="O19" s="79">
        <v>11994</v>
      </c>
      <c r="P19" s="79">
        <v>10801</v>
      </c>
      <c r="Q19" s="79">
        <v>9671</v>
      </c>
      <c r="R19" s="79">
        <v>8288</v>
      </c>
      <c r="S19" s="79">
        <v>9464</v>
      </c>
      <c r="T19" s="79">
        <v>11846</v>
      </c>
      <c r="U19" s="79">
        <v>9993</v>
      </c>
      <c r="V19" s="79">
        <v>7697</v>
      </c>
      <c r="W19" s="79">
        <v>6015</v>
      </c>
      <c r="X19" s="79">
        <v>3929</v>
      </c>
      <c r="Y19" s="79">
        <v>1759</v>
      </c>
      <c r="Z19" s="79">
        <v>523</v>
      </c>
      <c r="AA19" s="79">
        <v>92</v>
      </c>
    </row>
    <row r="20" spans="1:27" hidden="1">
      <c r="A20">
        <v>1093</v>
      </c>
      <c r="B20">
        <v>301</v>
      </c>
      <c r="C20">
        <v>28204</v>
      </c>
      <c r="D20">
        <v>2</v>
      </c>
      <c r="E20" t="s">
        <v>788</v>
      </c>
      <c r="F20" s="79">
        <v>259496</v>
      </c>
      <c r="G20" s="79">
        <v>10239</v>
      </c>
      <c r="H20" s="79">
        <v>11015</v>
      </c>
      <c r="I20" s="79">
        <v>11635</v>
      </c>
      <c r="J20" s="79">
        <v>13238</v>
      </c>
      <c r="K20" s="79">
        <v>13285</v>
      </c>
      <c r="L20" s="79">
        <v>11993</v>
      </c>
      <c r="M20" s="79">
        <v>14758</v>
      </c>
      <c r="N20" s="79">
        <v>18188</v>
      </c>
      <c r="O20" s="79">
        <v>22747</v>
      </c>
      <c r="P20" s="79">
        <v>20344</v>
      </c>
      <c r="Q20" s="79">
        <v>16884</v>
      </c>
      <c r="R20" s="79">
        <v>14289</v>
      </c>
      <c r="S20" s="79">
        <v>15238</v>
      </c>
      <c r="T20" s="79">
        <v>18619</v>
      </c>
      <c r="U20" s="79">
        <v>14925</v>
      </c>
      <c r="V20" s="79">
        <v>12158</v>
      </c>
      <c r="W20" s="79">
        <v>9728</v>
      </c>
      <c r="X20" s="79">
        <v>6396</v>
      </c>
      <c r="Y20" s="79">
        <v>2806</v>
      </c>
      <c r="Z20" s="79">
        <v>835</v>
      </c>
      <c r="AA20" s="79">
        <v>176</v>
      </c>
    </row>
    <row r="21" spans="1:27" hidden="1">
      <c r="A21">
        <v>1094</v>
      </c>
      <c r="B21">
        <v>301</v>
      </c>
      <c r="C21">
        <v>28210</v>
      </c>
      <c r="D21">
        <v>2</v>
      </c>
      <c r="E21" t="s">
        <v>789</v>
      </c>
      <c r="F21" s="79">
        <v>136265</v>
      </c>
      <c r="G21" s="79">
        <v>5561</v>
      </c>
      <c r="H21" s="79">
        <v>5971</v>
      </c>
      <c r="I21" s="79">
        <v>6382</v>
      </c>
      <c r="J21" s="79">
        <v>6817</v>
      </c>
      <c r="K21" s="79">
        <v>5943</v>
      </c>
      <c r="L21" s="79">
        <v>6665</v>
      </c>
      <c r="M21" s="79">
        <v>7666</v>
      </c>
      <c r="N21" s="79">
        <v>8737</v>
      </c>
      <c r="O21" s="79">
        <v>10830</v>
      </c>
      <c r="P21" s="79">
        <v>9209</v>
      </c>
      <c r="Q21" s="79">
        <v>8281</v>
      </c>
      <c r="R21" s="79">
        <v>7774</v>
      </c>
      <c r="S21" s="79">
        <v>9346</v>
      </c>
      <c r="T21" s="79">
        <v>11112</v>
      </c>
      <c r="U21" s="79">
        <v>9052</v>
      </c>
      <c r="V21" s="79">
        <v>6493</v>
      </c>
      <c r="W21" s="79">
        <v>5194</v>
      </c>
      <c r="X21" s="79">
        <v>3224</v>
      </c>
      <c r="Y21" s="79">
        <v>1520</v>
      </c>
      <c r="Z21" s="79">
        <v>417</v>
      </c>
      <c r="AA21" s="79">
        <v>71</v>
      </c>
    </row>
    <row r="22" spans="1:27" hidden="1">
      <c r="A22">
        <v>1095</v>
      </c>
      <c r="B22">
        <v>301</v>
      </c>
      <c r="C22">
        <v>28214</v>
      </c>
      <c r="D22">
        <v>2</v>
      </c>
      <c r="E22" t="s">
        <v>790</v>
      </c>
      <c r="F22" s="79">
        <v>120688</v>
      </c>
      <c r="G22" s="79">
        <v>4346</v>
      </c>
      <c r="H22" s="79">
        <v>5023</v>
      </c>
      <c r="I22" s="79">
        <v>5297</v>
      </c>
      <c r="J22" s="79">
        <v>5777</v>
      </c>
      <c r="K22" s="79">
        <v>5010</v>
      </c>
      <c r="L22" s="79">
        <v>4874</v>
      </c>
      <c r="M22" s="79">
        <v>5972</v>
      </c>
      <c r="N22" s="79">
        <v>7645</v>
      </c>
      <c r="O22" s="79">
        <v>9952</v>
      </c>
      <c r="P22" s="79">
        <v>9249</v>
      </c>
      <c r="Q22" s="79">
        <v>7860</v>
      </c>
      <c r="R22" s="79">
        <v>6985</v>
      </c>
      <c r="S22" s="79">
        <v>7649</v>
      </c>
      <c r="T22" s="79">
        <v>9850</v>
      </c>
      <c r="U22" s="79">
        <v>8126</v>
      </c>
      <c r="V22" s="79">
        <v>6557</v>
      </c>
      <c r="W22" s="79">
        <v>5050</v>
      </c>
      <c r="X22" s="79">
        <v>3309</v>
      </c>
      <c r="Y22" s="79">
        <v>1585</v>
      </c>
      <c r="Z22" s="79">
        <v>498</v>
      </c>
      <c r="AA22" s="79">
        <v>74</v>
      </c>
    </row>
    <row r="23" spans="1:27">
      <c r="A23" s="81">
        <v>1249</v>
      </c>
      <c r="B23" s="81">
        <v>302</v>
      </c>
      <c r="C23" s="81">
        <v>28000</v>
      </c>
      <c r="D23" s="81" t="s">
        <v>492</v>
      </c>
      <c r="E23" s="81" t="s">
        <v>41</v>
      </c>
      <c r="F23" s="79">
        <v>2851407</v>
      </c>
      <c r="G23" s="79">
        <v>106164</v>
      </c>
      <c r="H23" s="79">
        <v>115037</v>
      </c>
      <c r="I23" s="79">
        <v>122693</v>
      </c>
      <c r="J23" s="182">
        <v>133055</v>
      </c>
      <c r="K23" s="182">
        <v>125679</v>
      </c>
      <c r="L23" s="182">
        <v>130256</v>
      </c>
      <c r="M23" s="182">
        <v>150798</v>
      </c>
      <c r="N23" s="182">
        <v>177414</v>
      </c>
      <c r="O23" s="182">
        <v>218094</v>
      </c>
      <c r="P23" s="182">
        <v>194878</v>
      </c>
      <c r="Q23" s="79">
        <v>178406</v>
      </c>
      <c r="R23" s="79">
        <v>166082</v>
      </c>
      <c r="S23" s="79">
        <v>187576</v>
      </c>
      <c r="T23" s="79">
        <v>226966</v>
      </c>
      <c r="U23" s="79">
        <v>189791</v>
      </c>
      <c r="V23" s="79">
        <v>153894</v>
      </c>
      <c r="W23" s="79">
        <v>130601</v>
      </c>
      <c r="X23" s="79">
        <v>87371</v>
      </c>
      <c r="Y23" s="79">
        <v>42062</v>
      </c>
      <c r="Z23" s="79">
        <v>12328</v>
      </c>
      <c r="AA23" s="79">
        <v>2262</v>
      </c>
    </row>
    <row r="24" spans="1:27">
      <c r="A24">
        <v>1250</v>
      </c>
      <c r="B24" s="81">
        <v>302</v>
      </c>
      <c r="C24">
        <v>28100</v>
      </c>
      <c r="D24">
        <v>1</v>
      </c>
      <c r="E24" t="s">
        <v>784</v>
      </c>
      <c r="F24" s="79">
        <v>792356</v>
      </c>
      <c r="G24" s="79">
        <v>27958</v>
      </c>
      <c r="H24" s="79">
        <v>30028</v>
      </c>
      <c r="I24" s="79">
        <v>31539</v>
      </c>
      <c r="J24" s="79">
        <v>35426</v>
      </c>
      <c r="K24" s="79">
        <v>38155</v>
      </c>
      <c r="L24" s="79">
        <v>38556</v>
      </c>
      <c r="M24" s="79">
        <v>43318</v>
      </c>
      <c r="N24" s="79">
        <v>50121</v>
      </c>
      <c r="O24" s="79">
        <v>60691</v>
      </c>
      <c r="P24" s="79">
        <v>53873</v>
      </c>
      <c r="Q24" s="79">
        <v>49863</v>
      </c>
      <c r="R24" s="79">
        <v>46917</v>
      </c>
      <c r="S24" s="79">
        <v>51080</v>
      </c>
      <c r="T24" s="79">
        <v>62379</v>
      </c>
      <c r="U24" s="79">
        <v>52352</v>
      </c>
      <c r="V24" s="79">
        <v>43379</v>
      </c>
      <c r="W24" s="79">
        <v>37510</v>
      </c>
      <c r="X24" s="79">
        <v>24046</v>
      </c>
      <c r="Y24" s="79">
        <v>11267</v>
      </c>
      <c r="Z24" s="79">
        <v>3284</v>
      </c>
      <c r="AA24" s="79">
        <v>614</v>
      </c>
    </row>
    <row r="25" spans="1:27">
      <c r="A25">
        <v>1251</v>
      </c>
      <c r="B25" s="81">
        <v>302</v>
      </c>
      <c r="C25">
        <v>28201</v>
      </c>
      <c r="D25">
        <v>2</v>
      </c>
      <c r="E25" t="s">
        <v>785</v>
      </c>
      <c r="F25" s="79">
        <v>271995</v>
      </c>
      <c r="G25" s="79">
        <v>11242</v>
      </c>
      <c r="H25" s="79">
        <v>11989</v>
      </c>
      <c r="I25" s="79">
        <v>12944</v>
      </c>
      <c r="J25" s="79">
        <v>13751</v>
      </c>
      <c r="K25" s="79">
        <v>12279</v>
      </c>
      <c r="L25" s="79">
        <v>12992</v>
      </c>
      <c r="M25" s="79">
        <v>14734</v>
      </c>
      <c r="N25" s="79">
        <v>17085</v>
      </c>
      <c r="O25" s="79">
        <v>21223</v>
      </c>
      <c r="P25" s="79">
        <v>18361</v>
      </c>
      <c r="Q25" s="79">
        <v>16925</v>
      </c>
      <c r="R25" s="79">
        <v>15003</v>
      </c>
      <c r="S25" s="79">
        <v>16992</v>
      </c>
      <c r="T25" s="79">
        <v>20943</v>
      </c>
      <c r="U25" s="79">
        <v>17890</v>
      </c>
      <c r="V25" s="79">
        <v>13929</v>
      </c>
      <c r="W25" s="79">
        <v>11561</v>
      </c>
      <c r="X25" s="79">
        <v>7441</v>
      </c>
      <c r="Y25" s="79">
        <v>3531</v>
      </c>
      <c r="Z25" s="79">
        <v>984</v>
      </c>
      <c r="AA25" s="79">
        <v>196</v>
      </c>
    </row>
    <row r="26" spans="1:27">
      <c r="A26">
        <v>1252</v>
      </c>
      <c r="B26" s="81">
        <v>302</v>
      </c>
      <c r="C26">
        <v>28202</v>
      </c>
      <c r="D26">
        <v>2</v>
      </c>
      <c r="E26" t="s">
        <v>786</v>
      </c>
      <c r="F26" s="79">
        <v>229210</v>
      </c>
      <c r="G26" s="79">
        <v>8135</v>
      </c>
      <c r="H26" s="79">
        <v>8186</v>
      </c>
      <c r="I26" s="79">
        <v>8380</v>
      </c>
      <c r="J26" s="79">
        <v>9252</v>
      </c>
      <c r="K26" s="79">
        <v>10130</v>
      </c>
      <c r="L26" s="79">
        <v>11682</v>
      </c>
      <c r="M26" s="79">
        <v>13203</v>
      </c>
      <c r="N26" s="79">
        <v>14914</v>
      </c>
      <c r="O26" s="79">
        <v>18114</v>
      </c>
      <c r="P26" s="79">
        <v>16049</v>
      </c>
      <c r="Q26" s="79">
        <v>14072</v>
      </c>
      <c r="R26" s="79">
        <v>12211</v>
      </c>
      <c r="S26" s="79">
        <v>14575</v>
      </c>
      <c r="T26" s="79">
        <v>18811</v>
      </c>
      <c r="U26" s="79">
        <v>16594</v>
      </c>
      <c r="V26" s="79">
        <v>13880</v>
      </c>
      <c r="W26" s="79">
        <v>10749</v>
      </c>
      <c r="X26" s="79">
        <v>6384</v>
      </c>
      <c r="Y26" s="79">
        <v>2959</v>
      </c>
      <c r="Z26" s="79">
        <v>799</v>
      </c>
      <c r="AA26" s="79">
        <v>131</v>
      </c>
    </row>
    <row r="27" spans="1:27">
      <c r="A27">
        <v>1253</v>
      </c>
      <c r="B27" s="81">
        <v>302</v>
      </c>
      <c r="C27">
        <v>28203</v>
      </c>
      <c r="D27">
        <v>2</v>
      </c>
      <c r="E27" t="s">
        <v>787</v>
      </c>
      <c r="F27" s="79">
        <v>150234</v>
      </c>
      <c r="G27" s="79">
        <v>6450</v>
      </c>
      <c r="H27" s="79">
        <v>6295</v>
      </c>
      <c r="I27" s="79">
        <v>6678</v>
      </c>
      <c r="J27" s="79">
        <v>7030</v>
      </c>
      <c r="K27" s="79">
        <v>6709</v>
      </c>
      <c r="L27" s="79">
        <v>7307</v>
      </c>
      <c r="M27" s="79">
        <v>8646</v>
      </c>
      <c r="N27" s="79">
        <v>9785</v>
      </c>
      <c r="O27" s="79">
        <v>11864</v>
      </c>
      <c r="P27" s="79">
        <v>10688</v>
      </c>
      <c r="Q27" s="79">
        <v>9555</v>
      </c>
      <c r="R27" s="79">
        <v>8202</v>
      </c>
      <c r="S27" s="79">
        <v>9387</v>
      </c>
      <c r="T27" s="79">
        <v>11783</v>
      </c>
      <c r="U27" s="79">
        <v>9923</v>
      </c>
      <c r="V27" s="79">
        <v>7654</v>
      </c>
      <c r="W27" s="79">
        <v>5995</v>
      </c>
      <c r="X27" s="79">
        <v>3914</v>
      </c>
      <c r="Y27" s="79">
        <v>1755</v>
      </c>
      <c r="Z27" s="79">
        <v>522</v>
      </c>
      <c r="AA27" s="79">
        <v>92</v>
      </c>
    </row>
    <row r="28" spans="1:27">
      <c r="A28">
        <v>1254</v>
      </c>
      <c r="B28" s="81">
        <v>302</v>
      </c>
      <c r="C28">
        <v>28204</v>
      </c>
      <c r="D28">
        <v>2</v>
      </c>
      <c r="E28" t="s">
        <v>788</v>
      </c>
      <c r="F28" s="79">
        <v>256951</v>
      </c>
      <c r="G28" s="79">
        <v>10196</v>
      </c>
      <c r="H28" s="79">
        <v>10969</v>
      </c>
      <c r="I28" s="79">
        <v>11586</v>
      </c>
      <c r="J28" s="79">
        <v>13169</v>
      </c>
      <c r="K28" s="79">
        <v>13100</v>
      </c>
      <c r="L28" s="79">
        <v>11868</v>
      </c>
      <c r="M28" s="79">
        <v>14522</v>
      </c>
      <c r="N28" s="79">
        <v>17989</v>
      </c>
      <c r="O28" s="79">
        <v>22522</v>
      </c>
      <c r="P28" s="79">
        <v>20116</v>
      </c>
      <c r="Q28" s="79">
        <v>16690</v>
      </c>
      <c r="R28" s="79">
        <v>14080</v>
      </c>
      <c r="S28" s="79">
        <v>15046</v>
      </c>
      <c r="T28" s="79">
        <v>18448</v>
      </c>
      <c r="U28" s="79">
        <v>14795</v>
      </c>
      <c r="V28" s="79">
        <v>12030</v>
      </c>
      <c r="W28" s="79">
        <v>9660</v>
      </c>
      <c r="X28" s="79">
        <v>6361</v>
      </c>
      <c r="Y28" s="79">
        <v>2794</v>
      </c>
      <c r="Z28" s="79">
        <v>834</v>
      </c>
      <c r="AA28" s="79">
        <v>176</v>
      </c>
    </row>
    <row r="29" spans="1:27">
      <c r="A29">
        <v>1255</v>
      </c>
      <c r="B29" s="81">
        <v>302</v>
      </c>
      <c r="C29">
        <v>28210</v>
      </c>
      <c r="D29">
        <v>2</v>
      </c>
      <c r="E29" t="s">
        <v>789</v>
      </c>
      <c r="F29" s="79">
        <v>135140</v>
      </c>
      <c r="G29" s="79">
        <v>5529</v>
      </c>
      <c r="H29" s="79">
        <v>5937</v>
      </c>
      <c r="I29" s="79">
        <v>6346</v>
      </c>
      <c r="J29" s="79">
        <v>6788</v>
      </c>
      <c r="K29" s="79">
        <v>5889</v>
      </c>
      <c r="L29" s="79">
        <v>6575</v>
      </c>
      <c r="M29" s="79">
        <v>7531</v>
      </c>
      <c r="N29" s="79">
        <v>8614</v>
      </c>
      <c r="O29" s="79">
        <v>10695</v>
      </c>
      <c r="P29" s="79">
        <v>9100</v>
      </c>
      <c r="Q29" s="79">
        <v>8190</v>
      </c>
      <c r="R29" s="79">
        <v>7720</v>
      </c>
      <c r="S29" s="79">
        <v>9275</v>
      </c>
      <c r="T29" s="79">
        <v>11059</v>
      </c>
      <c r="U29" s="79">
        <v>9011</v>
      </c>
      <c r="V29" s="79">
        <v>6474</v>
      </c>
      <c r="W29" s="79">
        <v>5181</v>
      </c>
      <c r="X29" s="79">
        <v>3220</v>
      </c>
      <c r="Y29" s="79">
        <v>1518</v>
      </c>
      <c r="Z29" s="79">
        <v>417</v>
      </c>
      <c r="AA29" s="79">
        <v>71</v>
      </c>
    </row>
    <row r="30" spans="1:27">
      <c r="A30">
        <v>1256</v>
      </c>
      <c r="B30">
        <v>302</v>
      </c>
      <c r="C30">
        <v>28214</v>
      </c>
      <c r="D30">
        <v>2</v>
      </c>
      <c r="E30" t="s">
        <v>790</v>
      </c>
      <c r="F30" s="79">
        <v>119537</v>
      </c>
      <c r="G30" s="79">
        <v>4317</v>
      </c>
      <c r="H30" s="79">
        <v>5004</v>
      </c>
      <c r="I30" s="79">
        <v>5276</v>
      </c>
      <c r="J30" s="79">
        <v>5733</v>
      </c>
      <c r="K30" s="79">
        <v>4947</v>
      </c>
      <c r="L30" s="79">
        <v>4805</v>
      </c>
      <c r="M30" s="79">
        <v>5886</v>
      </c>
      <c r="N30" s="79">
        <v>7563</v>
      </c>
      <c r="O30" s="79">
        <v>9868</v>
      </c>
      <c r="P30" s="79">
        <v>9138</v>
      </c>
      <c r="Q30" s="79">
        <v>7775</v>
      </c>
      <c r="R30" s="79">
        <v>6913</v>
      </c>
      <c r="S30" s="79">
        <v>7554</v>
      </c>
      <c r="T30" s="79">
        <v>9767</v>
      </c>
      <c r="U30" s="79">
        <v>8054</v>
      </c>
      <c r="V30" s="79">
        <v>6494</v>
      </c>
      <c r="W30" s="79">
        <v>5012</v>
      </c>
      <c r="X30" s="79">
        <v>3287</v>
      </c>
      <c r="Y30" s="79">
        <v>1575</v>
      </c>
      <c r="Z30" s="79">
        <v>495</v>
      </c>
      <c r="AA30" s="79">
        <v>74</v>
      </c>
    </row>
    <row r="31" spans="1:27" hidden="1">
      <c r="A31">
        <v>1410</v>
      </c>
      <c r="B31">
        <v>303</v>
      </c>
      <c r="C31">
        <v>28000</v>
      </c>
      <c r="D31" t="s">
        <v>492</v>
      </c>
      <c r="E31" t="s">
        <v>41</v>
      </c>
      <c r="F31" s="79">
        <v>41832</v>
      </c>
      <c r="G31" s="79">
        <v>1028</v>
      </c>
      <c r="H31" s="79">
        <v>952</v>
      </c>
      <c r="I31" s="79">
        <v>945</v>
      </c>
      <c r="J31" s="79">
        <v>1532</v>
      </c>
      <c r="K31" s="79">
        <v>3581</v>
      </c>
      <c r="L31" s="79">
        <v>3727</v>
      </c>
      <c r="M31" s="79">
        <v>3722</v>
      </c>
      <c r="N31" s="79">
        <v>3495</v>
      </c>
      <c r="O31" s="79">
        <v>3470</v>
      </c>
      <c r="P31" s="79">
        <v>3284</v>
      </c>
      <c r="Q31" s="79">
        <v>2871</v>
      </c>
      <c r="R31" s="79">
        <v>2520</v>
      </c>
      <c r="S31" s="79">
        <v>2643</v>
      </c>
      <c r="T31" s="79">
        <v>2504</v>
      </c>
      <c r="U31" s="79">
        <v>2137</v>
      </c>
      <c r="V31" s="79">
        <v>1598</v>
      </c>
      <c r="W31" s="79">
        <v>990</v>
      </c>
      <c r="X31" s="79">
        <v>529</v>
      </c>
      <c r="Y31" s="79">
        <v>238</v>
      </c>
      <c r="Z31" s="79">
        <v>60</v>
      </c>
      <c r="AA31" s="79">
        <v>6</v>
      </c>
    </row>
    <row r="32" spans="1:27" hidden="1">
      <c r="A32">
        <v>1411</v>
      </c>
      <c r="B32">
        <v>303</v>
      </c>
      <c r="C32">
        <v>28100</v>
      </c>
      <c r="D32">
        <v>1</v>
      </c>
      <c r="E32" t="s">
        <v>784</v>
      </c>
      <c r="F32" s="79">
        <v>18216</v>
      </c>
      <c r="G32" s="79">
        <v>486</v>
      </c>
      <c r="H32" s="79">
        <v>448</v>
      </c>
      <c r="I32" s="79">
        <v>433</v>
      </c>
      <c r="J32" s="79">
        <v>650</v>
      </c>
      <c r="K32" s="79">
        <v>1475</v>
      </c>
      <c r="L32" s="79">
        <v>1659</v>
      </c>
      <c r="M32" s="79">
        <v>1562</v>
      </c>
      <c r="N32" s="79">
        <v>1406</v>
      </c>
      <c r="O32" s="79">
        <v>1441</v>
      </c>
      <c r="P32" s="79">
        <v>1339</v>
      </c>
      <c r="Q32" s="79">
        <v>1188</v>
      </c>
      <c r="R32" s="79">
        <v>1079</v>
      </c>
      <c r="S32" s="79">
        <v>1192</v>
      </c>
      <c r="T32" s="79">
        <v>1144</v>
      </c>
      <c r="U32" s="79">
        <v>1008</v>
      </c>
      <c r="V32" s="79">
        <v>753</v>
      </c>
      <c r="W32" s="79">
        <v>500</v>
      </c>
      <c r="X32" s="79">
        <v>281</v>
      </c>
      <c r="Y32" s="79">
        <v>130</v>
      </c>
      <c r="Z32" s="79">
        <v>38</v>
      </c>
      <c r="AA32" s="79">
        <v>4</v>
      </c>
    </row>
    <row r="33" spans="1:27" hidden="1">
      <c r="A33">
        <v>1412</v>
      </c>
      <c r="B33">
        <v>303</v>
      </c>
      <c r="C33">
        <v>28201</v>
      </c>
      <c r="D33">
        <v>2</v>
      </c>
      <c r="E33" t="s">
        <v>785</v>
      </c>
      <c r="F33" s="79">
        <v>4945</v>
      </c>
      <c r="G33" s="79">
        <v>158</v>
      </c>
      <c r="H33" s="79">
        <v>152</v>
      </c>
      <c r="I33" s="79">
        <v>143</v>
      </c>
      <c r="J33" s="79">
        <v>260</v>
      </c>
      <c r="K33" s="79">
        <v>471</v>
      </c>
      <c r="L33" s="79">
        <v>403</v>
      </c>
      <c r="M33" s="79">
        <v>398</v>
      </c>
      <c r="N33" s="79">
        <v>437</v>
      </c>
      <c r="O33" s="79">
        <v>440</v>
      </c>
      <c r="P33" s="79">
        <v>417</v>
      </c>
      <c r="Q33" s="79">
        <v>342</v>
      </c>
      <c r="R33" s="79">
        <v>292</v>
      </c>
      <c r="S33" s="79">
        <v>247</v>
      </c>
      <c r="T33" s="79">
        <v>265</v>
      </c>
      <c r="U33" s="79">
        <v>218</v>
      </c>
      <c r="V33" s="79">
        <v>163</v>
      </c>
      <c r="W33" s="79">
        <v>88</v>
      </c>
      <c r="X33" s="79">
        <v>32</v>
      </c>
      <c r="Y33" s="79">
        <v>17</v>
      </c>
      <c r="Z33" s="79">
        <v>2</v>
      </c>
      <c r="AA33" s="79" t="s">
        <v>529</v>
      </c>
    </row>
    <row r="34" spans="1:27" hidden="1">
      <c r="A34">
        <v>1413</v>
      </c>
      <c r="B34">
        <v>303</v>
      </c>
      <c r="C34">
        <v>28202</v>
      </c>
      <c r="D34">
        <v>2</v>
      </c>
      <c r="E34" t="s">
        <v>786</v>
      </c>
      <c r="F34" s="79">
        <v>4294</v>
      </c>
      <c r="G34" s="79">
        <v>79</v>
      </c>
      <c r="H34" s="79">
        <v>80</v>
      </c>
      <c r="I34" s="79">
        <v>81</v>
      </c>
      <c r="J34" s="79">
        <v>100</v>
      </c>
      <c r="K34" s="79">
        <v>178</v>
      </c>
      <c r="L34" s="79">
        <v>261</v>
      </c>
      <c r="M34" s="79">
        <v>313</v>
      </c>
      <c r="N34" s="79">
        <v>332</v>
      </c>
      <c r="O34" s="79">
        <v>341</v>
      </c>
      <c r="P34" s="79">
        <v>342</v>
      </c>
      <c r="Q34" s="79">
        <v>334</v>
      </c>
      <c r="R34" s="79">
        <v>331</v>
      </c>
      <c r="S34" s="79">
        <v>358</v>
      </c>
      <c r="T34" s="79">
        <v>364</v>
      </c>
      <c r="U34" s="79">
        <v>291</v>
      </c>
      <c r="V34" s="79">
        <v>233</v>
      </c>
      <c r="W34" s="79">
        <v>138</v>
      </c>
      <c r="X34" s="79">
        <v>92</v>
      </c>
      <c r="Y34" s="79">
        <v>34</v>
      </c>
      <c r="Z34" s="79">
        <v>11</v>
      </c>
      <c r="AA34" s="79">
        <v>1</v>
      </c>
    </row>
    <row r="35" spans="1:27" hidden="1">
      <c r="A35">
        <v>1414</v>
      </c>
      <c r="B35">
        <v>303</v>
      </c>
      <c r="C35">
        <v>28203</v>
      </c>
      <c r="D35">
        <v>2</v>
      </c>
      <c r="E35" t="s">
        <v>787</v>
      </c>
      <c r="F35" s="79">
        <v>1374</v>
      </c>
      <c r="G35" s="79">
        <v>36</v>
      </c>
      <c r="H35" s="79">
        <v>37</v>
      </c>
      <c r="I35" s="79">
        <v>24</v>
      </c>
      <c r="J35" s="79">
        <v>50</v>
      </c>
      <c r="K35" s="79">
        <v>100</v>
      </c>
      <c r="L35" s="79">
        <v>107</v>
      </c>
      <c r="M35" s="79">
        <v>164</v>
      </c>
      <c r="N35" s="79">
        <v>118</v>
      </c>
      <c r="O35" s="79">
        <v>130</v>
      </c>
      <c r="P35" s="79">
        <v>113</v>
      </c>
      <c r="Q35" s="79">
        <v>116</v>
      </c>
      <c r="R35" s="79">
        <v>86</v>
      </c>
      <c r="S35" s="79">
        <v>77</v>
      </c>
      <c r="T35" s="79">
        <v>63</v>
      </c>
      <c r="U35" s="79">
        <v>70</v>
      </c>
      <c r="V35" s="79">
        <v>43</v>
      </c>
      <c r="W35" s="79">
        <v>20</v>
      </c>
      <c r="X35" s="79">
        <v>15</v>
      </c>
      <c r="Y35" s="79">
        <v>4</v>
      </c>
      <c r="Z35" s="79">
        <v>1</v>
      </c>
      <c r="AA35" s="79" t="s">
        <v>529</v>
      </c>
    </row>
    <row r="36" spans="1:27" hidden="1">
      <c r="A36">
        <v>1415</v>
      </c>
      <c r="B36">
        <v>303</v>
      </c>
      <c r="C36">
        <v>28204</v>
      </c>
      <c r="D36">
        <v>2</v>
      </c>
      <c r="E36" t="s">
        <v>788</v>
      </c>
      <c r="F36" s="79">
        <v>2545</v>
      </c>
      <c r="G36" s="79">
        <v>43</v>
      </c>
      <c r="H36" s="79">
        <v>46</v>
      </c>
      <c r="I36" s="79">
        <v>49</v>
      </c>
      <c r="J36" s="79">
        <v>69</v>
      </c>
      <c r="K36" s="79">
        <v>185</v>
      </c>
      <c r="L36" s="79">
        <v>125</v>
      </c>
      <c r="M36" s="79">
        <v>236</v>
      </c>
      <c r="N36" s="79">
        <v>199</v>
      </c>
      <c r="O36" s="79">
        <v>225</v>
      </c>
      <c r="P36" s="79">
        <v>228</v>
      </c>
      <c r="Q36" s="79">
        <v>194</v>
      </c>
      <c r="R36" s="79">
        <v>209</v>
      </c>
      <c r="S36" s="79">
        <v>192</v>
      </c>
      <c r="T36" s="79">
        <v>171</v>
      </c>
      <c r="U36" s="79">
        <v>130</v>
      </c>
      <c r="V36" s="79">
        <v>128</v>
      </c>
      <c r="W36" s="79">
        <v>68</v>
      </c>
      <c r="X36" s="79">
        <v>35</v>
      </c>
      <c r="Y36" s="79">
        <v>12</v>
      </c>
      <c r="Z36" s="79">
        <v>1</v>
      </c>
      <c r="AA36" s="79" t="s">
        <v>529</v>
      </c>
    </row>
    <row r="37" spans="1:27" hidden="1">
      <c r="A37">
        <v>1416</v>
      </c>
      <c r="B37">
        <v>303</v>
      </c>
      <c r="C37">
        <v>28210</v>
      </c>
      <c r="D37">
        <v>2</v>
      </c>
      <c r="E37" t="s">
        <v>789</v>
      </c>
      <c r="F37" s="79">
        <v>1125</v>
      </c>
      <c r="G37" s="79">
        <v>32</v>
      </c>
      <c r="H37" s="79">
        <v>34</v>
      </c>
      <c r="I37" s="79">
        <v>36</v>
      </c>
      <c r="J37" s="79">
        <v>29</v>
      </c>
      <c r="K37" s="79">
        <v>54</v>
      </c>
      <c r="L37" s="79">
        <v>90</v>
      </c>
      <c r="M37" s="79">
        <v>135</v>
      </c>
      <c r="N37" s="79">
        <v>123</v>
      </c>
      <c r="O37" s="79">
        <v>135</v>
      </c>
      <c r="P37" s="79">
        <v>109</v>
      </c>
      <c r="Q37" s="79">
        <v>91</v>
      </c>
      <c r="R37" s="79">
        <v>54</v>
      </c>
      <c r="S37" s="79">
        <v>71</v>
      </c>
      <c r="T37" s="79">
        <v>53</v>
      </c>
      <c r="U37" s="79">
        <v>41</v>
      </c>
      <c r="V37" s="79">
        <v>19</v>
      </c>
      <c r="W37" s="79">
        <v>13</v>
      </c>
      <c r="X37" s="79">
        <v>4</v>
      </c>
      <c r="Y37" s="79">
        <v>2</v>
      </c>
      <c r="Z37" s="79" t="s">
        <v>529</v>
      </c>
      <c r="AA37" s="79" t="s">
        <v>529</v>
      </c>
    </row>
    <row r="38" spans="1:27" hidden="1">
      <c r="A38">
        <v>1417</v>
      </c>
      <c r="B38">
        <v>303</v>
      </c>
      <c r="C38">
        <v>28214</v>
      </c>
      <c r="D38">
        <v>2</v>
      </c>
      <c r="E38" t="s">
        <v>790</v>
      </c>
      <c r="F38" s="79">
        <v>1151</v>
      </c>
      <c r="G38" s="79">
        <v>29</v>
      </c>
      <c r="H38" s="79">
        <v>19</v>
      </c>
      <c r="I38" s="79">
        <v>21</v>
      </c>
      <c r="J38" s="79">
        <v>44</v>
      </c>
      <c r="K38" s="79">
        <v>63</v>
      </c>
      <c r="L38" s="79">
        <v>69</v>
      </c>
      <c r="M38" s="79">
        <v>86</v>
      </c>
      <c r="N38" s="79">
        <v>82</v>
      </c>
      <c r="O38" s="79">
        <v>84</v>
      </c>
      <c r="P38" s="79">
        <v>111</v>
      </c>
      <c r="Q38" s="79">
        <v>85</v>
      </c>
      <c r="R38" s="79">
        <v>72</v>
      </c>
      <c r="S38" s="79">
        <v>95</v>
      </c>
      <c r="T38" s="79">
        <v>83</v>
      </c>
      <c r="U38" s="79">
        <v>72</v>
      </c>
      <c r="V38" s="79">
        <v>63</v>
      </c>
      <c r="W38" s="79">
        <v>38</v>
      </c>
      <c r="X38" s="79">
        <v>22</v>
      </c>
      <c r="Y38" s="79">
        <v>10</v>
      </c>
      <c r="Z38" s="79">
        <v>3</v>
      </c>
      <c r="AA38" s="79" t="s">
        <v>529</v>
      </c>
    </row>
    <row r="41" spans="1:27">
      <c r="A41">
        <v>1</v>
      </c>
      <c r="B41" t="s">
        <v>366</v>
      </c>
    </row>
    <row r="42" spans="1:27">
      <c r="A42">
        <v>2</v>
      </c>
    </row>
    <row r="43" spans="1:27">
      <c r="A43">
        <v>3</v>
      </c>
      <c r="F43" t="s">
        <v>367</v>
      </c>
    </row>
    <row r="44" spans="1:27">
      <c r="A44">
        <v>4</v>
      </c>
    </row>
    <row r="45" spans="1:27">
      <c r="A45">
        <v>5</v>
      </c>
      <c r="F45" t="s">
        <v>368</v>
      </c>
      <c r="G45" s="81" t="s">
        <v>369</v>
      </c>
      <c r="H45" s="81"/>
      <c r="I45" s="81"/>
      <c r="L45" s="81" t="s">
        <v>370</v>
      </c>
      <c r="M45" s="81"/>
    </row>
    <row r="46" spans="1:27" hidden="1">
      <c r="A46">
        <v>6</v>
      </c>
      <c r="G46" t="s">
        <v>371</v>
      </c>
      <c r="L46" t="s">
        <v>372</v>
      </c>
    </row>
    <row r="47" spans="1:27" hidden="1">
      <c r="A47">
        <v>7</v>
      </c>
      <c r="G47" t="s">
        <v>373</v>
      </c>
      <c r="L47" t="s">
        <v>374</v>
      </c>
    </row>
    <row r="48" spans="1:27" hidden="1">
      <c r="A48">
        <v>8</v>
      </c>
      <c r="G48" s="81" t="s">
        <v>375</v>
      </c>
      <c r="H48" s="81"/>
    </row>
    <row r="49" spans="1:117" hidden="1">
      <c r="A49">
        <v>9</v>
      </c>
      <c r="G49" t="s">
        <v>376</v>
      </c>
    </row>
    <row r="50" spans="1:117" hidden="1">
      <c r="A50">
        <v>10</v>
      </c>
      <c r="G50" t="s">
        <v>377</v>
      </c>
    </row>
    <row r="51" spans="1:117">
      <c r="A51">
        <v>11</v>
      </c>
    </row>
    <row r="52" spans="1:117">
      <c r="A52">
        <v>12</v>
      </c>
      <c r="F52">
        <v>0</v>
      </c>
      <c r="G52">
        <v>1</v>
      </c>
      <c r="H52">
        <v>1</v>
      </c>
      <c r="I52">
        <v>1</v>
      </c>
      <c r="J52">
        <v>1</v>
      </c>
      <c r="K52">
        <v>1</v>
      </c>
      <c r="L52">
        <v>1</v>
      </c>
      <c r="M52">
        <v>1</v>
      </c>
      <c r="N52">
        <v>1</v>
      </c>
      <c r="O52">
        <v>1</v>
      </c>
      <c r="P52">
        <v>1</v>
      </c>
      <c r="Q52">
        <v>1</v>
      </c>
      <c r="R52">
        <v>1</v>
      </c>
      <c r="S52">
        <v>1</v>
      </c>
      <c r="T52">
        <v>1</v>
      </c>
      <c r="U52">
        <v>1</v>
      </c>
      <c r="V52">
        <v>1</v>
      </c>
      <c r="W52">
        <v>1</v>
      </c>
      <c r="X52">
        <v>1</v>
      </c>
      <c r="Y52">
        <v>1</v>
      </c>
      <c r="Z52">
        <v>1</v>
      </c>
      <c r="AA52">
        <v>1</v>
      </c>
      <c r="AB52">
        <v>1</v>
      </c>
      <c r="AC52">
        <v>1</v>
      </c>
      <c r="AD52">
        <v>1</v>
      </c>
      <c r="AE52">
        <v>1</v>
      </c>
      <c r="AF52">
        <v>1</v>
      </c>
      <c r="AG52">
        <v>1</v>
      </c>
      <c r="AH52">
        <v>1</v>
      </c>
      <c r="AI52">
        <v>1</v>
      </c>
      <c r="AJ52">
        <v>1</v>
      </c>
      <c r="AK52">
        <v>1</v>
      </c>
      <c r="AL52">
        <v>1</v>
      </c>
      <c r="AM52">
        <v>1</v>
      </c>
      <c r="AN52">
        <v>1</v>
      </c>
      <c r="AO52">
        <v>1</v>
      </c>
      <c r="AP52">
        <v>1</v>
      </c>
      <c r="AQ52">
        <v>1</v>
      </c>
      <c r="AR52">
        <v>1</v>
      </c>
      <c r="AS52">
        <v>1</v>
      </c>
      <c r="AT52">
        <v>1</v>
      </c>
      <c r="AU52">
        <v>1</v>
      </c>
      <c r="AV52">
        <v>1</v>
      </c>
      <c r="AW52">
        <v>1</v>
      </c>
      <c r="AX52">
        <v>1</v>
      </c>
      <c r="AY52">
        <v>1</v>
      </c>
      <c r="AZ52">
        <v>1</v>
      </c>
      <c r="BA52">
        <v>1</v>
      </c>
      <c r="BB52">
        <v>1</v>
      </c>
      <c r="BC52">
        <v>1</v>
      </c>
      <c r="BD52">
        <v>1</v>
      </c>
      <c r="BE52">
        <v>1</v>
      </c>
      <c r="BF52">
        <v>1</v>
      </c>
      <c r="BG52">
        <v>1</v>
      </c>
      <c r="BH52">
        <v>1</v>
      </c>
      <c r="BI52">
        <v>1</v>
      </c>
      <c r="BJ52">
        <v>1</v>
      </c>
      <c r="BK52">
        <v>1</v>
      </c>
      <c r="BL52">
        <v>1</v>
      </c>
      <c r="BM52">
        <v>1</v>
      </c>
      <c r="BN52">
        <v>1</v>
      </c>
      <c r="BO52">
        <v>1</v>
      </c>
      <c r="BP52">
        <v>1</v>
      </c>
      <c r="BQ52">
        <v>1</v>
      </c>
      <c r="BR52">
        <v>1</v>
      </c>
      <c r="BS52">
        <v>1</v>
      </c>
      <c r="BT52">
        <v>1</v>
      </c>
      <c r="BU52">
        <v>1</v>
      </c>
      <c r="BV52">
        <v>1</v>
      </c>
      <c r="BW52">
        <v>1</v>
      </c>
      <c r="BX52">
        <v>1</v>
      </c>
      <c r="BY52">
        <v>1</v>
      </c>
      <c r="BZ52">
        <v>1</v>
      </c>
      <c r="CA52">
        <v>1</v>
      </c>
      <c r="CB52">
        <v>1</v>
      </c>
      <c r="CC52">
        <v>1</v>
      </c>
      <c r="CD52">
        <v>1</v>
      </c>
      <c r="CE52">
        <v>1</v>
      </c>
      <c r="CF52">
        <v>1</v>
      </c>
      <c r="CG52">
        <v>1</v>
      </c>
      <c r="CH52">
        <v>1</v>
      </c>
      <c r="CI52">
        <v>1</v>
      </c>
      <c r="CJ52">
        <v>1</v>
      </c>
      <c r="CK52">
        <v>1</v>
      </c>
      <c r="CL52">
        <v>1</v>
      </c>
      <c r="CM52">
        <v>1</v>
      </c>
      <c r="CN52">
        <v>1</v>
      </c>
      <c r="CO52">
        <v>1</v>
      </c>
      <c r="CP52">
        <v>1</v>
      </c>
      <c r="CQ52">
        <v>1</v>
      </c>
      <c r="CR52">
        <v>1</v>
      </c>
      <c r="CS52">
        <v>1</v>
      </c>
      <c r="CT52">
        <v>1</v>
      </c>
      <c r="CU52">
        <v>1</v>
      </c>
      <c r="CV52">
        <v>1</v>
      </c>
      <c r="CW52">
        <v>1</v>
      </c>
      <c r="CX52">
        <v>1</v>
      </c>
      <c r="CY52">
        <v>1</v>
      </c>
      <c r="CZ52">
        <v>1</v>
      </c>
      <c r="DA52">
        <v>1</v>
      </c>
      <c r="DB52">
        <v>1</v>
      </c>
      <c r="DC52">
        <v>1</v>
      </c>
      <c r="DD52">
        <v>1</v>
      </c>
      <c r="DE52">
        <v>1</v>
      </c>
      <c r="DF52">
        <v>1</v>
      </c>
      <c r="DG52">
        <v>1</v>
      </c>
      <c r="DH52">
        <v>1</v>
      </c>
      <c r="DI52">
        <v>1</v>
      </c>
      <c r="DJ52">
        <v>1</v>
      </c>
      <c r="DK52">
        <v>1</v>
      </c>
      <c r="DL52">
        <v>1</v>
      </c>
      <c r="DM52">
        <v>1</v>
      </c>
    </row>
    <row r="53" spans="1:117" ht="27">
      <c r="A53">
        <v>13</v>
      </c>
      <c r="B53" t="s">
        <v>368</v>
      </c>
      <c r="C53" t="s">
        <v>378</v>
      </c>
      <c r="D53" t="s">
        <v>379</v>
      </c>
      <c r="F53" s="80" t="s">
        <v>380</v>
      </c>
      <c r="G53" s="80" t="s">
        <v>381</v>
      </c>
      <c r="H53" s="80" t="s">
        <v>382</v>
      </c>
      <c r="I53" s="80" t="s">
        <v>383</v>
      </c>
      <c r="J53" s="80" t="s">
        <v>384</v>
      </c>
      <c r="K53" s="80" t="s">
        <v>385</v>
      </c>
      <c r="L53" s="80" t="s">
        <v>386</v>
      </c>
      <c r="M53" s="80" t="s">
        <v>387</v>
      </c>
      <c r="N53" s="80" t="s">
        <v>388</v>
      </c>
      <c r="O53" s="80" t="s">
        <v>389</v>
      </c>
      <c r="P53" s="80" t="s">
        <v>390</v>
      </c>
      <c r="Q53" s="80" t="s">
        <v>391</v>
      </c>
      <c r="R53" s="80" t="s">
        <v>392</v>
      </c>
      <c r="S53" s="80" t="s">
        <v>393</v>
      </c>
      <c r="T53" s="80" t="s">
        <v>394</v>
      </c>
      <c r="U53" s="80" t="s">
        <v>395</v>
      </c>
      <c r="V53" s="194" t="s">
        <v>396</v>
      </c>
      <c r="W53" s="194" t="s">
        <v>397</v>
      </c>
      <c r="X53" s="194" t="s">
        <v>398</v>
      </c>
      <c r="Y53" s="194" t="s">
        <v>399</v>
      </c>
      <c r="Z53" s="194" t="s">
        <v>400</v>
      </c>
      <c r="AA53" s="194" t="s">
        <v>401</v>
      </c>
      <c r="AB53" s="194" t="s">
        <v>402</v>
      </c>
      <c r="AC53" s="194" t="s">
        <v>403</v>
      </c>
      <c r="AD53" s="194" t="s">
        <v>404</v>
      </c>
      <c r="AE53" s="194" t="s">
        <v>405</v>
      </c>
      <c r="AF53" s="194" t="s">
        <v>406</v>
      </c>
      <c r="AG53" s="194" t="s">
        <v>407</v>
      </c>
      <c r="AH53" s="194" t="s">
        <v>408</v>
      </c>
      <c r="AI53" s="194" t="s">
        <v>409</v>
      </c>
      <c r="AJ53" s="194" t="s">
        <v>410</v>
      </c>
      <c r="AK53" s="194" t="s">
        <v>411</v>
      </c>
      <c r="AL53" s="194" t="s">
        <v>412</v>
      </c>
      <c r="AM53" s="194" t="s">
        <v>413</v>
      </c>
      <c r="AN53" s="194" t="s">
        <v>414</v>
      </c>
      <c r="AO53" s="194" t="s">
        <v>415</v>
      </c>
      <c r="AP53" s="194" t="s">
        <v>416</v>
      </c>
      <c r="AQ53" s="194" t="s">
        <v>417</v>
      </c>
      <c r="AR53" s="194" t="s">
        <v>418</v>
      </c>
      <c r="AS53" s="194" t="s">
        <v>419</v>
      </c>
      <c r="AT53" s="194" t="s">
        <v>420</v>
      </c>
      <c r="AU53" s="194" t="s">
        <v>421</v>
      </c>
      <c r="AV53" s="194" t="s">
        <v>422</v>
      </c>
      <c r="AW53" s="194" t="s">
        <v>423</v>
      </c>
      <c r="AX53" s="194" t="s">
        <v>424</v>
      </c>
      <c r="AY53" s="194" t="s">
        <v>425</v>
      </c>
      <c r="AZ53" s="194" t="s">
        <v>426</v>
      </c>
      <c r="BA53" s="194" t="s">
        <v>427</v>
      </c>
      <c r="BB53" s="194" t="s">
        <v>428</v>
      </c>
      <c r="BC53" s="194" t="s">
        <v>429</v>
      </c>
      <c r="BD53" s="194" t="s">
        <v>430</v>
      </c>
      <c r="BE53" s="80" t="s">
        <v>431</v>
      </c>
      <c r="BF53" s="80" t="s">
        <v>432</v>
      </c>
      <c r="BG53" s="80" t="s">
        <v>433</v>
      </c>
      <c r="BH53" s="80" t="s">
        <v>434</v>
      </c>
      <c r="BI53" s="80" t="s">
        <v>435</v>
      </c>
      <c r="BJ53" s="80" t="s">
        <v>436</v>
      </c>
      <c r="BK53" s="80" t="s">
        <v>437</v>
      </c>
      <c r="BL53" s="80" t="s">
        <v>438</v>
      </c>
      <c r="BM53" s="80" t="s">
        <v>439</v>
      </c>
      <c r="BN53" s="80" t="s">
        <v>440</v>
      </c>
      <c r="BO53" s="80" t="s">
        <v>441</v>
      </c>
      <c r="BP53" s="80" t="s">
        <v>442</v>
      </c>
      <c r="BQ53" s="80" t="s">
        <v>443</v>
      </c>
      <c r="BR53" s="80" t="s">
        <v>444</v>
      </c>
      <c r="BS53" s="80" t="s">
        <v>445</v>
      </c>
      <c r="BT53" s="80" t="s">
        <v>446</v>
      </c>
      <c r="BU53" s="80" t="s">
        <v>447</v>
      </c>
      <c r="BV53" s="80" t="s">
        <v>448</v>
      </c>
      <c r="BW53" s="80" t="s">
        <v>449</v>
      </c>
      <c r="BX53" s="80" t="s">
        <v>450</v>
      </c>
      <c r="BY53" s="80" t="s">
        <v>451</v>
      </c>
      <c r="BZ53" s="80" t="s">
        <v>452</v>
      </c>
      <c r="CA53" s="80" t="s">
        <v>453</v>
      </c>
      <c r="CB53" s="80" t="s">
        <v>454</v>
      </c>
      <c r="CC53" s="80" t="s">
        <v>455</v>
      </c>
      <c r="CD53" s="80" t="s">
        <v>456</v>
      </c>
      <c r="CE53" s="80" t="s">
        <v>457</v>
      </c>
      <c r="CF53" s="80" t="s">
        <v>458</v>
      </c>
      <c r="CG53" s="80" t="s">
        <v>459</v>
      </c>
      <c r="CH53" s="80" t="s">
        <v>460</v>
      </c>
      <c r="CI53" s="80" t="s">
        <v>461</v>
      </c>
      <c r="CJ53" s="80" t="s">
        <v>462</v>
      </c>
      <c r="CK53" s="80" t="s">
        <v>463</v>
      </c>
      <c r="CL53" s="80" t="s">
        <v>464</v>
      </c>
      <c r="CM53" s="80" t="s">
        <v>465</v>
      </c>
      <c r="CN53" s="80" t="s">
        <v>466</v>
      </c>
      <c r="CO53" s="80" t="s">
        <v>467</v>
      </c>
      <c r="CP53" s="80" t="s">
        <v>468</v>
      </c>
      <c r="CQ53" s="80" t="s">
        <v>469</v>
      </c>
      <c r="CR53" s="80" t="s">
        <v>470</v>
      </c>
      <c r="CS53" s="80" t="s">
        <v>471</v>
      </c>
      <c r="CT53" s="80" t="s">
        <v>472</v>
      </c>
      <c r="CU53" s="80" t="s">
        <v>473</v>
      </c>
      <c r="CV53" s="80" t="s">
        <v>474</v>
      </c>
      <c r="CW53" s="80" t="s">
        <v>475</v>
      </c>
      <c r="CX53" s="80" t="s">
        <v>476</v>
      </c>
      <c r="CY53" s="80" t="s">
        <v>477</v>
      </c>
      <c r="CZ53" s="80" t="s">
        <v>478</v>
      </c>
      <c r="DA53" s="80" t="s">
        <v>479</v>
      </c>
      <c r="DB53" s="80" t="s">
        <v>480</v>
      </c>
      <c r="DC53" s="80" t="s">
        <v>481</v>
      </c>
      <c r="DD53" s="80" t="s">
        <v>482</v>
      </c>
      <c r="DE53" s="80" t="s">
        <v>483</v>
      </c>
      <c r="DF53" s="80" t="s">
        <v>484</v>
      </c>
      <c r="DG53" s="80" t="s">
        <v>485</v>
      </c>
      <c r="DH53" s="80" t="s">
        <v>486</v>
      </c>
      <c r="DI53" s="80" t="s">
        <v>487</v>
      </c>
      <c r="DJ53" s="80" t="s">
        <v>488</v>
      </c>
      <c r="DK53" s="80" t="s">
        <v>489</v>
      </c>
      <c r="DL53" s="80" t="s">
        <v>490</v>
      </c>
      <c r="DM53" s="80" t="s">
        <v>491</v>
      </c>
    </row>
    <row r="54" spans="1:117" hidden="1">
      <c r="A54">
        <v>14</v>
      </c>
      <c r="B54">
        <v>101</v>
      </c>
      <c r="C54">
        <v>0</v>
      </c>
      <c r="D54" t="s">
        <v>492</v>
      </c>
      <c r="E54" t="s">
        <v>493</v>
      </c>
      <c r="F54" s="79">
        <v>127094745</v>
      </c>
      <c r="G54" s="79">
        <v>960800</v>
      </c>
      <c r="H54" s="79">
        <v>973941</v>
      </c>
      <c r="I54" s="79">
        <v>1010427</v>
      </c>
      <c r="J54" s="79">
        <v>1016484</v>
      </c>
      <c r="K54" s="79">
        <v>1044565</v>
      </c>
      <c r="L54" s="79">
        <v>1047783</v>
      </c>
      <c r="M54" s="79">
        <v>1058583</v>
      </c>
      <c r="N54" s="79">
        <v>1078974</v>
      </c>
      <c r="O54" s="79">
        <v>1070851</v>
      </c>
      <c r="P54" s="79">
        <v>1062970</v>
      </c>
      <c r="Q54" s="79">
        <v>1064917</v>
      </c>
      <c r="R54" s="79">
        <v>1102903</v>
      </c>
      <c r="S54" s="79">
        <v>1122642</v>
      </c>
      <c r="T54" s="79">
        <v>1156486</v>
      </c>
      <c r="U54" s="79">
        <v>1172892</v>
      </c>
      <c r="V54" s="79">
        <v>1200617</v>
      </c>
      <c r="W54" s="79">
        <v>1202017</v>
      </c>
      <c r="X54" s="79">
        <v>1220012</v>
      </c>
      <c r="Y54" s="79">
        <v>1217974</v>
      </c>
      <c r="Z54" s="79">
        <v>1213794</v>
      </c>
      <c r="AA54" s="79">
        <v>1231415</v>
      </c>
      <c r="AB54" s="79">
        <v>1224247</v>
      </c>
      <c r="AC54" s="79">
        <v>1200710</v>
      </c>
      <c r="AD54" s="79">
        <v>1218681</v>
      </c>
      <c r="AE54" s="79">
        <v>1215671</v>
      </c>
      <c r="AF54" s="79">
        <v>1238630</v>
      </c>
      <c r="AG54" s="79">
        <v>1268081</v>
      </c>
      <c r="AH54" s="79">
        <v>1309667</v>
      </c>
      <c r="AI54" s="79">
        <v>1345969</v>
      </c>
      <c r="AJ54" s="79">
        <v>1370133</v>
      </c>
      <c r="AK54" s="79">
        <v>1424394</v>
      </c>
      <c r="AL54" s="79">
        <v>1470748</v>
      </c>
      <c r="AM54" s="79">
        <v>1493012</v>
      </c>
      <c r="AN54" s="79">
        <v>1495585</v>
      </c>
      <c r="AO54" s="79">
        <v>1512396</v>
      </c>
      <c r="AP54" s="79">
        <v>1577825</v>
      </c>
      <c r="AQ54" s="79">
        <v>1619198</v>
      </c>
      <c r="AR54" s="79">
        <v>1682665</v>
      </c>
      <c r="AS54" s="79">
        <v>1727243</v>
      </c>
      <c r="AT54" s="79">
        <v>1810380</v>
      </c>
      <c r="AU54" s="79">
        <v>1890032</v>
      </c>
      <c r="AV54" s="79">
        <v>1994776</v>
      </c>
      <c r="AW54" s="79">
        <v>2029444</v>
      </c>
      <c r="AX54" s="79">
        <v>1992660</v>
      </c>
      <c r="AY54" s="79">
        <v>1939681</v>
      </c>
      <c r="AZ54" s="79">
        <v>1881435</v>
      </c>
      <c r="BA54" s="79">
        <v>1852462</v>
      </c>
      <c r="BB54" s="79">
        <v>1811526</v>
      </c>
      <c r="BC54" s="79">
        <v>1808091</v>
      </c>
      <c r="BD54" s="79">
        <v>1412853</v>
      </c>
      <c r="BE54" s="79">
        <v>1743922</v>
      </c>
      <c r="BF54" s="79">
        <v>1633651</v>
      </c>
      <c r="BG54" s="79">
        <v>1592161</v>
      </c>
      <c r="BH54" s="79">
        <v>1539228</v>
      </c>
      <c r="BI54" s="79">
        <v>1515150</v>
      </c>
      <c r="BJ54" s="79">
        <v>1525255</v>
      </c>
      <c r="BK54" s="79">
        <v>1553581</v>
      </c>
      <c r="BL54" s="79">
        <v>1511071</v>
      </c>
      <c r="BM54" s="79">
        <v>1468374</v>
      </c>
      <c r="BN54" s="79">
        <v>1542740</v>
      </c>
      <c r="BO54" s="79">
        <v>1593818</v>
      </c>
      <c r="BP54" s="79">
        <v>1592201</v>
      </c>
      <c r="BQ54" s="79">
        <v>1690839</v>
      </c>
      <c r="BR54" s="79">
        <v>1787096</v>
      </c>
      <c r="BS54" s="79">
        <v>1888447</v>
      </c>
      <c r="BT54" s="79">
        <v>2022817</v>
      </c>
      <c r="BU54" s="79">
        <v>2209834</v>
      </c>
      <c r="BV54" s="79">
        <v>2182463</v>
      </c>
      <c r="BW54" s="79">
        <v>2062400</v>
      </c>
      <c r="BX54" s="79">
        <v>1281671</v>
      </c>
      <c r="BY54" s="79">
        <v>1367406</v>
      </c>
      <c r="BZ54" s="79">
        <v>1653908</v>
      </c>
      <c r="CA54" s="79">
        <v>1589222</v>
      </c>
      <c r="CB54" s="79">
        <v>1619095</v>
      </c>
      <c r="CC54" s="79">
        <v>1556916</v>
      </c>
      <c r="CD54" s="79">
        <v>1396796</v>
      </c>
      <c r="CE54" s="79">
        <v>1198409</v>
      </c>
      <c r="CF54" s="79">
        <v>1257159</v>
      </c>
      <c r="CG54" s="79">
        <v>1264517</v>
      </c>
      <c r="CH54" s="79">
        <v>1236622</v>
      </c>
      <c r="CI54" s="79">
        <v>1148179</v>
      </c>
      <c r="CJ54" s="79">
        <v>1052163</v>
      </c>
      <c r="CK54" s="79">
        <v>1014711</v>
      </c>
      <c r="CL54" s="79">
        <v>945112</v>
      </c>
      <c r="CM54" s="79">
        <v>866068</v>
      </c>
      <c r="CN54" s="79">
        <v>770952</v>
      </c>
      <c r="CO54" s="79">
        <v>704364</v>
      </c>
      <c r="CP54" s="79">
        <v>632234</v>
      </c>
      <c r="CQ54" s="79">
        <v>558349</v>
      </c>
      <c r="CR54" s="79">
        <v>490377</v>
      </c>
      <c r="CS54" s="79">
        <v>407252</v>
      </c>
      <c r="CT54" s="79">
        <v>325642</v>
      </c>
      <c r="CU54" s="79">
        <v>265216</v>
      </c>
      <c r="CV54" s="79">
        <v>204771</v>
      </c>
      <c r="CW54" s="79">
        <v>159947</v>
      </c>
      <c r="CX54" s="79">
        <v>132300</v>
      </c>
      <c r="CY54" s="79">
        <v>82439</v>
      </c>
      <c r="CZ54" s="79">
        <v>64465</v>
      </c>
      <c r="DA54" s="79">
        <v>47570</v>
      </c>
      <c r="DB54" s="79">
        <v>34740</v>
      </c>
      <c r="DC54" s="79">
        <v>22451</v>
      </c>
      <c r="DD54" s="79">
        <v>15892</v>
      </c>
      <c r="DE54" s="79">
        <v>10253</v>
      </c>
      <c r="DF54" s="79">
        <v>6133</v>
      </c>
      <c r="DG54" s="79">
        <v>3238</v>
      </c>
      <c r="DH54" s="79">
        <v>1825</v>
      </c>
      <c r="DI54" s="79">
        <v>1017</v>
      </c>
      <c r="DJ54" s="79">
        <v>525</v>
      </c>
      <c r="DK54" s="79">
        <v>293</v>
      </c>
      <c r="DL54" s="79">
        <v>110</v>
      </c>
      <c r="DM54" s="79">
        <v>146</v>
      </c>
    </row>
    <row r="55" spans="1:117" hidden="1">
      <c r="A55">
        <v>62</v>
      </c>
      <c r="B55">
        <v>101</v>
      </c>
      <c r="C55">
        <v>28000</v>
      </c>
      <c r="D55" t="s">
        <v>492</v>
      </c>
      <c r="E55" t="s">
        <v>41</v>
      </c>
      <c r="F55" s="79">
        <v>5534800</v>
      </c>
      <c r="G55" s="79">
        <v>41487</v>
      </c>
      <c r="H55" s="79">
        <v>42223</v>
      </c>
      <c r="I55" s="79">
        <v>44040</v>
      </c>
      <c r="J55" s="79">
        <v>45018</v>
      </c>
      <c r="K55" s="79">
        <v>46500</v>
      </c>
      <c r="L55" s="79">
        <v>46371</v>
      </c>
      <c r="M55" s="79">
        <v>47048</v>
      </c>
      <c r="N55" s="79">
        <v>48515</v>
      </c>
      <c r="O55" s="79">
        <v>47852</v>
      </c>
      <c r="P55" s="79">
        <v>47571</v>
      </c>
      <c r="Q55" s="79">
        <v>47926</v>
      </c>
      <c r="R55" s="79">
        <v>49667</v>
      </c>
      <c r="S55" s="79">
        <v>50861</v>
      </c>
      <c r="T55" s="79">
        <v>52088</v>
      </c>
      <c r="U55" s="79">
        <v>53131</v>
      </c>
      <c r="V55" s="79">
        <v>54926</v>
      </c>
      <c r="W55" s="79">
        <v>54798</v>
      </c>
      <c r="X55" s="79">
        <v>55651</v>
      </c>
      <c r="Y55" s="79">
        <v>54301</v>
      </c>
      <c r="Z55" s="79">
        <v>53322</v>
      </c>
      <c r="AA55" s="79">
        <v>52957</v>
      </c>
      <c r="AB55" s="79">
        <v>52096</v>
      </c>
      <c r="AC55" s="79">
        <v>50430</v>
      </c>
      <c r="AD55" s="79">
        <v>49547</v>
      </c>
      <c r="AE55" s="79">
        <v>49760</v>
      </c>
      <c r="AF55" s="79">
        <v>51260</v>
      </c>
      <c r="AG55" s="79">
        <v>51940</v>
      </c>
      <c r="AH55" s="79">
        <v>53452</v>
      </c>
      <c r="AI55" s="79">
        <v>54348</v>
      </c>
      <c r="AJ55" s="79">
        <v>55821</v>
      </c>
      <c r="AK55" s="79">
        <v>58088</v>
      </c>
      <c r="AL55" s="79">
        <v>60189</v>
      </c>
      <c r="AM55" s="79">
        <v>61597</v>
      </c>
      <c r="AN55" s="79">
        <v>61366</v>
      </c>
      <c r="AO55" s="79">
        <v>62480</v>
      </c>
      <c r="AP55" s="79">
        <v>65227</v>
      </c>
      <c r="AQ55" s="79">
        <v>66895</v>
      </c>
      <c r="AR55" s="79">
        <v>70910</v>
      </c>
      <c r="AS55" s="79">
        <v>73370</v>
      </c>
      <c r="AT55" s="79">
        <v>77648</v>
      </c>
      <c r="AU55" s="79">
        <v>82941</v>
      </c>
      <c r="AV55" s="79">
        <v>87844</v>
      </c>
      <c r="AW55" s="79">
        <v>90281</v>
      </c>
      <c r="AX55" s="79">
        <v>88443</v>
      </c>
      <c r="AY55" s="79">
        <v>86350</v>
      </c>
      <c r="AZ55" s="79">
        <v>84259</v>
      </c>
      <c r="BA55" s="79">
        <v>82719</v>
      </c>
      <c r="BB55" s="79">
        <v>80043</v>
      </c>
      <c r="BC55" s="79">
        <v>78920</v>
      </c>
      <c r="BD55" s="79">
        <v>62097</v>
      </c>
      <c r="BE55" s="79">
        <v>76814</v>
      </c>
      <c r="BF55" s="79">
        <v>71874</v>
      </c>
      <c r="BG55" s="79">
        <v>70219</v>
      </c>
      <c r="BH55" s="79">
        <v>67978</v>
      </c>
      <c r="BI55" s="79">
        <v>65235</v>
      </c>
      <c r="BJ55" s="79">
        <v>65613</v>
      </c>
      <c r="BK55" s="79">
        <v>67460</v>
      </c>
      <c r="BL55" s="79">
        <v>64936</v>
      </c>
      <c r="BM55" s="79">
        <v>62184</v>
      </c>
      <c r="BN55" s="79">
        <v>65827</v>
      </c>
      <c r="BO55" s="79">
        <v>67703</v>
      </c>
      <c r="BP55" s="79">
        <v>67935</v>
      </c>
      <c r="BQ55" s="79">
        <v>73106</v>
      </c>
      <c r="BR55" s="79">
        <v>76409</v>
      </c>
      <c r="BS55" s="79">
        <v>82435</v>
      </c>
      <c r="BT55" s="79">
        <v>87283</v>
      </c>
      <c r="BU55" s="79">
        <v>100927</v>
      </c>
      <c r="BV55" s="79">
        <v>99823</v>
      </c>
      <c r="BW55" s="79">
        <v>94706</v>
      </c>
      <c r="BX55" s="79">
        <v>57244</v>
      </c>
      <c r="BY55" s="79">
        <v>62855</v>
      </c>
      <c r="BZ55" s="79">
        <v>75781</v>
      </c>
      <c r="CA55" s="79">
        <v>71662</v>
      </c>
      <c r="CB55" s="79">
        <v>74892</v>
      </c>
      <c r="CC55" s="79">
        <v>72217</v>
      </c>
      <c r="CD55" s="79">
        <v>60769</v>
      </c>
      <c r="CE55" s="79">
        <v>52389</v>
      </c>
      <c r="CF55" s="79">
        <v>54799</v>
      </c>
      <c r="CG55" s="79">
        <v>55364</v>
      </c>
      <c r="CH55" s="79">
        <v>55471</v>
      </c>
      <c r="CI55" s="79">
        <v>50105</v>
      </c>
      <c r="CJ55" s="79">
        <v>45191</v>
      </c>
      <c r="CK55" s="79">
        <v>44473</v>
      </c>
      <c r="CL55" s="79">
        <v>41610</v>
      </c>
      <c r="CM55" s="79">
        <v>37824</v>
      </c>
      <c r="CN55" s="79">
        <v>32324</v>
      </c>
      <c r="CO55" s="79">
        <v>30141</v>
      </c>
      <c r="CP55" s="79">
        <v>26924</v>
      </c>
      <c r="CQ55" s="79">
        <v>23202</v>
      </c>
      <c r="CR55" s="79">
        <v>20873</v>
      </c>
      <c r="CS55" s="79">
        <v>16706</v>
      </c>
      <c r="CT55" s="79">
        <v>13282</v>
      </c>
      <c r="CU55" s="79">
        <v>10866</v>
      </c>
      <c r="CV55" s="79">
        <v>8672</v>
      </c>
      <c r="CW55" s="79">
        <v>6668</v>
      </c>
      <c r="CX55" s="79">
        <v>5622</v>
      </c>
      <c r="CY55" s="79">
        <v>3241</v>
      </c>
      <c r="CZ55" s="79">
        <v>2590</v>
      </c>
      <c r="DA55" s="79">
        <v>1997</v>
      </c>
      <c r="DB55" s="79">
        <v>1398</v>
      </c>
      <c r="DC55" s="79">
        <v>901</v>
      </c>
      <c r="DD55" s="79">
        <v>666</v>
      </c>
      <c r="DE55" s="79">
        <v>427</v>
      </c>
      <c r="DF55" s="79">
        <v>305</v>
      </c>
      <c r="DG55" s="79">
        <v>143</v>
      </c>
      <c r="DH55" s="79">
        <v>87</v>
      </c>
      <c r="DI55" s="79">
        <v>39</v>
      </c>
      <c r="DJ55" s="79">
        <v>18</v>
      </c>
      <c r="DK55" s="79">
        <v>11</v>
      </c>
      <c r="DL55" s="79">
        <v>4</v>
      </c>
      <c r="DM55" s="79">
        <v>6</v>
      </c>
    </row>
    <row r="56" spans="1:117" hidden="1">
      <c r="A56">
        <v>63</v>
      </c>
      <c r="B56">
        <v>101</v>
      </c>
      <c r="C56">
        <v>28100</v>
      </c>
      <c r="D56">
        <v>1</v>
      </c>
      <c r="E56" t="s">
        <v>494</v>
      </c>
      <c r="F56" s="79">
        <v>1537272</v>
      </c>
      <c r="G56" s="79">
        <v>11229</v>
      </c>
      <c r="H56" s="79">
        <v>11257</v>
      </c>
      <c r="I56" s="79">
        <v>11496</v>
      </c>
      <c r="J56" s="79">
        <v>11784</v>
      </c>
      <c r="K56" s="79">
        <v>12190</v>
      </c>
      <c r="L56" s="79">
        <v>12403</v>
      </c>
      <c r="M56" s="79">
        <v>12351</v>
      </c>
      <c r="N56" s="79">
        <v>12635</v>
      </c>
      <c r="O56" s="79">
        <v>12581</v>
      </c>
      <c r="P56" s="79">
        <v>12508</v>
      </c>
      <c r="Q56" s="79">
        <v>12684</v>
      </c>
      <c r="R56" s="79">
        <v>12735</v>
      </c>
      <c r="S56" s="79">
        <v>13259</v>
      </c>
      <c r="T56" s="79">
        <v>13458</v>
      </c>
      <c r="U56" s="79">
        <v>13324</v>
      </c>
      <c r="V56" s="79">
        <v>14106</v>
      </c>
      <c r="W56" s="79">
        <v>14111</v>
      </c>
      <c r="X56" s="79">
        <v>14150</v>
      </c>
      <c r="Y56" s="79">
        <v>15003</v>
      </c>
      <c r="Z56" s="79">
        <v>16004</v>
      </c>
      <c r="AA56" s="79">
        <v>16359</v>
      </c>
      <c r="AB56" s="79">
        <v>15978</v>
      </c>
      <c r="AC56" s="79">
        <v>15446</v>
      </c>
      <c r="AD56" s="79">
        <v>14868</v>
      </c>
      <c r="AE56" s="79">
        <v>14982</v>
      </c>
      <c r="AF56" s="79">
        <v>15379</v>
      </c>
      <c r="AG56" s="79">
        <v>15187</v>
      </c>
      <c r="AH56" s="79">
        <v>15582</v>
      </c>
      <c r="AI56" s="79">
        <v>15658</v>
      </c>
      <c r="AJ56" s="79">
        <v>16214</v>
      </c>
      <c r="AK56" s="79">
        <v>16668</v>
      </c>
      <c r="AL56" s="79">
        <v>17267</v>
      </c>
      <c r="AM56" s="79">
        <v>17660</v>
      </c>
      <c r="AN56" s="79">
        <v>17408</v>
      </c>
      <c r="AO56" s="79">
        <v>17762</v>
      </c>
      <c r="AP56" s="79">
        <v>18127</v>
      </c>
      <c r="AQ56" s="79">
        <v>18812</v>
      </c>
      <c r="AR56" s="79">
        <v>19953</v>
      </c>
      <c r="AS56" s="79">
        <v>20580</v>
      </c>
      <c r="AT56" s="79">
        <v>21497</v>
      </c>
      <c r="AU56" s="79">
        <v>23194</v>
      </c>
      <c r="AV56" s="79">
        <v>24349</v>
      </c>
      <c r="AW56" s="79">
        <v>25122</v>
      </c>
      <c r="AX56" s="79">
        <v>24419</v>
      </c>
      <c r="AY56" s="79">
        <v>23851</v>
      </c>
      <c r="AZ56" s="79">
        <v>23403</v>
      </c>
      <c r="BA56" s="79">
        <v>23026</v>
      </c>
      <c r="BB56" s="79">
        <v>21966</v>
      </c>
      <c r="BC56" s="79">
        <v>21543</v>
      </c>
      <c r="BD56" s="79">
        <v>17555</v>
      </c>
      <c r="BE56" s="79">
        <v>21145</v>
      </c>
      <c r="BF56" s="79">
        <v>20085</v>
      </c>
      <c r="BG56" s="79">
        <v>19638</v>
      </c>
      <c r="BH56" s="79">
        <v>18971</v>
      </c>
      <c r="BI56" s="79">
        <v>18468</v>
      </c>
      <c r="BJ56" s="79">
        <v>18585</v>
      </c>
      <c r="BK56" s="79">
        <v>19022</v>
      </c>
      <c r="BL56" s="79">
        <v>18413</v>
      </c>
      <c r="BM56" s="79">
        <v>17413</v>
      </c>
      <c r="BN56" s="79">
        <v>18272</v>
      </c>
      <c r="BO56" s="79">
        <v>18488</v>
      </c>
      <c r="BP56" s="79">
        <v>18817</v>
      </c>
      <c r="BQ56" s="79">
        <v>20152</v>
      </c>
      <c r="BR56" s="79">
        <v>20998</v>
      </c>
      <c r="BS56" s="79">
        <v>22551</v>
      </c>
      <c r="BT56" s="79">
        <v>24000</v>
      </c>
      <c r="BU56" s="79">
        <v>28092</v>
      </c>
      <c r="BV56" s="79">
        <v>27546</v>
      </c>
      <c r="BW56" s="79">
        <v>26254</v>
      </c>
      <c r="BX56" s="79">
        <v>15755</v>
      </c>
      <c r="BY56" s="79">
        <v>17257</v>
      </c>
      <c r="BZ56" s="79">
        <v>20934</v>
      </c>
      <c r="CA56" s="79">
        <v>19736</v>
      </c>
      <c r="CB56" s="79">
        <v>20687</v>
      </c>
      <c r="CC56" s="79">
        <v>19982</v>
      </c>
      <c r="CD56" s="79">
        <v>17198</v>
      </c>
      <c r="CE56" s="79">
        <v>14692</v>
      </c>
      <c r="CF56" s="79">
        <v>15195</v>
      </c>
      <c r="CG56" s="79">
        <v>15421</v>
      </c>
      <c r="CH56" s="79">
        <v>15227</v>
      </c>
      <c r="CI56" s="79">
        <v>14501</v>
      </c>
      <c r="CJ56" s="79">
        <v>12920</v>
      </c>
      <c r="CK56" s="79">
        <v>12774</v>
      </c>
      <c r="CL56" s="79">
        <v>11879</v>
      </c>
      <c r="CM56" s="79">
        <v>10495</v>
      </c>
      <c r="CN56" s="79">
        <v>9030</v>
      </c>
      <c r="CO56" s="79">
        <v>8359</v>
      </c>
      <c r="CP56" s="79">
        <v>7362</v>
      </c>
      <c r="CQ56" s="79">
        <v>6340</v>
      </c>
      <c r="CR56" s="79">
        <v>5654</v>
      </c>
      <c r="CS56" s="79">
        <v>4562</v>
      </c>
      <c r="CT56" s="79">
        <v>3573</v>
      </c>
      <c r="CU56" s="79">
        <v>2889</v>
      </c>
      <c r="CV56" s="79">
        <v>2407</v>
      </c>
      <c r="CW56" s="79">
        <v>1749</v>
      </c>
      <c r="CX56" s="79">
        <v>1504</v>
      </c>
      <c r="CY56" s="79">
        <v>861</v>
      </c>
      <c r="CZ56" s="79">
        <v>755</v>
      </c>
      <c r="DA56" s="79">
        <v>495</v>
      </c>
      <c r="DB56" s="79">
        <v>376</v>
      </c>
      <c r="DC56" s="79">
        <v>246</v>
      </c>
      <c r="DD56" s="79">
        <v>197</v>
      </c>
      <c r="DE56" s="79">
        <v>101</v>
      </c>
      <c r="DF56" s="79">
        <v>87</v>
      </c>
      <c r="DG56" s="79">
        <v>37</v>
      </c>
      <c r="DH56" s="79">
        <v>22</v>
      </c>
      <c r="DI56" s="79">
        <v>9</v>
      </c>
      <c r="DJ56" s="79">
        <v>3</v>
      </c>
      <c r="DK56" s="79">
        <v>4</v>
      </c>
      <c r="DL56" s="79">
        <v>2</v>
      </c>
      <c r="DM56" s="79">
        <v>2</v>
      </c>
    </row>
    <row r="57" spans="1:117" hidden="1">
      <c r="A57">
        <v>64</v>
      </c>
      <c r="B57">
        <v>101</v>
      </c>
      <c r="C57">
        <v>28201</v>
      </c>
      <c r="D57">
        <v>2</v>
      </c>
      <c r="E57" t="s">
        <v>495</v>
      </c>
      <c r="F57" s="79">
        <v>535664</v>
      </c>
      <c r="G57" s="79">
        <v>4439</v>
      </c>
      <c r="H57" s="79">
        <v>4532</v>
      </c>
      <c r="I57" s="79">
        <v>4717</v>
      </c>
      <c r="J57" s="79">
        <v>4803</v>
      </c>
      <c r="K57" s="79">
        <v>4952</v>
      </c>
      <c r="L57" s="79">
        <v>4875</v>
      </c>
      <c r="M57" s="79">
        <v>5010</v>
      </c>
      <c r="N57" s="79">
        <v>5060</v>
      </c>
      <c r="O57" s="79">
        <v>5030</v>
      </c>
      <c r="P57" s="79">
        <v>5038</v>
      </c>
      <c r="Q57" s="79">
        <v>4962</v>
      </c>
      <c r="R57" s="79">
        <v>5170</v>
      </c>
      <c r="S57" s="79">
        <v>5398</v>
      </c>
      <c r="T57" s="79">
        <v>5509</v>
      </c>
      <c r="U57" s="79">
        <v>5692</v>
      </c>
      <c r="V57" s="79">
        <v>5765</v>
      </c>
      <c r="W57" s="79">
        <v>5866</v>
      </c>
      <c r="X57" s="79">
        <v>6112</v>
      </c>
      <c r="Y57" s="79">
        <v>5613</v>
      </c>
      <c r="Z57" s="79">
        <v>5198</v>
      </c>
      <c r="AA57" s="79">
        <v>5164</v>
      </c>
      <c r="AB57" s="79">
        <v>5208</v>
      </c>
      <c r="AC57" s="79">
        <v>5121</v>
      </c>
      <c r="AD57" s="79">
        <v>5186</v>
      </c>
      <c r="AE57" s="79">
        <v>5183</v>
      </c>
      <c r="AF57" s="79">
        <v>5375</v>
      </c>
      <c r="AG57" s="79">
        <v>5466</v>
      </c>
      <c r="AH57" s="79">
        <v>5459</v>
      </c>
      <c r="AI57" s="79">
        <v>5558</v>
      </c>
      <c r="AJ57" s="79">
        <v>5646</v>
      </c>
      <c r="AK57" s="79">
        <v>5946</v>
      </c>
      <c r="AL57" s="79">
        <v>5925</v>
      </c>
      <c r="AM57" s="79">
        <v>6154</v>
      </c>
      <c r="AN57" s="79">
        <v>6237</v>
      </c>
      <c r="AO57" s="79">
        <v>6105</v>
      </c>
      <c r="AP57" s="79">
        <v>6485</v>
      </c>
      <c r="AQ57" s="79">
        <v>6509</v>
      </c>
      <c r="AR57" s="79">
        <v>6996</v>
      </c>
      <c r="AS57" s="79">
        <v>7342</v>
      </c>
      <c r="AT57" s="79">
        <v>7758</v>
      </c>
      <c r="AU57" s="79">
        <v>8293</v>
      </c>
      <c r="AV57" s="79">
        <v>8787</v>
      </c>
      <c r="AW57" s="79">
        <v>9025</v>
      </c>
      <c r="AX57" s="79">
        <v>8743</v>
      </c>
      <c r="AY57" s="79">
        <v>8514</v>
      </c>
      <c r="AZ57" s="79">
        <v>8050</v>
      </c>
      <c r="BA57" s="79">
        <v>7898</v>
      </c>
      <c r="BB57" s="79">
        <v>7661</v>
      </c>
      <c r="BC57" s="79">
        <v>7452</v>
      </c>
      <c r="BD57" s="79">
        <v>5863</v>
      </c>
      <c r="BE57" s="79">
        <v>7411</v>
      </c>
      <c r="BF57" s="79">
        <v>6880</v>
      </c>
      <c r="BG57" s="79">
        <v>6813</v>
      </c>
      <c r="BH57" s="79">
        <v>6606</v>
      </c>
      <c r="BI57" s="79">
        <v>6103</v>
      </c>
      <c r="BJ57" s="79">
        <v>5973</v>
      </c>
      <c r="BK57" s="79">
        <v>6332</v>
      </c>
      <c r="BL57" s="79">
        <v>5984</v>
      </c>
      <c r="BM57" s="79">
        <v>5774</v>
      </c>
      <c r="BN57" s="79">
        <v>6084</v>
      </c>
      <c r="BO57" s="79">
        <v>6240</v>
      </c>
      <c r="BP57" s="79">
        <v>6121</v>
      </c>
      <c r="BQ57" s="79">
        <v>6727</v>
      </c>
      <c r="BR57" s="79">
        <v>7024</v>
      </c>
      <c r="BS57" s="79">
        <v>7495</v>
      </c>
      <c r="BT57" s="79">
        <v>7898</v>
      </c>
      <c r="BU57" s="79">
        <v>9143</v>
      </c>
      <c r="BV57" s="79">
        <v>9343</v>
      </c>
      <c r="BW57" s="79">
        <v>8771</v>
      </c>
      <c r="BX57" s="79">
        <v>5303</v>
      </c>
      <c r="BY57" s="79">
        <v>5876</v>
      </c>
      <c r="BZ57" s="79">
        <v>7094</v>
      </c>
      <c r="CA57" s="79">
        <v>6487</v>
      </c>
      <c r="CB57" s="79">
        <v>6955</v>
      </c>
      <c r="CC57" s="79">
        <v>6960</v>
      </c>
      <c r="CD57" s="79">
        <v>5732</v>
      </c>
      <c r="CE57" s="79">
        <v>4588</v>
      </c>
      <c r="CF57" s="79">
        <v>4829</v>
      </c>
      <c r="CG57" s="79">
        <v>4952</v>
      </c>
      <c r="CH57" s="79">
        <v>4992</v>
      </c>
      <c r="CI57" s="79">
        <v>4551</v>
      </c>
      <c r="CJ57" s="79">
        <v>3842</v>
      </c>
      <c r="CK57" s="79">
        <v>3913</v>
      </c>
      <c r="CL57" s="79">
        <v>3516</v>
      </c>
      <c r="CM57" s="79">
        <v>3345</v>
      </c>
      <c r="CN57" s="79">
        <v>2772</v>
      </c>
      <c r="CO57" s="79">
        <v>2455</v>
      </c>
      <c r="CP57" s="79">
        <v>2234</v>
      </c>
      <c r="CQ57" s="79">
        <v>1955</v>
      </c>
      <c r="CR57" s="79">
        <v>1747</v>
      </c>
      <c r="CS57" s="79">
        <v>1363</v>
      </c>
      <c r="CT57" s="79">
        <v>1067</v>
      </c>
      <c r="CU57" s="79">
        <v>879</v>
      </c>
      <c r="CV57" s="79">
        <v>721</v>
      </c>
      <c r="CW57" s="79">
        <v>585</v>
      </c>
      <c r="CX57" s="79">
        <v>433</v>
      </c>
      <c r="CY57" s="79">
        <v>281</v>
      </c>
      <c r="CZ57" s="79">
        <v>192</v>
      </c>
      <c r="DA57" s="79">
        <v>162</v>
      </c>
      <c r="DB57" s="79">
        <v>98</v>
      </c>
      <c r="DC57" s="79">
        <v>77</v>
      </c>
      <c r="DD57" s="79">
        <v>52</v>
      </c>
      <c r="DE57" s="79">
        <v>38</v>
      </c>
      <c r="DF57" s="79">
        <v>22</v>
      </c>
      <c r="DG57" s="79">
        <v>12</v>
      </c>
      <c r="DH57" s="79">
        <v>9</v>
      </c>
      <c r="DI57" s="79">
        <v>3</v>
      </c>
      <c r="DJ57" s="79">
        <v>0</v>
      </c>
      <c r="DK57" s="79">
        <v>0</v>
      </c>
      <c r="DL57" s="79">
        <v>0</v>
      </c>
      <c r="DM57" s="79">
        <v>0</v>
      </c>
    </row>
    <row r="58" spans="1:117" hidden="1">
      <c r="A58">
        <v>91</v>
      </c>
      <c r="B58">
        <v>102</v>
      </c>
      <c r="C58">
        <v>0</v>
      </c>
      <c r="D58" t="s">
        <v>492</v>
      </c>
      <c r="E58" t="s">
        <v>493</v>
      </c>
      <c r="F58" s="79">
        <v>125319299</v>
      </c>
      <c r="G58" s="79">
        <v>948227</v>
      </c>
      <c r="H58" s="79">
        <v>960519</v>
      </c>
      <c r="I58" s="79">
        <v>997448</v>
      </c>
      <c r="J58" s="79">
        <v>1003781</v>
      </c>
      <c r="K58" s="79">
        <v>1033014</v>
      </c>
      <c r="L58" s="79">
        <v>1036887</v>
      </c>
      <c r="M58" s="79">
        <v>1048045</v>
      </c>
      <c r="N58" s="79">
        <v>1068584</v>
      </c>
      <c r="O58" s="79">
        <v>1060876</v>
      </c>
      <c r="P58" s="79">
        <v>1053357</v>
      </c>
      <c r="Q58" s="79">
        <v>1055818</v>
      </c>
      <c r="R58" s="79">
        <v>1093905</v>
      </c>
      <c r="S58" s="79">
        <v>1113788</v>
      </c>
      <c r="T58" s="79">
        <v>1147158</v>
      </c>
      <c r="U58" s="79">
        <v>1163152</v>
      </c>
      <c r="V58" s="79">
        <v>1190198</v>
      </c>
      <c r="W58" s="79">
        <v>1191113</v>
      </c>
      <c r="X58" s="79">
        <v>1208209</v>
      </c>
      <c r="Y58" s="79">
        <v>1201286</v>
      </c>
      <c r="Z58" s="79">
        <v>1186977</v>
      </c>
      <c r="AA58" s="79">
        <v>1196884</v>
      </c>
      <c r="AB58" s="79">
        <v>1186072</v>
      </c>
      <c r="AC58" s="79">
        <v>1158966</v>
      </c>
      <c r="AD58" s="79">
        <v>1173685</v>
      </c>
      <c r="AE58" s="79">
        <v>1167878</v>
      </c>
      <c r="AF58" s="79">
        <v>1186561</v>
      </c>
      <c r="AG58" s="79">
        <v>1217564</v>
      </c>
      <c r="AH58" s="79">
        <v>1262469</v>
      </c>
      <c r="AI58" s="79">
        <v>1299761</v>
      </c>
      <c r="AJ58" s="79">
        <v>1326502</v>
      </c>
      <c r="AK58" s="79">
        <v>1382177</v>
      </c>
      <c r="AL58" s="79">
        <v>1428595</v>
      </c>
      <c r="AM58" s="79">
        <v>1449983</v>
      </c>
      <c r="AN58" s="79">
        <v>1450760</v>
      </c>
      <c r="AO58" s="79">
        <v>1472725</v>
      </c>
      <c r="AP58" s="79">
        <v>1538828</v>
      </c>
      <c r="AQ58" s="79">
        <v>1580815</v>
      </c>
      <c r="AR58" s="79">
        <v>1647153</v>
      </c>
      <c r="AS58" s="79">
        <v>1693677</v>
      </c>
      <c r="AT58" s="79">
        <v>1777662</v>
      </c>
      <c r="AU58" s="79">
        <v>1858409</v>
      </c>
      <c r="AV58" s="79">
        <v>1963258</v>
      </c>
      <c r="AW58" s="79">
        <v>1997302</v>
      </c>
      <c r="AX58" s="79">
        <v>1960103</v>
      </c>
      <c r="AY58" s="79">
        <v>1907024</v>
      </c>
      <c r="AZ58" s="79">
        <v>1848822</v>
      </c>
      <c r="BA58" s="79">
        <v>1821079</v>
      </c>
      <c r="BB58" s="79">
        <v>1781081</v>
      </c>
      <c r="BC58" s="79">
        <v>1781166</v>
      </c>
      <c r="BD58" s="79">
        <v>1387303</v>
      </c>
      <c r="BE58" s="79">
        <v>1718195</v>
      </c>
      <c r="BF58" s="79">
        <v>1608666</v>
      </c>
      <c r="BG58" s="79">
        <v>1567629</v>
      </c>
      <c r="BH58" s="79">
        <v>1518049</v>
      </c>
      <c r="BI58" s="79">
        <v>1496019</v>
      </c>
      <c r="BJ58" s="79">
        <v>1506815</v>
      </c>
      <c r="BK58" s="79">
        <v>1537140</v>
      </c>
      <c r="BL58" s="79">
        <v>1495063</v>
      </c>
      <c r="BM58" s="79">
        <v>1453053</v>
      </c>
      <c r="BN58" s="79">
        <v>1528179</v>
      </c>
      <c r="BO58" s="79">
        <v>1579595</v>
      </c>
      <c r="BP58" s="79">
        <v>1579066</v>
      </c>
      <c r="BQ58" s="79">
        <v>1678647</v>
      </c>
      <c r="BR58" s="79">
        <v>1774974</v>
      </c>
      <c r="BS58" s="79">
        <v>1877252</v>
      </c>
      <c r="BT58" s="79">
        <v>2011850</v>
      </c>
      <c r="BU58" s="79">
        <v>2199171</v>
      </c>
      <c r="BV58" s="79">
        <v>2172284</v>
      </c>
      <c r="BW58" s="79">
        <v>2052937</v>
      </c>
      <c r="BX58" s="79">
        <v>1274030</v>
      </c>
      <c r="BY58" s="79">
        <v>1359797</v>
      </c>
      <c r="BZ58" s="79">
        <v>1646562</v>
      </c>
      <c r="CA58" s="79">
        <v>1582233</v>
      </c>
      <c r="CB58" s="79">
        <v>1612569</v>
      </c>
      <c r="CC58" s="79">
        <v>1550487</v>
      </c>
      <c r="CD58" s="79">
        <v>1391056</v>
      </c>
      <c r="CE58" s="79">
        <v>1193288</v>
      </c>
      <c r="CF58" s="79">
        <v>1252329</v>
      </c>
      <c r="CG58" s="79">
        <v>1260226</v>
      </c>
      <c r="CH58" s="79">
        <v>1232533</v>
      </c>
      <c r="CI58" s="79">
        <v>1144427</v>
      </c>
      <c r="CJ58" s="79">
        <v>1048987</v>
      </c>
      <c r="CK58" s="79">
        <v>1011955</v>
      </c>
      <c r="CL58" s="79">
        <v>942647</v>
      </c>
      <c r="CM58" s="79">
        <v>864019</v>
      </c>
      <c r="CN58" s="79">
        <v>769086</v>
      </c>
      <c r="CO58" s="79">
        <v>702733</v>
      </c>
      <c r="CP58" s="79">
        <v>630691</v>
      </c>
      <c r="CQ58" s="79">
        <v>557048</v>
      </c>
      <c r="CR58" s="79">
        <v>489315</v>
      </c>
      <c r="CS58" s="79">
        <v>406324</v>
      </c>
      <c r="CT58" s="79">
        <v>324946</v>
      </c>
      <c r="CU58" s="79">
        <v>264520</v>
      </c>
      <c r="CV58" s="79">
        <v>204231</v>
      </c>
      <c r="CW58" s="79">
        <v>159566</v>
      </c>
      <c r="CX58" s="79">
        <v>132005</v>
      </c>
      <c r="CY58" s="79">
        <v>82260</v>
      </c>
      <c r="CZ58" s="79">
        <v>64335</v>
      </c>
      <c r="DA58" s="79">
        <v>47482</v>
      </c>
      <c r="DB58" s="79">
        <v>34675</v>
      </c>
      <c r="DC58" s="79">
        <v>22412</v>
      </c>
      <c r="DD58" s="79">
        <v>15862</v>
      </c>
      <c r="DE58" s="79">
        <v>10228</v>
      </c>
      <c r="DF58" s="79">
        <v>6119</v>
      </c>
      <c r="DG58" s="79">
        <v>3230</v>
      </c>
      <c r="DH58" s="79">
        <v>1819</v>
      </c>
      <c r="DI58" s="79">
        <v>1013</v>
      </c>
      <c r="DJ58" s="79">
        <v>523</v>
      </c>
      <c r="DK58" s="79">
        <v>289</v>
      </c>
      <c r="DL58" s="79">
        <v>107</v>
      </c>
      <c r="DM58" s="79">
        <v>145</v>
      </c>
    </row>
    <row r="59" spans="1:117" hidden="1">
      <c r="A59">
        <v>139</v>
      </c>
      <c r="B59">
        <v>102</v>
      </c>
      <c r="C59">
        <v>28000</v>
      </c>
      <c r="D59" t="s">
        <v>492</v>
      </c>
      <c r="E59" t="s">
        <v>41</v>
      </c>
      <c r="F59" s="79">
        <v>5456154</v>
      </c>
      <c r="G59" s="79">
        <v>41098</v>
      </c>
      <c r="H59" s="79">
        <v>41793</v>
      </c>
      <c r="I59" s="79">
        <v>43637</v>
      </c>
      <c r="J59" s="79">
        <v>44568</v>
      </c>
      <c r="K59" s="79">
        <v>46110</v>
      </c>
      <c r="L59" s="79">
        <v>46002</v>
      </c>
      <c r="M59" s="79">
        <v>46658</v>
      </c>
      <c r="N59" s="79">
        <v>48142</v>
      </c>
      <c r="O59" s="79">
        <v>47484</v>
      </c>
      <c r="P59" s="79">
        <v>47198</v>
      </c>
      <c r="Q59" s="79">
        <v>47577</v>
      </c>
      <c r="R59" s="79">
        <v>49286</v>
      </c>
      <c r="S59" s="79">
        <v>50501</v>
      </c>
      <c r="T59" s="79">
        <v>51672</v>
      </c>
      <c r="U59" s="79">
        <v>52697</v>
      </c>
      <c r="V59" s="79">
        <v>54453</v>
      </c>
      <c r="W59" s="79">
        <v>54322</v>
      </c>
      <c r="X59" s="79">
        <v>55163</v>
      </c>
      <c r="Y59" s="79">
        <v>53660</v>
      </c>
      <c r="Z59" s="79">
        <v>52389</v>
      </c>
      <c r="AA59" s="79">
        <v>51698</v>
      </c>
      <c r="AB59" s="79">
        <v>50841</v>
      </c>
      <c r="AC59" s="79">
        <v>49027</v>
      </c>
      <c r="AD59" s="79">
        <v>48096</v>
      </c>
      <c r="AE59" s="79">
        <v>48224</v>
      </c>
      <c r="AF59" s="79">
        <v>49636</v>
      </c>
      <c r="AG59" s="79">
        <v>50335</v>
      </c>
      <c r="AH59" s="79">
        <v>52027</v>
      </c>
      <c r="AI59" s="79">
        <v>52917</v>
      </c>
      <c r="AJ59" s="79">
        <v>54481</v>
      </c>
      <c r="AK59" s="79">
        <v>56658</v>
      </c>
      <c r="AL59" s="79">
        <v>58804</v>
      </c>
      <c r="AM59" s="79">
        <v>60217</v>
      </c>
      <c r="AN59" s="79">
        <v>59941</v>
      </c>
      <c r="AO59" s="79">
        <v>61173</v>
      </c>
      <c r="AP59" s="79">
        <v>63893</v>
      </c>
      <c r="AQ59" s="79">
        <v>65611</v>
      </c>
      <c r="AR59" s="79">
        <v>69596</v>
      </c>
      <c r="AS59" s="79">
        <v>72045</v>
      </c>
      <c r="AT59" s="79">
        <v>76450</v>
      </c>
      <c r="AU59" s="79">
        <v>81666</v>
      </c>
      <c r="AV59" s="79">
        <v>86610</v>
      </c>
      <c r="AW59" s="79">
        <v>88966</v>
      </c>
      <c r="AX59" s="79">
        <v>87045</v>
      </c>
      <c r="AY59" s="79">
        <v>85067</v>
      </c>
      <c r="AZ59" s="79">
        <v>82874</v>
      </c>
      <c r="BA59" s="79">
        <v>81424</v>
      </c>
      <c r="BB59" s="79">
        <v>78788</v>
      </c>
      <c r="BC59" s="79">
        <v>77755</v>
      </c>
      <c r="BD59" s="79">
        <v>61025</v>
      </c>
      <c r="BE59" s="79">
        <v>75711</v>
      </c>
      <c r="BF59" s="79">
        <v>70801</v>
      </c>
      <c r="BG59" s="79">
        <v>69061</v>
      </c>
      <c r="BH59" s="79">
        <v>66981</v>
      </c>
      <c r="BI59" s="79">
        <v>64192</v>
      </c>
      <c r="BJ59" s="79">
        <v>64606</v>
      </c>
      <c r="BK59" s="79">
        <v>66557</v>
      </c>
      <c r="BL59" s="79">
        <v>63943</v>
      </c>
      <c r="BM59" s="79">
        <v>61226</v>
      </c>
      <c r="BN59" s="79">
        <v>64895</v>
      </c>
      <c r="BO59" s="79">
        <v>66662</v>
      </c>
      <c r="BP59" s="79">
        <v>66953</v>
      </c>
      <c r="BQ59" s="79">
        <v>72116</v>
      </c>
      <c r="BR59" s="79">
        <v>75423</v>
      </c>
      <c r="BS59" s="79">
        <v>81429</v>
      </c>
      <c r="BT59" s="79">
        <v>86230</v>
      </c>
      <c r="BU59" s="79">
        <v>99887</v>
      </c>
      <c r="BV59" s="79">
        <v>98800</v>
      </c>
      <c r="BW59" s="79">
        <v>93734</v>
      </c>
      <c r="BX59" s="79">
        <v>56450</v>
      </c>
      <c r="BY59" s="79">
        <v>62054</v>
      </c>
      <c r="BZ59" s="79">
        <v>74976</v>
      </c>
      <c r="CA59" s="79">
        <v>70884</v>
      </c>
      <c r="CB59" s="79">
        <v>74177</v>
      </c>
      <c r="CC59" s="79">
        <v>71501</v>
      </c>
      <c r="CD59" s="79">
        <v>60132</v>
      </c>
      <c r="CE59" s="79">
        <v>51817</v>
      </c>
      <c r="CF59" s="79">
        <v>54242</v>
      </c>
      <c r="CG59" s="79">
        <v>54870</v>
      </c>
      <c r="CH59" s="79">
        <v>54997</v>
      </c>
      <c r="CI59" s="79">
        <v>49704</v>
      </c>
      <c r="CJ59" s="79">
        <v>44833</v>
      </c>
      <c r="CK59" s="79">
        <v>44200</v>
      </c>
      <c r="CL59" s="79">
        <v>41347</v>
      </c>
      <c r="CM59" s="79">
        <v>37583</v>
      </c>
      <c r="CN59" s="79">
        <v>32135</v>
      </c>
      <c r="CO59" s="79">
        <v>29940</v>
      </c>
      <c r="CP59" s="79">
        <v>26770</v>
      </c>
      <c r="CQ59" s="79">
        <v>23053</v>
      </c>
      <c r="CR59" s="79">
        <v>20746</v>
      </c>
      <c r="CS59" s="79">
        <v>16603</v>
      </c>
      <c r="CT59" s="79">
        <v>13226</v>
      </c>
      <c r="CU59" s="79">
        <v>10795</v>
      </c>
      <c r="CV59" s="79">
        <v>8616</v>
      </c>
      <c r="CW59" s="79">
        <v>6626</v>
      </c>
      <c r="CX59" s="79">
        <v>5585</v>
      </c>
      <c r="CY59" s="79">
        <v>3228</v>
      </c>
      <c r="CZ59" s="79">
        <v>2577</v>
      </c>
      <c r="DA59" s="79">
        <v>1989</v>
      </c>
      <c r="DB59" s="79">
        <v>1391</v>
      </c>
      <c r="DC59" s="79">
        <v>899</v>
      </c>
      <c r="DD59" s="79">
        <v>665</v>
      </c>
      <c r="DE59" s="79">
        <v>425</v>
      </c>
      <c r="DF59" s="79">
        <v>304</v>
      </c>
      <c r="DG59" s="79">
        <v>143</v>
      </c>
      <c r="DH59" s="79">
        <v>87</v>
      </c>
      <c r="DI59" s="79">
        <v>39</v>
      </c>
      <c r="DJ59" s="79">
        <v>18</v>
      </c>
      <c r="DK59" s="79">
        <v>11</v>
      </c>
      <c r="DL59" s="79">
        <v>3</v>
      </c>
      <c r="DM59" s="79">
        <v>6</v>
      </c>
    </row>
    <row r="60" spans="1:117" hidden="1">
      <c r="A60">
        <v>140</v>
      </c>
      <c r="B60">
        <v>102</v>
      </c>
      <c r="C60">
        <v>28100</v>
      </c>
      <c r="D60">
        <v>1</v>
      </c>
      <c r="E60" t="s">
        <v>494</v>
      </c>
      <c r="F60" s="79">
        <v>1501938</v>
      </c>
      <c r="G60" s="79">
        <v>11040</v>
      </c>
      <c r="H60" s="79">
        <v>11048</v>
      </c>
      <c r="I60" s="79">
        <v>11330</v>
      </c>
      <c r="J60" s="79">
        <v>11560</v>
      </c>
      <c r="K60" s="79">
        <v>12024</v>
      </c>
      <c r="L60" s="79">
        <v>12220</v>
      </c>
      <c r="M60" s="79">
        <v>12162</v>
      </c>
      <c r="N60" s="79">
        <v>12461</v>
      </c>
      <c r="O60" s="79">
        <v>12408</v>
      </c>
      <c r="P60" s="79">
        <v>12345</v>
      </c>
      <c r="Q60" s="79">
        <v>12531</v>
      </c>
      <c r="R60" s="79">
        <v>12574</v>
      </c>
      <c r="S60" s="79">
        <v>13087</v>
      </c>
      <c r="T60" s="79">
        <v>13288</v>
      </c>
      <c r="U60" s="79">
        <v>13118</v>
      </c>
      <c r="V60" s="79">
        <v>13864</v>
      </c>
      <c r="W60" s="79">
        <v>13900</v>
      </c>
      <c r="X60" s="79">
        <v>13914</v>
      </c>
      <c r="Y60" s="79">
        <v>14731</v>
      </c>
      <c r="Z60" s="79">
        <v>15564</v>
      </c>
      <c r="AA60" s="79">
        <v>15798</v>
      </c>
      <c r="AB60" s="79">
        <v>15430</v>
      </c>
      <c r="AC60" s="79">
        <v>14829</v>
      </c>
      <c r="AD60" s="79">
        <v>14225</v>
      </c>
      <c r="AE60" s="79">
        <v>14270</v>
      </c>
      <c r="AF60" s="79">
        <v>14609</v>
      </c>
      <c r="AG60" s="79">
        <v>14464</v>
      </c>
      <c r="AH60" s="79">
        <v>14929</v>
      </c>
      <c r="AI60" s="79">
        <v>15046</v>
      </c>
      <c r="AJ60" s="79">
        <v>15593</v>
      </c>
      <c r="AK60" s="79">
        <v>16044</v>
      </c>
      <c r="AL60" s="79">
        <v>16674</v>
      </c>
      <c r="AM60" s="79">
        <v>17054</v>
      </c>
      <c r="AN60" s="79">
        <v>16787</v>
      </c>
      <c r="AO60" s="79">
        <v>17188</v>
      </c>
      <c r="AP60" s="79">
        <v>17563</v>
      </c>
      <c r="AQ60" s="79">
        <v>18279</v>
      </c>
      <c r="AR60" s="79">
        <v>19417</v>
      </c>
      <c r="AS60" s="79">
        <v>19998</v>
      </c>
      <c r="AT60" s="79">
        <v>20983</v>
      </c>
      <c r="AU60" s="79">
        <v>22668</v>
      </c>
      <c r="AV60" s="79">
        <v>23809</v>
      </c>
      <c r="AW60" s="79">
        <v>24528</v>
      </c>
      <c r="AX60" s="79">
        <v>23829</v>
      </c>
      <c r="AY60" s="79">
        <v>23309</v>
      </c>
      <c r="AZ60" s="79">
        <v>22821</v>
      </c>
      <c r="BA60" s="79">
        <v>22453</v>
      </c>
      <c r="BB60" s="79">
        <v>21441</v>
      </c>
      <c r="BC60" s="79">
        <v>21021</v>
      </c>
      <c r="BD60" s="79">
        <v>17078</v>
      </c>
      <c r="BE60" s="79">
        <v>20639</v>
      </c>
      <c r="BF60" s="79">
        <v>19661</v>
      </c>
      <c r="BG60" s="79">
        <v>19123</v>
      </c>
      <c r="BH60" s="79">
        <v>18539</v>
      </c>
      <c r="BI60" s="79">
        <v>18030</v>
      </c>
      <c r="BJ60" s="79">
        <v>18112</v>
      </c>
      <c r="BK60" s="79">
        <v>18649</v>
      </c>
      <c r="BL60" s="79">
        <v>17975</v>
      </c>
      <c r="BM60" s="79">
        <v>16974</v>
      </c>
      <c r="BN60" s="79">
        <v>17876</v>
      </c>
      <c r="BO60" s="79">
        <v>18010</v>
      </c>
      <c r="BP60" s="79">
        <v>18356</v>
      </c>
      <c r="BQ60" s="79">
        <v>19687</v>
      </c>
      <c r="BR60" s="79">
        <v>20549</v>
      </c>
      <c r="BS60" s="79">
        <v>22089</v>
      </c>
      <c r="BT60" s="79">
        <v>23519</v>
      </c>
      <c r="BU60" s="79">
        <v>27623</v>
      </c>
      <c r="BV60" s="79">
        <v>27087</v>
      </c>
      <c r="BW60" s="79">
        <v>25791</v>
      </c>
      <c r="BX60" s="79">
        <v>15380</v>
      </c>
      <c r="BY60" s="79">
        <v>16875</v>
      </c>
      <c r="BZ60" s="79">
        <v>20551</v>
      </c>
      <c r="CA60" s="79">
        <v>19359</v>
      </c>
      <c r="CB60" s="79">
        <v>20349</v>
      </c>
      <c r="CC60" s="79">
        <v>19653</v>
      </c>
      <c r="CD60" s="79">
        <v>16884</v>
      </c>
      <c r="CE60" s="79">
        <v>14423</v>
      </c>
      <c r="CF60" s="79">
        <v>14929</v>
      </c>
      <c r="CG60" s="79">
        <v>15184</v>
      </c>
      <c r="CH60" s="79">
        <v>15003</v>
      </c>
      <c r="CI60" s="79">
        <v>14288</v>
      </c>
      <c r="CJ60" s="79">
        <v>12738</v>
      </c>
      <c r="CK60" s="79">
        <v>12642</v>
      </c>
      <c r="CL60" s="79">
        <v>11741</v>
      </c>
      <c r="CM60" s="79">
        <v>10379</v>
      </c>
      <c r="CN60" s="79">
        <v>8930</v>
      </c>
      <c r="CO60" s="79">
        <v>8258</v>
      </c>
      <c r="CP60" s="79">
        <v>7278</v>
      </c>
      <c r="CQ60" s="79">
        <v>6261</v>
      </c>
      <c r="CR60" s="79">
        <v>5583</v>
      </c>
      <c r="CS60" s="79">
        <v>4512</v>
      </c>
      <c r="CT60" s="79">
        <v>3547</v>
      </c>
      <c r="CU60" s="79">
        <v>2849</v>
      </c>
      <c r="CV60" s="79">
        <v>2369</v>
      </c>
      <c r="CW60" s="79">
        <v>1730</v>
      </c>
      <c r="CX60" s="79">
        <v>1482</v>
      </c>
      <c r="CY60" s="79">
        <v>852</v>
      </c>
      <c r="CZ60" s="79">
        <v>745</v>
      </c>
      <c r="DA60" s="79">
        <v>491</v>
      </c>
      <c r="DB60" s="79">
        <v>373</v>
      </c>
      <c r="DC60" s="79">
        <v>245</v>
      </c>
      <c r="DD60" s="79">
        <v>196</v>
      </c>
      <c r="DE60" s="79">
        <v>100</v>
      </c>
      <c r="DF60" s="79">
        <v>86</v>
      </c>
      <c r="DG60" s="79">
        <v>37</v>
      </c>
      <c r="DH60" s="79">
        <v>22</v>
      </c>
      <c r="DI60" s="79">
        <v>9</v>
      </c>
      <c r="DJ60" s="79">
        <v>3</v>
      </c>
      <c r="DK60" s="79">
        <v>4</v>
      </c>
      <c r="DL60" s="79">
        <v>1</v>
      </c>
      <c r="DM60" s="79">
        <v>2</v>
      </c>
    </row>
    <row r="61" spans="1:117" hidden="1">
      <c r="A61">
        <v>141</v>
      </c>
      <c r="B61">
        <v>102</v>
      </c>
      <c r="C61">
        <v>28201</v>
      </c>
      <c r="D61">
        <v>2</v>
      </c>
      <c r="E61" t="s">
        <v>495</v>
      </c>
      <c r="F61" s="79">
        <v>526764</v>
      </c>
      <c r="G61" s="79">
        <v>4380</v>
      </c>
      <c r="H61" s="79">
        <v>4469</v>
      </c>
      <c r="I61" s="79">
        <v>4654</v>
      </c>
      <c r="J61" s="79">
        <v>4744</v>
      </c>
      <c r="K61" s="79">
        <v>4868</v>
      </c>
      <c r="L61" s="79">
        <v>4826</v>
      </c>
      <c r="M61" s="79">
        <v>4934</v>
      </c>
      <c r="N61" s="79">
        <v>5008</v>
      </c>
      <c r="O61" s="79">
        <v>4967</v>
      </c>
      <c r="P61" s="79">
        <v>4976</v>
      </c>
      <c r="Q61" s="79">
        <v>4894</v>
      </c>
      <c r="R61" s="79">
        <v>5118</v>
      </c>
      <c r="S61" s="79">
        <v>5351</v>
      </c>
      <c r="T61" s="79">
        <v>5442</v>
      </c>
      <c r="U61" s="79">
        <v>5634</v>
      </c>
      <c r="V61" s="79">
        <v>5703</v>
      </c>
      <c r="W61" s="79">
        <v>5787</v>
      </c>
      <c r="X61" s="79">
        <v>6034</v>
      </c>
      <c r="Y61" s="79">
        <v>5510</v>
      </c>
      <c r="Z61" s="79">
        <v>5059</v>
      </c>
      <c r="AA61" s="79">
        <v>5000</v>
      </c>
      <c r="AB61" s="79">
        <v>5027</v>
      </c>
      <c r="AC61" s="79">
        <v>4938</v>
      </c>
      <c r="AD61" s="79">
        <v>5041</v>
      </c>
      <c r="AE61" s="79">
        <v>5019</v>
      </c>
      <c r="AF61" s="79">
        <v>5194</v>
      </c>
      <c r="AG61" s="79">
        <v>5316</v>
      </c>
      <c r="AH61" s="79">
        <v>5304</v>
      </c>
      <c r="AI61" s="79">
        <v>5401</v>
      </c>
      <c r="AJ61" s="79">
        <v>5490</v>
      </c>
      <c r="AK61" s="79">
        <v>5811</v>
      </c>
      <c r="AL61" s="79">
        <v>5780</v>
      </c>
      <c r="AM61" s="79">
        <v>5988</v>
      </c>
      <c r="AN61" s="79">
        <v>6086</v>
      </c>
      <c r="AO61" s="79">
        <v>5981</v>
      </c>
      <c r="AP61" s="79">
        <v>6350</v>
      </c>
      <c r="AQ61" s="79">
        <v>6359</v>
      </c>
      <c r="AR61" s="79">
        <v>6844</v>
      </c>
      <c r="AS61" s="79">
        <v>7188</v>
      </c>
      <c r="AT61" s="79">
        <v>7625</v>
      </c>
      <c r="AU61" s="79">
        <v>8143</v>
      </c>
      <c r="AV61" s="79">
        <v>8645</v>
      </c>
      <c r="AW61" s="79">
        <v>8870</v>
      </c>
      <c r="AX61" s="79">
        <v>8577</v>
      </c>
      <c r="AY61" s="79">
        <v>8362</v>
      </c>
      <c r="AZ61" s="79">
        <v>7896</v>
      </c>
      <c r="BA61" s="79">
        <v>7749</v>
      </c>
      <c r="BB61" s="79">
        <v>7522</v>
      </c>
      <c r="BC61" s="79">
        <v>7322</v>
      </c>
      <c r="BD61" s="79">
        <v>5740</v>
      </c>
      <c r="BE61" s="79">
        <v>7313</v>
      </c>
      <c r="BF61" s="79">
        <v>6734</v>
      </c>
      <c r="BG61" s="79">
        <v>6678</v>
      </c>
      <c r="BH61" s="79">
        <v>6477</v>
      </c>
      <c r="BI61" s="79">
        <v>5973</v>
      </c>
      <c r="BJ61" s="79">
        <v>5858</v>
      </c>
      <c r="BK61" s="79">
        <v>6224</v>
      </c>
      <c r="BL61" s="79">
        <v>5880</v>
      </c>
      <c r="BM61" s="79">
        <v>5673</v>
      </c>
      <c r="BN61" s="79">
        <v>5982</v>
      </c>
      <c r="BO61" s="79">
        <v>6150</v>
      </c>
      <c r="BP61" s="79">
        <v>6019</v>
      </c>
      <c r="BQ61" s="79">
        <v>6653</v>
      </c>
      <c r="BR61" s="79">
        <v>6912</v>
      </c>
      <c r="BS61" s="79">
        <v>7413</v>
      </c>
      <c r="BT61" s="79">
        <v>7791</v>
      </c>
      <c r="BU61" s="79">
        <v>9047</v>
      </c>
      <c r="BV61" s="79">
        <v>9234</v>
      </c>
      <c r="BW61" s="79">
        <v>8677</v>
      </c>
      <c r="BX61" s="79">
        <v>5221</v>
      </c>
      <c r="BY61" s="79">
        <v>5792</v>
      </c>
      <c r="BZ61" s="79">
        <v>7017</v>
      </c>
      <c r="CA61" s="79">
        <v>6430</v>
      </c>
      <c r="CB61" s="79">
        <v>6872</v>
      </c>
      <c r="CC61" s="79">
        <v>6884</v>
      </c>
      <c r="CD61" s="79">
        <v>5665</v>
      </c>
      <c r="CE61" s="79">
        <v>4540</v>
      </c>
      <c r="CF61" s="79">
        <v>4775</v>
      </c>
      <c r="CG61" s="79">
        <v>4895</v>
      </c>
      <c r="CH61" s="79">
        <v>4952</v>
      </c>
      <c r="CI61" s="79">
        <v>4520</v>
      </c>
      <c r="CJ61" s="79">
        <v>3812</v>
      </c>
      <c r="CK61" s="79">
        <v>3885</v>
      </c>
      <c r="CL61" s="79">
        <v>3494</v>
      </c>
      <c r="CM61" s="79">
        <v>3324</v>
      </c>
      <c r="CN61" s="79">
        <v>2762</v>
      </c>
      <c r="CO61" s="79">
        <v>2438</v>
      </c>
      <c r="CP61" s="79">
        <v>2224</v>
      </c>
      <c r="CQ61" s="79">
        <v>1946</v>
      </c>
      <c r="CR61" s="79">
        <v>1738</v>
      </c>
      <c r="CS61" s="79">
        <v>1352</v>
      </c>
      <c r="CT61" s="79">
        <v>1060</v>
      </c>
      <c r="CU61" s="79">
        <v>874</v>
      </c>
      <c r="CV61" s="79">
        <v>719</v>
      </c>
      <c r="CW61" s="79">
        <v>582</v>
      </c>
      <c r="CX61" s="79">
        <v>433</v>
      </c>
      <c r="CY61" s="79">
        <v>281</v>
      </c>
      <c r="CZ61" s="79">
        <v>192</v>
      </c>
      <c r="DA61" s="79">
        <v>162</v>
      </c>
      <c r="DB61" s="79">
        <v>96</v>
      </c>
      <c r="DC61" s="79">
        <v>77</v>
      </c>
      <c r="DD61" s="79">
        <v>52</v>
      </c>
      <c r="DE61" s="79">
        <v>38</v>
      </c>
      <c r="DF61" s="79">
        <v>22</v>
      </c>
      <c r="DG61" s="79">
        <v>12</v>
      </c>
      <c r="DH61" s="79">
        <v>9</v>
      </c>
      <c r="DI61" s="79">
        <v>3</v>
      </c>
      <c r="DJ61" s="79">
        <v>0</v>
      </c>
      <c r="DK61" s="79">
        <v>0</v>
      </c>
      <c r="DL61" s="79">
        <v>0</v>
      </c>
      <c r="DM61" s="79">
        <v>0</v>
      </c>
    </row>
    <row r="62" spans="1:117" hidden="1">
      <c r="A62">
        <v>168</v>
      </c>
      <c r="B62">
        <v>103</v>
      </c>
      <c r="C62">
        <v>0</v>
      </c>
      <c r="D62" t="s">
        <v>492</v>
      </c>
      <c r="E62" t="s">
        <v>493</v>
      </c>
      <c r="F62" s="79">
        <v>1775446</v>
      </c>
      <c r="G62" s="79">
        <v>12573</v>
      </c>
      <c r="H62" s="79">
        <v>13422</v>
      </c>
      <c r="I62" s="79">
        <v>12979</v>
      </c>
      <c r="J62" s="79">
        <v>12703</v>
      </c>
      <c r="K62" s="79">
        <v>11551</v>
      </c>
      <c r="L62" s="79">
        <v>10896</v>
      </c>
      <c r="M62" s="79">
        <v>10538</v>
      </c>
      <c r="N62" s="79">
        <v>10390</v>
      </c>
      <c r="O62" s="79">
        <v>9975</v>
      </c>
      <c r="P62" s="79">
        <v>9613</v>
      </c>
      <c r="Q62" s="79">
        <v>9099</v>
      </c>
      <c r="R62" s="79">
        <v>8998</v>
      </c>
      <c r="S62" s="79">
        <v>8854</v>
      </c>
      <c r="T62" s="79">
        <v>9328</v>
      </c>
      <c r="U62" s="79">
        <v>9740</v>
      </c>
      <c r="V62" s="79">
        <v>10419</v>
      </c>
      <c r="W62" s="79">
        <v>10904</v>
      </c>
      <c r="X62" s="79">
        <v>11803</v>
      </c>
      <c r="Y62" s="79">
        <v>16688</v>
      </c>
      <c r="Z62" s="79">
        <v>26817</v>
      </c>
      <c r="AA62" s="79">
        <v>34531</v>
      </c>
      <c r="AB62" s="79">
        <v>38175</v>
      </c>
      <c r="AC62" s="79">
        <v>41744</v>
      </c>
      <c r="AD62" s="79">
        <v>44996</v>
      </c>
      <c r="AE62" s="79">
        <v>47793</v>
      </c>
      <c r="AF62" s="79">
        <v>52069</v>
      </c>
      <c r="AG62" s="79">
        <v>50517</v>
      </c>
      <c r="AH62" s="79">
        <v>47198</v>
      </c>
      <c r="AI62" s="79">
        <v>46208</v>
      </c>
      <c r="AJ62" s="79">
        <v>43631</v>
      </c>
      <c r="AK62" s="79">
        <v>42217</v>
      </c>
      <c r="AL62" s="79">
        <v>42153</v>
      </c>
      <c r="AM62" s="79">
        <v>43029</v>
      </c>
      <c r="AN62" s="79">
        <v>44825</v>
      </c>
      <c r="AO62" s="79">
        <v>39671</v>
      </c>
      <c r="AP62" s="79">
        <v>38997</v>
      </c>
      <c r="AQ62" s="79">
        <v>38383</v>
      </c>
      <c r="AR62" s="79">
        <v>35512</v>
      </c>
      <c r="AS62" s="79">
        <v>33566</v>
      </c>
      <c r="AT62" s="79">
        <v>32718</v>
      </c>
      <c r="AU62" s="79">
        <v>31623</v>
      </c>
      <c r="AV62" s="79">
        <v>31518</v>
      </c>
      <c r="AW62" s="79">
        <v>32142</v>
      </c>
      <c r="AX62" s="79">
        <v>32557</v>
      </c>
      <c r="AY62" s="79">
        <v>32657</v>
      </c>
      <c r="AZ62" s="79">
        <v>32613</v>
      </c>
      <c r="BA62" s="79">
        <v>31383</v>
      </c>
      <c r="BB62" s="79">
        <v>30445</v>
      </c>
      <c r="BC62" s="79">
        <v>26925</v>
      </c>
      <c r="BD62" s="79">
        <v>25550</v>
      </c>
      <c r="BE62" s="79">
        <v>25727</v>
      </c>
      <c r="BF62" s="79">
        <v>24985</v>
      </c>
      <c r="BG62" s="79">
        <v>24532</v>
      </c>
      <c r="BH62" s="79">
        <v>21179</v>
      </c>
      <c r="BI62" s="79">
        <v>19131</v>
      </c>
      <c r="BJ62" s="79">
        <v>18440</v>
      </c>
      <c r="BK62" s="79">
        <v>16441</v>
      </c>
      <c r="BL62" s="79">
        <v>16008</v>
      </c>
      <c r="BM62" s="79">
        <v>15321</v>
      </c>
      <c r="BN62" s="79">
        <v>14561</v>
      </c>
      <c r="BO62" s="79">
        <v>14223</v>
      </c>
      <c r="BP62" s="79">
        <v>13135</v>
      </c>
      <c r="BQ62" s="79">
        <v>12192</v>
      </c>
      <c r="BR62" s="79">
        <v>12122</v>
      </c>
      <c r="BS62" s="79">
        <v>11195</v>
      </c>
      <c r="BT62" s="79">
        <v>10967</v>
      </c>
      <c r="BU62" s="79">
        <v>10663</v>
      </c>
      <c r="BV62" s="79">
        <v>10179</v>
      </c>
      <c r="BW62" s="79">
        <v>9463</v>
      </c>
      <c r="BX62" s="79">
        <v>7641</v>
      </c>
      <c r="BY62" s="79">
        <v>7609</v>
      </c>
      <c r="BZ62" s="79">
        <v>7346</v>
      </c>
      <c r="CA62" s="79">
        <v>6989</v>
      </c>
      <c r="CB62" s="79">
        <v>6526</v>
      </c>
      <c r="CC62" s="79">
        <v>6429</v>
      </c>
      <c r="CD62" s="79">
        <v>5740</v>
      </c>
      <c r="CE62" s="79">
        <v>5121</v>
      </c>
      <c r="CF62" s="79">
        <v>4830</v>
      </c>
      <c r="CG62" s="79">
        <v>4291</v>
      </c>
      <c r="CH62" s="79">
        <v>4089</v>
      </c>
      <c r="CI62" s="79">
        <v>3752</v>
      </c>
      <c r="CJ62" s="79">
        <v>3176</v>
      </c>
      <c r="CK62" s="79">
        <v>2756</v>
      </c>
      <c r="CL62" s="79">
        <v>2465</v>
      </c>
      <c r="CM62" s="79">
        <v>2049</v>
      </c>
      <c r="CN62" s="79">
        <v>1866</v>
      </c>
      <c r="CO62" s="79">
        <v>1631</v>
      </c>
      <c r="CP62" s="79">
        <v>1543</v>
      </c>
      <c r="CQ62" s="79">
        <v>1301</v>
      </c>
      <c r="CR62" s="79">
        <v>1062</v>
      </c>
      <c r="CS62" s="79">
        <v>928</v>
      </c>
      <c r="CT62" s="79">
        <v>696</v>
      </c>
      <c r="CU62" s="79">
        <v>696</v>
      </c>
      <c r="CV62" s="79">
        <v>540</v>
      </c>
      <c r="CW62" s="79">
        <v>381</v>
      </c>
      <c r="CX62" s="79">
        <v>295</v>
      </c>
      <c r="CY62" s="79">
        <v>179</v>
      </c>
      <c r="CZ62" s="79">
        <v>130</v>
      </c>
      <c r="DA62" s="79">
        <v>88</v>
      </c>
      <c r="DB62" s="79">
        <v>65</v>
      </c>
      <c r="DC62" s="79">
        <v>39</v>
      </c>
      <c r="DD62" s="79">
        <v>30</v>
      </c>
      <c r="DE62" s="79">
        <v>25</v>
      </c>
      <c r="DF62" s="79">
        <v>14</v>
      </c>
      <c r="DG62" s="79">
        <v>8</v>
      </c>
      <c r="DH62" s="79">
        <v>6</v>
      </c>
      <c r="DI62" s="79">
        <v>4</v>
      </c>
      <c r="DJ62" s="79">
        <v>2</v>
      </c>
      <c r="DK62" s="79">
        <v>4</v>
      </c>
      <c r="DL62" s="79">
        <v>3</v>
      </c>
      <c r="DM62" s="79">
        <v>1</v>
      </c>
    </row>
    <row r="63" spans="1:117" hidden="1">
      <c r="A63">
        <v>216</v>
      </c>
      <c r="B63">
        <v>103</v>
      </c>
      <c r="C63">
        <v>28000</v>
      </c>
      <c r="D63" t="s">
        <v>492</v>
      </c>
      <c r="E63" t="s">
        <v>41</v>
      </c>
      <c r="F63" s="79">
        <v>78646</v>
      </c>
      <c r="G63" s="79">
        <v>389</v>
      </c>
      <c r="H63" s="79">
        <v>430</v>
      </c>
      <c r="I63" s="79">
        <v>403</v>
      </c>
      <c r="J63" s="79">
        <v>450</v>
      </c>
      <c r="K63" s="79">
        <v>390</v>
      </c>
      <c r="L63" s="79">
        <v>369</v>
      </c>
      <c r="M63" s="79">
        <v>390</v>
      </c>
      <c r="N63" s="79">
        <v>373</v>
      </c>
      <c r="O63" s="79">
        <v>368</v>
      </c>
      <c r="P63" s="79">
        <v>373</v>
      </c>
      <c r="Q63" s="79">
        <v>349</v>
      </c>
      <c r="R63" s="79">
        <v>381</v>
      </c>
      <c r="S63" s="79">
        <v>360</v>
      </c>
      <c r="T63" s="79">
        <v>416</v>
      </c>
      <c r="U63" s="79">
        <v>434</v>
      </c>
      <c r="V63" s="79">
        <v>473</v>
      </c>
      <c r="W63" s="79">
        <v>476</v>
      </c>
      <c r="X63" s="79">
        <v>488</v>
      </c>
      <c r="Y63" s="79">
        <v>641</v>
      </c>
      <c r="Z63" s="79">
        <v>933</v>
      </c>
      <c r="AA63" s="79">
        <v>1259</v>
      </c>
      <c r="AB63" s="79">
        <v>1255</v>
      </c>
      <c r="AC63" s="79">
        <v>1403</v>
      </c>
      <c r="AD63" s="79">
        <v>1451</v>
      </c>
      <c r="AE63" s="79">
        <v>1536</v>
      </c>
      <c r="AF63" s="79">
        <v>1624</v>
      </c>
      <c r="AG63" s="79">
        <v>1605</v>
      </c>
      <c r="AH63" s="79">
        <v>1425</v>
      </c>
      <c r="AI63" s="79">
        <v>1431</v>
      </c>
      <c r="AJ63" s="79">
        <v>1340</v>
      </c>
      <c r="AK63" s="79">
        <v>1430</v>
      </c>
      <c r="AL63" s="79">
        <v>1385</v>
      </c>
      <c r="AM63" s="79">
        <v>1380</v>
      </c>
      <c r="AN63" s="79">
        <v>1425</v>
      </c>
      <c r="AO63" s="79">
        <v>1307</v>
      </c>
      <c r="AP63" s="79">
        <v>1334</v>
      </c>
      <c r="AQ63" s="79">
        <v>1284</v>
      </c>
      <c r="AR63" s="79">
        <v>1314</v>
      </c>
      <c r="AS63" s="79">
        <v>1325</v>
      </c>
      <c r="AT63" s="79">
        <v>1198</v>
      </c>
      <c r="AU63" s="79">
        <v>1275</v>
      </c>
      <c r="AV63" s="79">
        <v>1234</v>
      </c>
      <c r="AW63" s="79">
        <v>1315</v>
      </c>
      <c r="AX63" s="79">
        <v>1398</v>
      </c>
      <c r="AY63" s="79">
        <v>1283</v>
      </c>
      <c r="AZ63" s="79">
        <v>1385</v>
      </c>
      <c r="BA63" s="79">
        <v>1295</v>
      </c>
      <c r="BB63" s="79">
        <v>1255</v>
      </c>
      <c r="BC63" s="79">
        <v>1165</v>
      </c>
      <c r="BD63" s="79">
        <v>1072</v>
      </c>
      <c r="BE63" s="79">
        <v>1103</v>
      </c>
      <c r="BF63" s="79">
        <v>1073</v>
      </c>
      <c r="BG63" s="79">
        <v>1158</v>
      </c>
      <c r="BH63" s="79">
        <v>997</v>
      </c>
      <c r="BI63" s="79">
        <v>1043</v>
      </c>
      <c r="BJ63" s="79">
        <v>1007</v>
      </c>
      <c r="BK63" s="79">
        <v>903</v>
      </c>
      <c r="BL63" s="79">
        <v>993</v>
      </c>
      <c r="BM63" s="79">
        <v>958</v>
      </c>
      <c r="BN63" s="79">
        <v>932</v>
      </c>
      <c r="BO63" s="79">
        <v>1041</v>
      </c>
      <c r="BP63" s="79">
        <v>982</v>
      </c>
      <c r="BQ63" s="79">
        <v>990</v>
      </c>
      <c r="BR63" s="79">
        <v>986</v>
      </c>
      <c r="BS63" s="79">
        <v>1006</v>
      </c>
      <c r="BT63" s="79">
        <v>1053</v>
      </c>
      <c r="BU63" s="79">
        <v>1040</v>
      </c>
      <c r="BV63" s="79">
        <v>1023</v>
      </c>
      <c r="BW63" s="79">
        <v>972</v>
      </c>
      <c r="BX63" s="79">
        <v>794</v>
      </c>
      <c r="BY63" s="79">
        <v>801</v>
      </c>
      <c r="BZ63" s="79">
        <v>805</v>
      </c>
      <c r="CA63" s="79">
        <v>778</v>
      </c>
      <c r="CB63" s="79">
        <v>715</v>
      </c>
      <c r="CC63" s="79">
        <v>716</v>
      </c>
      <c r="CD63" s="79">
        <v>637</v>
      </c>
      <c r="CE63" s="79">
        <v>572</v>
      </c>
      <c r="CF63" s="79">
        <v>557</v>
      </c>
      <c r="CG63" s="79">
        <v>494</v>
      </c>
      <c r="CH63" s="79">
        <v>474</v>
      </c>
      <c r="CI63" s="79">
        <v>401</v>
      </c>
      <c r="CJ63" s="79">
        <v>358</v>
      </c>
      <c r="CK63" s="79">
        <v>273</v>
      </c>
      <c r="CL63" s="79">
        <v>263</v>
      </c>
      <c r="CM63" s="79">
        <v>241</v>
      </c>
      <c r="CN63" s="79">
        <v>189</v>
      </c>
      <c r="CO63" s="79">
        <v>201</v>
      </c>
      <c r="CP63" s="79">
        <v>154</v>
      </c>
      <c r="CQ63" s="79">
        <v>149</v>
      </c>
      <c r="CR63" s="79">
        <v>127</v>
      </c>
      <c r="CS63" s="79">
        <v>103</v>
      </c>
      <c r="CT63" s="79">
        <v>56</v>
      </c>
      <c r="CU63" s="79">
        <v>71</v>
      </c>
      <c r="CV63" s="79">
        <v>56</v>
      </c>
      <c r="CW63" s="79">
        <v>42</v>
      </c>
      <c r="CX63" s="79">
        <v>37</v>
      </c>
      <c r="CY63" s="79">
        <v>13</v>
      </c>
      <c r="CZ63" s="79">
        <v>13</v>
      </c>
      <c r="DA63" s="79">
        <v>8</v>
      </c>
      <c r="DB63" s="79">
        <v>7</v>
      </c>
      <c r="DC63" s="79">
        <v>2</v>
      </c>
      <c r="DD63" s="79">
        <v>1</v>
      </c>
      <c r="DE63" s="79">
        <v>2</v>
      </c>
      <c r="DF63" s="79">
        <v>1</v>
      </c>
      <c r="DG63" s="79">
        <v>0</v>
      </c>
      <c r="DH63" s="79">
        <v>0</v>
      </c>
      <c r="DI63" s="79">
        <v>0</v>
      </c>
      <c r="DJ63" s="79">
        <v>0</v>
      </c>
      <c r="DK63" s="79">
        <v>0</v>
      </c>
      <c r="DL63" s="79">
        <v>1</v>
      </c>
      <c r="DM63" s="79">
        <v>0</v>
      </c>
    </row>
    <row r="64" spans="1:117" hidden="1">
      <c r="A64">
        <v>217</v>
      </c>
      <c r="B64">
        <v>103</v>
      </c>
      <c r="C64">
        <v>28100</v>
      </c>
      <c r="D64">
        <v>1</v>
      </c>
      <c r="E64" t="s">
        <v>494</v>
      </c>
      <c r="F64" s="79">
        <v>35334</v>
      </c>
      <c r="G64" s="79">
        <v>189</v>
      </c>
      <c r="H64" s="79">
        <v>209</v>
      </c>
      <c r="I64" s="79">
        <v>166</v>
      </c>
      <c r="J64" s="79">
        <v>224</v>
      </c>
      <c r="K64" s="79">
        <v>166</v>
      </c>
      <c r="L64" s="79">
        <v>183</v>
      </c>
      <c r="M64" s="79">
        <v>189</v>
      </c>
      <c r="N64" s="79">
        <v>174</v>
      </c>
      <c r="O64" s="79">
        <v>173</v>
      </c>
      <c r="P64" s="79">
        <v>163</v>
      </c>
      <c r="Q64" s="79">
        <v>153</v>
      </c>
      <c r="R64" s="79">
        <v>161</v>
      </c>
      <c r="S64" s="79">
        <v>172</v>
      </c>
      <c r="T64" s="79">
        <v>170</v>
      </c>
      <c r="U64" s="79">
        <v>206</v>
      </c>
      <c r="V64" s="79">
        <v>242</v>
      </c>
      <c r="W64" s="79">
        <v>211</v>
      </c>
      <c r="X64" s="79">
        <v>236</v>
      </c>
      <c r="Y64" s="79">
        <v>272</v>
      </c>
      <c r="Z64" s="79">
        <v>440</v>
      </c>
      <c r="AA64" s="79">
        <v>561</v>
      </c>
      <c r="AB64" s="79">
        <v>548</v>
      </c>
      <c r="AC64" s="79">
        <v>617</v>
      </c>
      <c r="AD64" s="79">
        <v>643</v>
      </c>
      <c r="AE64" s="79">
        <v>712</v>
      </c>
      <c r="AF64" s="79">
        <v>770</v>
      </c>
      <c r="AG64" s="79">
        <v>723</v>
      </c>
      <c r="AH64" s="79">
        <v>653</v>
      </c>
      <c r="AI64" s="79">
        <v>612</v>
      </c>
      <c r="AJ64" s="79">
        <v>621</v>
      </c>
      <c r="AK64" s="79">
        <v>624</v>
      </c>
      <c r="AL64" s="79">
        <v>593</v>
      </c>
      <c r="AM64" s="79">
        <v>606</v>
      </c>
      <c r="AN64" s="79">
        <v>621</v>
      </c>
      <c r="AO64" s="79">
        <v>574</v>
      </c>
      <c r="AP64" s="79">
        <v>564</v>
      </c>
      <c r="AQ64" s="79">
        <v>533</v>
      </c>
      <c r="AR64" s="79">
        <v>536</v>
      </c>
      <c r="AS64" s="79">
        <v>582</v>
      </c>
      <c r="AT64" s="79">
        <v>514</v>
      </c>
      <c r="AU64" s="79">
        <v>526</v>
      </c>
      <c r="AV64" s="79">
        <v>540</v>
      </c>
      <c r="AW64" s="79">
        <v>594</v>
      </c>
      <c r="AX64" s="79">
        <v>590</v>
      </c>
      <c r="AY64" s="79">
        <v>542</v>
      </c>
      <c r="AZ64" s="79">
        <v>582</v>
      </c>
      <c r="BA64" s="79">
        <v>573</v>
      </c>
      <c r="BB64" s="79">
        <v>525</v>
      </c>
      <c r="BC64" s="79">
        <v>522</v>
      </c>
      <c r="BD64" s="79">
        <v>477</v>
      </c>
      <c r="BE64" s="79">
        <v>506</v>
      </c>
      <c r="BF64" s="79">
        <v>424</v>
      </c>
      <c r="BG64" s="79">
        <v>515</v>
      </c>
      <c r="BH64" s="79">
        <v>432</v>
      </c>
      <c r="BI64" s="79">
        <v>438</v>
      </c>
      <c r="BJ64" s="79">
        <v>473</v>
      </c>
      <c r="BK64" s="79">
        <v>373</v>
      </c>
      <c r="BL64" s="79">
        <v>438</v>
      </c>
      <c r="BM64" s="79">
        <v>439</v>
      </c>
      <c r="BN64" s="79">
        <v>396</v>
      </c>
      <c r="BO64" s="79">
        <v>478</v>
      </c>
      <c r="BP64" s="79">
        <v>461</v>
      </c>
      <c r="BQ64" s="79">
        <v>465</v>
      </c>
      <c r="BR64" s="79">
        <v>449</v>
      </c>
      <c r="BS64" s="79">
        <v>462</v>
      </c>
      <c r="BT64" s="79">
        <v>481</v>
      </c>
      <c r="BU64" s="79">
        <v>469</v>
      </c>
      <c r="BV64" s="79">
        <v>459</v>
      </c>
      <c r="BW64" s="79">
        <v>463</v>
      </c>
      <c r="BX64" s="79">
        <v>375</v>
      </c>
      <c r="BY64" s="79">
        <v>382</v>
      </c>
      <c r="BZ64" s="79">
        <v>383</v>
      </c>
      <c r="CA64" s="79">
        <v>377</v>
      </c>
      <c r="CB64" s="79">
        <v>338</v>
      </c>
      <c r="CC64" s="79">
        <v>329</v>
      </c>
      <c r="CD64" s="79">
        <v>314</v>
      </c>
      <c r="CE64" s="79">
        <v>269</v>
      </c>
      <c r="CF64" s="79">
        <v>266</v>
      </c>
      <c r="CG64" s="79">
        <v>237</v>
      </c>
      <c r="CH64" s="79">
        <v>224</v>
      </c>
      <c r="CI64" s="79">
        <v>213</v>
      </c>
      <c r="CJ64" s="79">
        <v>182</v>
      </c>
      <c r="CK64" s="79">
        <v>132</v>
      </c>
      <c r="CL64" s="79">
        <v>138</v>
      </c>
      <c r="CM64" s="79">
        <v>116</v>
      </c>
      <c r="CN64" s="79">
        <v>100</v>
      </c>
      <c r="CO64" s="79">
        <v>101</v>
      </c>
      <c r="CP64" s="79">
        <v>84</v>
      </c>
      <c r="CQ64" s="79">
        <v>79</v>
      </c>
      <c r="CR64" s="79">
        <v>71</v>
      </c>
      <c r="CS64" s="79">
        <v>50</v>
      </c>
      <c r="CT64" s="79">
        <v>26</v>
      </c>
      <c r="CU64" s="79">
        <v>40</v>
      </c>
      <c r="CV64" s="79">
        <v>38</v>
      </c>
      <c r="CW64" s="79">
        <v>19</v>
      </c>
      <c r="CX64" s="79">
        <v>22</v>
      </c>
      <c r="CY64" s="79">
        <v>9</v>
      </c>
      <c r="CZ64" s="79">
        <v>10</v>
      </c>
      <c r="DA64" s="79">
        <v>4</v>
      </c>
      <c r="DB64" s="79">
        <v>3</v>
      </c>
      <c r="DC64" s="79">
        <v>1</v>
      </c>
      <c r="DD64" s="79">
        <v>1</v>
      </c>
      <c r="DE64" s="79">
        <v>1</v>
      </c>
      <c r="DF64" s="79">
        <v>1</v>
      </c>
      <c r="DG64" s="79">
        <v>0</v>
      </c>
      <c r="DH64" s="79">
        <v>0</v>
      </c>
      <c r="DI64" s="79">
        <v>0</v>
      </c>
      <c r="DJ64" s="79">
        <v>0</v>
      </c>
      <c r="DK64" s="79">
        <v>0</v>
      </c>
      <c r="DL64" s="79">
        <v>1</v>
      </c>
      <c r="DM64" s="79">
        <v>0</v>
      </c>
    </row>
    <row r="65" spans="1:117" hidden="1">
      <c r="A65">
        <v>218</v>
      </c>
      <c r="B65">
        <v>103</v>
      </c>
      <c r="C65">
        <v>28201</v>
      </c>
      <c r="D65">
        <v>2</v>
      </c>
      <c r="E65" t="s">
        <v>495</v>
      </c>
      <c r="F65" s="79">
        <v>8900</v>
      </c>
      <c r="G65" s="79">
        <v>59</v>
      </c>
      <c r="H65" s="79">
        <v>63</v>
      </c>
      <c r="I65" s="79">
        <v>63</v>
      </c>
      <c r="J65" s="79">
        <v>59</v>
      </c>
      <c r="K65" s="79">
        <v>84</v>
      </c>
      <c r="L65" s="79">
        <v>49</v>
      </c>
      <c r="M65" s="79">
        <v>76</v>
      </c>
      <c r="N65" s="79">
        <v>52</v>
      </c>
      <c r="O65" s="79">
        <v>63</v>
      </c>
      <c r="P65" s="79">
        <v>62</v>
      </c>
      <c r="Q65" s="79">
        <v>68</v>
      </c>
      <c r="R65" s="79">
        <v>52</v>
      </c>
      <c r="S65" s="79">
        <v>47</v>
      </c>
      <c r="T65" s="79">
        <v>67</v>
      </c>
      <c r="U65" s="79">
        <v>58</v>
      </c>
      <c r="V65" s="79">
        <v>62</v>
      </c>
      <c r="W65" s="79">
        <v>79</v>
      </c>
      <c r="X65" s="79">
        <v>78</v>
      </c>
      <c r="Y65" s="79">
        <v>103</v>
      </c>
      <c r="Z65" s="79">
        <v>139</v>
      </c>
      <c r="AA65" s="79">
        <v>164</v>
      </c>
      <c r="AB65" s="79">
        <v>181</v>
      </c>
      <c r="AC65" s="79">
        <v>183</v>
      </c>
      <c r="AD65" s="79">
        <v>145</v>
      </c>
      <c r="AE65" s="79">
        <v>164</v>
      </c>
      <c r="AF65" s="79">
        <v>181</v>
      </c>
      <c r="AG65" s="79">
        <v>150</v>
      </c>
      <c r="AH65" s="79">
        <v>155</v>
      </c>
      <c r="AI65" s="79">
        <v>157</v>
      </c>
      <c r="AJ65" s="79">
        <v>156</v>
      </c>
      <c r="AK65" s="79">
        <v>135</v>
      </c>
      <c r="AL65" s="79">
        <v>145</v>
      </c>
      <c r="AM65" s="79">
        <v>166</v>
      </c>
      <c r="AN65" s="79">
        <v>151</v>
      </c>
      <c r="AO65" s="79">
        <v>124</v>
      </c>
      <c r="AP65" s="79">
        <v>135</v>
      </c>
      <c r="AQ65" s="79">
        <v>150</v>
      </c>
      <c r="AR65" s="79">
        <v>152</v>
      </c>
      <c r="AS65" s="79">
        <v>154</v>
      </c>
      <c r="AT65" s="79">
        <v>133</v>
      </c>
      <c r="AU65" s="79">
        <v>150</v>
      </c>
      <c r="AV65" s="79">
        <v>142</v>
      </c>
      <c r="AW65" s="79">
        <v>155</v>
      </c>
      <c r="AX65" s="79">
        <v>166</v>
      </c>
      <c r="AY65" s="79">
        <v>152</v>
      </c>
      <c r="AZ65" s="79">
        <v>154</v>
      </c>
      <c r="BA65" s="79">
        <v>149</v>
      </c>
      <c r="BB65" s="79">
        <v>139</v>
      </c>
      <c r="BC65" s="79">
        <v>130</v>
      </c>
      <c r="BD65" s="79">
        <v>123</v>
      </c>
      <c r="BE65" s="79">
        <v>98</v>
      </c>
      <c r="BF65" s="79">
        <v>146</v>
      </c>
      <c r="BG65" s="79">
        <v>135</v>
      </c>
      <c r="BH65" s="79">
        <v>129</v>
      </c>
      <c r="BI65" s="79">
        <v>130</v>
      </c>
      <c r="BJ65" s="79">
        <v>115</v>
      </c>
      <c r="BK65" s="79">
        <v>108</v>
      </c>
      <c r="BL65" s="79">
        <v>104</v>
      </c>
      <c r="BM65" s="79">
        <v>101</v>
      </c>
      <c r="BN65" s="79">
        <v>102</v>
      </c>
      <c r="BO65" s="79">
        <v>90</v>
      </c>
      <c r="BP65" s="79">
        <v>102</v>
      </c>
      <c r="BQ65" s="79">
        <v>74</v>
      </c>
      <c r="BR65" s="79">
        <v>112</v>
      </c>
      <c r="BS65" s="79">
        <v>82</v>
      </c>
      <c r="BT65" s="79">
        <v>107</v>
      </c>
      <c r="BU65" s="79">
        <v>96</v>
      </c>
      <c r="BV65" s="79">
        <v>109</v>
      </c>
      <c r="BW65" s="79">
        <v>94</v>
      </c>
      <c r="BX65" s="79">
        <v>82</v>
      </c>
      <c r="BY65" s="79">
        <v>84</v>
      </c>
      <c r="BZ65" s="79">
        <v>77</v>
      </c>
      <c r="CA65" s="79">
        <v>57</v>
      </c>
      <c r="CB65" s="79">
        <v>83</v>
      </c>
      <c r="CC65" s="79">
        <v>76</v>
      </c>
      <c r="CD65" s="79">
        <v>67</v>
      </c>
      <c r="CE65" s="79">
        <v>48</v>
      </c>
      <c r="CF65" s="79">
        <v>54</v>
      </c>
      <c r="CG65" s="79">
        <v>57</v>
      </c>
      <c r="CH65" s="79">
        <v>40</v>
      </c>
      <c r="CI65" s="79">
        <v>31</v>
      </c>
      <c r="CJ65" s="79">
        <v>30</v>
      </c>
      <c r="CK65" s="79">
        <v>28</v>
      </c>
      <c r="CL65" s="79">
        <v>22</v>
      </c>
      <c r="CM65" s="79">
        <v>21</v>
      </c>
      <c r="CN65" s="79">
        <v>10</v>
      </c>
      <c r="CO65" s="79">
        <v>17</v>
      </c>
      <c r="CP65" s="79">
        <v>10</v>
      </c>
      <c r="CQ65" s="79">
        <v>9</v>
      </c>
      <c r="CR65" s="79">
        <v>9</v>
      </c>
      <c r="CS65" s="79">
        <v>11</v>
      </c>
      <c r="CT65" s="79">
        <v>7</v>
      </c>
      <c r="CU65" s="79">
        <v>5</v>
      </c>
      <c r="CV65" s="79">
        <v>2</v>
      </c>
      <c r="CW65" s="79">
        <v>3</v>
      </c>
      <c r="CX65" s="79">
        <v>0</v>
      </c>
      <c r="CY65" s="79">
        <v>0</v>
      </c>
      <c r="CZ65" s="79">
        <v>0</v>
      </c>
      <c r="DA65" s="79">
        <v>0</v>
      </c>
      <c r="DB65" s="79">
        <v>2</v>
      </c>
      <c r="DC65" s="79">
        <v>0</v>
      </c>
      <c r="DD65" s="79">
        <v>0</v>
      </c>
      <c r="DE65" s="79">
        <v>0</v>
      </c>
      <c r="DF65" s="79">
        <v>0</v>
      </c>
      <c r="DG65" s="79">
        <v>0</v>
      </c>
      <c r="DH65" s="79">
        <v>0</v>
      </c>
      <c r="DI65" s="79">
        <v>0</v>
      </c>
      <c r="DJ65" s="79">
        <v>0</v>
      </c>
      <c r="DK65" s="79">
        <v>0</v>
      </c>
      <c r="DL65" s="79">
        <v>0</v>
      </c>
      <c r="DM65" s="79">
        <v>0</v>
      </c>
    </row>
    <row r="66" spans="1:117" hidden="1">
      <c r="A66">
        <v>245</v>
      </c>
      <c r="B66">
        <v>201</v>
      </c>
      <c r="C66">
        <v>0</v>
      </c>
      <c r="D66" t="s">
        <v>492</v>
      </c>
      <c r="E66" t="s">
        <v>493</v>
      </c>
      <c r="F66" s="79">
        <v>61841738</v>
      </c>
      <c r="G66" s="79">
        <v>490551</v>
      </c>
      <c r="H66" s="79">
        <v>498723</v>
      </c>
      <c r="I66" s="79">
        <v>516320</v>
      </c>
      <c r="J66" s="79">
        <v>519867</v>
      </c>
      <c r="K66" s="79">
        <v>535281</v>
      </c>
      <c r="L66" s="79">
        <v>537301</v>
      </c>
      <c r="M66" s="79">
        <v>542371</v>
      </c>
      <c r="N66" s="79">
        <v>552580</v>
      </c>
      <c r="O66" s="79">
        <v>548663</v>
      </c>
      <c r="P66" s="79">
        <v>543900</v>
      </c>
      <c r="Q66" s="79">
        <v>545166</v>
      </c>
      <c r="R66" s="79">
        <v>564010</v>
      </c>
      <c r="S66" s="79">
        <v>575394</v>
      </c>
      <c r="T66" s="79">
        <v>592766</v>
      </c>
      <c r="U66" s="79">
        <v>601553</v>
      </c>
      <c r="V66" s="79">
        <v>618079</v>
      </c>
      <c r="W66" s="79">
        <v>617953</v>
      </c>
      <c r="X66" s="79">
        <v>627509</v>
      </c>
      <c r="Y66" s="79">
        <v>624914</v>
      </c>
      <c r="Z66" s="79">
        <v>623934</v>
      </c>
      <c r="AA66" s="79">
        <v>631957</v>
      </c>
      <c r="AB66" s="79">
        <v>628229</v>
      </c>
      <c r="AC66" s="79">
        <v>615484</v>
      </c>
      <c r="AD66" s="79">
        <v>624464</v>
      </c>
      <c r="AE66" s="79">
        <v>622011</v>
      </c>
      <c r="AF66" s="79">
        <v>632466</v>
      </c>
      <c r="AG66" s="79">
        <v>647356</v>
      </c>
      <c r="AH66" s="79">
        <v>668944</v>
      </c>
      <c r="AI66" s="79">
        <v>685941</v>
      </c>
      <c r="AJ66" s="79">
        <v>698586</v>
      </c>
      <c r="AK66" s="79">
        <v>723253</v>
      </c>
      <c r="AL66" s="79">
        <v>745810</v>
      </c>
      <c r="AM66" s="79">
        <v>757460</v>
      </c>
      <c r="AN66" s="79">
        <v>757476</v>
      </c>
      <c r="AO66" s="79">
        <v>767134</v>
      </c>
      <c r="AP66" s="79">
        <v>799800</v>
      </c>
      <c r="AQ66" s="79">
        <v>821430</v>
      </c>
      <c r="AR66" s="79">
        <v>852959</v>
      </c>
      <c r="AS66" s="79">
        <v>876099</v>
      </c>
      <c r="AT66" s="79">
        <v>918136</v>
      </c>
      <c r="AU66" s="79">
        <v>958130</v>
      </c>
      <c r="AV66" s="79">
        <v>1012511</v>
      </c>
      <c r="AW66" s="79">
        <v>1026356</v>
      </c>
      <c r="AX66" s="79">
        <v>1009733</v>
      </c>
      <c r="AY66" s="79">
        <v>980942</v>
      </c>
      <c r="AZ66" s="79">
        <v>951285</v>
      </c>
      <c r="BA66" s="79">
        <v>935133</v>
      </c>
      <c r="BB66" s="79">
        <v>913750</v>
      </c>
      <c r="BC66" s="79">
        <v>912178</v>
      </c>
      <c r="BD66" s="79">
        <v>710017</v>
      </c>
      <c r="BE66" s="79">
        <v>877083</v>
      </c>
      <c r="BF66" s="79">
        <v>821484</v>
      </c>
      <c r="BG66" s="79">
        <v>799493</v>
      </c>
      <c r="BH66" s="79">
        <v>772026</v>
      </c>
      <c r="BI66" s="79">
        <v>759174</v>
      </c>
      <c r="BJ66" s="79">
        <v>761798</v>
      </c>
      <c r="BK66" s="79">
        <v>775505</v>
      </c>
      <c r="BL66" s="79">
        <v>751701</v>
      </c>
      <c r="BM66" s="79">
        <v>729723</v>
      </c>
      <c r="BN66" s="79">
        <v>765327</v>
      </c>
      <c r="BO66" s="79">
        <v>790296</v>
      </c>
      <c r="BP66" s="79">
        <v>787013</v>
      </c>
      <c r="BQ66" s="79">
        <v>831813</v>
      </c>
      <c r="BR66" s="79">
        <v>876539</v>
      </c>
      <c r="BS66" s="79">
        <v>924292</v>
      </c>
      <c r="BT66" s="79">
        <v>985834</v>
      </c>
      <c r="BU66" s="79">
        <v>1073374</v>
      </c>
      <c r="BV66" s="79">
        <v>1055611</v>
      </c>
      <c r="BW66" s="79">
        <v>995808</v>
      </c>
      <c r="BX66" s="79">
        <v>612337</v>
      </c>
      <c r="BY66" s="79">
        <v>645055</v>
      </c>
      <c r="BZ66" s="79">
        <v>774786</v>
      </c>
      <c r="CA66" s="79">
        <v>740753</v>
      </c>
      <c r="CB66" s="79">
        <v>748834</v>
      </c>
      <c r="CC66" s="79">
        <v>715271</v>
      </c>
      <c r="CD66" s="79">
        <v>635379</v>
      </c>
      <c r="CE66" s="79">
        <v>539597</v>
      </c>
      <c r="CF66" s="79">
        <v>556896</v>
      </c>
      <c r="CG66" s="79">
        <v>553011</v>
      </c>
      <c r="CH66" s="79">
        <v>532118</v>
      </c>
      <c r="CI66" s="79">
        <v>482787</v>
      </c>
      <c r="CJ66" s="79">
        <v>431914</v>
      </c>
      <c r="CK66" s="79">
        <v>405105</v>
      </c>
      <c r="CL66" s="79">
        <v>368809</v>
      </c>
      <c r="CM66" s="79">
        <v>326586</v>
      </c>
      <c r="CN66" s="79">
        <v>280809</v>
      </c>
      <c r="CO66" s="79">
        <v>245774</v>
      </c>
      <c r="CP66" s="79">
        <v>212571</v>
      </c>
      <c r="CQ66" s="79">
        <v>179701</v>
      </c>
      <c r="CR66" s="79">
        <v>149084</v>
      </c>
      <c r="CS66" s="79">
        <v>114759</v>
      </c>
      <c r="CT66" s="79">
        <v>84806</v>
      </c>
      <c r="CU66" s="79">
        <v>61300</v>
      </c>
      <c r="CV66" s="79">
        <v>43727</v>
      </c>
      <c r="CW66" s="79">
        <v>32168</v>
      </c>
      <c r="CX66" s="79">
        <v>25014</v>
      </c>
      <c r="CY66" s="79">
        <v>14897</v>
      </c>
      <c r="CZ66" s="79">
        <v>10941</v>
      </c>
      <c r="DA66" s="79">
        <v>7575</v>
      </c>
      <c r="DB66" s="79">
        <v>5220</v>
      </c>
      <c r="DC66" s="79">
        <v>3297</v>
      </c>
      <c r="DD66" s="79">
        <v>2247</v>
      </c>
      <c r="DE66" s="79">
        <v>1358</v>
      </c>
      <c r="DF66" s="79">
        <v>739</v>
      </c>
      <c r="DG66" s="79">
        <v>362</v>
      </c>
      <c r="DH66" s="79">
        <v>194</v>
      </c>
      <c r="DI66" s="79">
        <v>106</v>
      </c>
      <c r="DJ66" s="79">
        <v>48</v>
      </c>
      <c r="DK66" s="79">
        <v>26</v>
      </c>
      <c r="DL66" s="79">
        <v>9</v>
      </c>
      <c r="DM66" s="79">
        <v>9</v>
      </c>
    </row>
    <row r="67" spans="1:117" hidden="1">
      <c r="A67">
        <v>293</v>
      </c>
      <c r="B67">
        <v>201</v>
      </c>
      <c r="C67">
        <v>28000</v>
      </c>
      <c r="D67" t="s">
        <v>492</v>
      </c>
      <c r="E67" t="s">
        <v>41</v>
      </c>
      <c r="F67" s="79">
        <v>2641561</v>
      </c>
      <c r="G67" s="79">
        <v>21194</v>
      </c>
      <c r="H67" s="79">
        <v>21524</v>
      </c>
      <c r="I67" s="79">
        <v>22420</v>
      </c>
      <c r="J67" s="79">
        <v>23171</v>
      </c>
      <c r="K67" s="79">
        <v>23767</v>
      </c>
      <c r="L67" s="79">
        <v>23717</v>
      </c>
      <c r="M67" s="79">
        <v>23951</v>
      </c>
      <c r="N67" s="79">
        <v>24766</v>
      </c>
      <c r="O67" s="79">
        <v>24655</v>
      </c>
      <c r="P67" s="79">
        <v>24279</v>
      </c>
      <c r="Q67" s="79">
        <v>24527</v>
      </c>
      <c r="R67" s="79">
        <v>25463</v>
      </c>
      <c r="S67" s="79">
        <v>26142</v>
      </c>
      <c r="T67" s="79">
        <v>26630</v>
      </c>
      <c r="U67" s="79">
        <v>27273</v>
      </c>
      <c r="V67" s="79">
        <v>28199</v>
      </c>
      <c r="W67" s="79">
        <v>27987</v>
      </c>
      <c r="X67" s="79">
        <v>28490</v>
      </c>
      <c r="Y67" s="79">
        <v>27396</v>
      </c>
      <c r="Z67" s="79">
        <v>26339</v>
      </c>
      <c r="AA67" s="79">
        <v>26168</v>
      </c>
      <c r="AB67" s="79">
        <v>25721</v>
      </c>
      <c r="AC67" s="79">
        <v>24686</v>
      </c>
      <c r="AD67" s="79">
        <v>24477</v>
      </c>
      <c r="AE67" s="79">
        <v>24478</v>
      </c>
      <c r="AF67" s="79">
        <v>25523</v>
      </c>
      <c r="AG67" s="79">
        <v>26003</v>
      </c>
      <c r="AH67" s="79">
        <v>26614</v>
      </c>
      <c r="AI67" s="79">
        <v>26900</v>
      </c>
      <c r="AJ67" s="79">
        <v>27798</v>
      </c>
      <c r="AK67" s="79">
        <v>28751</v>
      </c>
      <c r="AL67" s="79">
        <v>29557</v>
      </c>
      <c r="AM67" s="79">
        <v>30281</v>
      </c>
      <c r="AN67" s="79">
        <v>29998</v>
      </c>
      <c r="AO67" s="79">
        <v>30613</v>
      </c>
      <c r="AP67" s="79">
        <v>31829</v>
      </c>
      <c r="AQ67" s="79">
        <v>32893</v>
      </c>
      <c r="AR67" s="79">
        <v>34591</v>
      </c>
      <c r="AS67" s="79">
        <v>35754</v>
      </c>
      <c r="AT67" s="79">
        <v>38074</v>
      </c>
      <c r="AU67" s="79">
        <v>40815</v>
      </c>
      <c r="AV67" s="79">
        <v>43235</v>
      </c>
      <c r="AW67" s="79">
        <v>44429</v>
      </c>
      <c r="AX67" s="79">
        <v>43521</v>
      </c>
      <c r="AY67" s="79">
        <v>42295</v>
      </c>
      <c r="AZ67" s="79">
        <v>41230</v>
      </c>
      <c r="BA67" s="79">
        <v>40549</v>
      </c>
      <c r="BB67" s="79">
        <v>39117</v>
      </c>
      <c r="BC67" s="79">
        <v>38696</v>
      </c>
      <c r="BD67" s="79">
        <v>30284</v>
      </c>
      <c r="BE67" s="79">
        <v>37266</v>
      </c>
      <c r="BF67" s="79">
        <v>34845</v>
      </c>
      <c r="BG67" s="79">
        <v>34065</v>
      </c>
      <c r="BH67" s="79">
        <v>32871</v>
      </c>
      <c r="BI67" s="79">
        <v>31796</v>
      </c>
      <c r="BJ67" s="79">
        <v>31589</v>
      </c>
      <c r="BK67" s="79">
        <v>32330</v>
      </c>
      <c r="BL67" s="79">
        <v>31139</v>
      </c>
      <c r="BM67" s="79">
        <v>30294</v>
      </c>
      <c r="BN67" s="79">
        <v>32066</v>
      </c>
      <c r="BO67" s="79">
        <v>32849</v>
      </c>
      <c r="BP67" s="79">
        <v>32879</v>
      </c>
      <c r="BQ67" s="79">
        <v>35149</v>
      </c>
      <c r="BR67" s="79">
        <v>36910</v>
      </c>
      <c r="BS67" s="79">
        <v>39582</v>
      </c>
      <c r="BT67" s="79">
        <v>41897</v>
      </c>
      <c r="BU67" s="79">
        <v>48425</v>
      </c>
      <c r="BV67" s="79">
        <v>47720</v>
      </c>
      <c r="BW67" s="79">
        <v>45252</v>
      </c>
      <c r="BX67" s="79">
        <v>27219</v>
      </c>
      <c r="BY67" s="79">
        <v>29199</v>
      </c>
      <c r="BZ67" s="79">
        <v>35231</v>
      </c>
      <c r="CA67" s="79">
        <v>33386</v>
      </c>
      <c r="CB67" s="79">
        <v>34503</v>
      </c>
      <c r="CC67" s="79">
        <v>33160</v>
      </c>
      <c r="CD67" s="79">
        <v>27717</v>
      </c>
      <c r="CE67" s="79">
        <v>23789</v>
      </c>
      <c r="CF67" s="79">
        <v>24082</v>
      </c>
      <c r="CG67" s="79">
        <v>24007</v>
      </c>
      <c r="CH67" s="79">
        <v>23705</v>
      </c>
      <c r="CI67" s="79">
        <v>20943</v>
      </c>
      <c r="CJ67" s="79">
        <v>18468</v>
      </c>
      <c r="CK67" s="79">
        <v>17754</v>
      </c>
      <c r="CL67" s="79">
        <v>16329</v>
      </c>
      <c r="CM67" s="79">
        <v>14118</v>
      </c>
      <c r="CN67" s="79">
        <v>11935</v>
      </c>
      <c r="CO67" s="79">
        <v>10469</v>
      </c>
      <c r="CP67" s="79">
        <v>9202</v>
      </c>
      <c r="CQ67" s="79">
        <v>7525</v>
      </c>
      <c r="CR67" s="79">
        <v>6433</v>
      </c>
      <c r="CS67" s="79">
        <v>4733</v>
      </c>
      <c r="CT67" s="79">
        <v>3548</v>
      </c>
      <c r="CU67" s="79">
        <v>2511</v>
      </c>
      <c r="CV67" s="79">
        <v>1809</v>
      </c>
      <c r="CW67" s="79">
        <v>1293</v>
      </c>
      <c r="CX67" s="79">
        <v>1024</v>
      </c>
      <c r="CY67" s="79">
        <v>521</v>
      </c>
      <c r="CZ67" s="79">
        <v>416</v>
      </c>
      <c r="DA67" s="79">
        <v>302</v>
      </c>
      <c r="DB67" s="79">
        <v>197</v>
      </c>
      <c r="DC67" s="79">
        <v>132</v>
      </c>
      <c r="DD67" s="79">
        <v>92</v>
      </c>
      <c r="DE67" s="79">
        <v>51</v>
      </c>
      <c r="DF67" s="79">
        <v>28</v>
      </c>
      <c r="DG67" s="79">
        <v>20</v>
      </c>
      <c r="DH67" s="79">
        <v>11</v>
      </c>
      <c r="DI67" s="79">
        <v>2</v>
      </c>
      <c r="DJ67" s="79">
        <v>1</v>
      </c>
      <c r="DK67" s="79">
        <v>1</v>
      </c>
      <c r="DL67" s="79">
        <v>1</v>
      </c>
      <c r="DM67" s="79">
        <v>0</v>
      </c>
    </row>
    <row r="68" spans="1:117" hidden="1">
      <c r="A68">
        <v>294</v>
      </c>
      <c r="B68">
        <v>201</v>
      </c>
      <c r="C68">
        <v>28100</v>
      </c>
      <c r="D68">
        <v>1</v>
      </c>
      <c r="E68" t="s">
        <v>494</v>
      </c>
      <c r="F68" s="79">
        <v>726700</v>
      </c>
      <c r="G68" s="79">
        <v>5706</v>
      </c>
      <c r="H68" s="79">
        <v>5726</v>
      </c>
      <c r="I68" s="79">
        <v>5842</v>
      </c>
      <c r="J68" s="79">
        <v>6081</v>
      </c>
      <c r="K68" s="79">
        <v>6157</v>
      </c>
      <c r="L68" s="79">
        <v>6327</v>
      </c>
      <c r="M68" s="79">
        <v>6336</v>
      </c>
      <c r="N68" s="79">
        <v>6441</v>
      </c>
      <c r="O68" s="79">
        <v>6487</v>
      </c>
      <c r="P68" s="79">
        <v>6411</v>
      </c>
      <c r="Q68" s="79">
        <v>6418</v>
      </c>
      <c r="R68" s="79">
        <v>6511</v>
      </c>
      <c r="S68" s="79">
        <v>6798</v>
      </c>
      <c r="T68" s="79">
        <v>6868</v>
      </c>
      <c r="U68" s="79">
        <v>6893</v>
      </c>
      <c r="V68" s="79">
        <v>7194</v>
      </c>
      <c r="W68" s="79">
        <v>7256</v>
      </c>
      <c r="X68" s="79">
        <v>7291</v>
      </c>
      <c r="Y68" s="79">
        <v>7593</v>
      </c>
      <c r="Z68" s="79">
        <v>7964</v>
      </c>
      <c r="AA68" s="79">
        <v>8169</v>
      </c>
      <c r="AB68" s="79">
        <v>7964</v>
      </c>
      <c r="AC68" s="79">
        <v>7485</v>
      </c>
      <c r="AD68" s="79">
        <v>7192</v>
      </c>
      <c r="AE68" s="79">
        <v>7193</v>
      </c>
      <c r="AF68" s="79">
        <v>7571</v>
      </c>
      <c r="AG68" s="79">
        <v>7351</v>
      </c>
      <c r="AH68" s="79">
        <v>7519</v>
      </c>
      <c r="AI68" s="79">
        <v>7434</v>
      </c>
      <c r="AJ68" s="79">
        <v>7930</v>
      </c>
      <c r="AK68" s="79">
        <v>8127</v>
      </c>
      <c r="AL68" s="79">
        <v>8355</v>
      </c>
      <c r="AM68" s="79">
        <v>8610</v>
      </c>
      <c r="AN68" s="79">
        <v>8272</v>
      </c>
      <c r="AO68" s="79">
        <v>8521</v>
      </c>
      <c r="AP68" s="79">
        <v>8628</v>
      </c>
      <c r="AQ68" s="79">
        <v>9105</v>
      </c>
      <c r="AR68" s="79">
        <v>9436</v>
      </c>
      <c r="AS68" s="79">
        <v>9904</v>
      </c>
      <c r="AT68" s="79">
        <v>10369</v>
      </c>
      <c r="AU68" s="79">
        <v>11192</v>
      </c>
      <c r="AV68" s="79">
        <v>11883</v>
      </c>
      <c r="AW68" s="79">
        <v>12171</v>
      </c>
      <c r="AX68" s="79">
        <v>11958</v>
      </c>
      <c r="AY68" s="79">
        <v>11599</v>
      </c>
      <c r="AZ68" s="79">
        <v>11395</v>
      </c>
      <c r="BA68" s="79">
        <v>11227</v>
      </c>
      <c r="BB68" s="79">
        <v>10765</v>
      </c>
      <c r="BC68" s="79">
        <v>10433</v>
      </c>
      <c r="BD68" s="79">
        <v>8461</v>
      </c>
      <c r="BE68" s="79">
        <v>10184</v>
      </c>
      <c r="BF68" s="79">
        <v>9676</v>
      </c>
      <c r="BG68" s="79">
        <v>9393</v>
      </c>
      <c r="BH68" s="79">
        <v>9085</v>
      </c>
      <c r="BI68" s="79">
        <v>8918</v>
      </c>
      <c r="BJ68" s="79">
        <v>8822</v>
      </c>
      <c r="BK68" s="79">
        <v>9102</v>
      </c>
      <c r="BL68" s="79">
        <v>8725</v>
      </c>
      <c r="BM68" s="79">
        <v>8293</v>
      </c>
      <c r="BN68" s="79">
        <v>8767</v>
      </c>
      <c r="BO68" s="79">
        <v>8940</v>
      </c>
      <c r="BP68" s="79">
        <v>9060</v>
      </c>
      <c r="BQ68" s="79">
        <v>9633</v>
      </c>
      <c r="BR68" s="79">
        <v>10215</v>
      </c>
      <c r="BS68" s="79">
        <v>10886</v>
      </c>
      <c r="BT68" s="79">
        <v>11466</v>
      </c>
      <c r="BU68" s="79">
        <v>13480</v>
      </c>
      <c r="BV68" s="79">
        <v>13104</v>
      </c>
      <c r="BW68" s="79">
        <v>12618</v>
      </c>
      <c r="BX68" s="79">
        <v>7456</v>
      </c>
      <c r="BY68" s="79">
        <v>8025</v>
      </c>
      <c r="BZ68" s="79">
        <v>9740</v>
      </c>
      <c r="CA68" s="79">
        <v>9132</v>
      </c>
      <c r="CB68" s="79">
        <v>9517</v>
      </c>
      <c r="CC68" s="79">
        <v>8822</v>
      </c>
      <c r="CD68" s="79">
        <v>7621</v>
      </c>
      <c r="CE68" s="79">
        <v>6559</v>
      </c>
      <c r="CF68" s="79">
        <v>6566</v>
      </c>
      <c r="CG68" s="79">
        <v>6531</v>
      </c>
      <c r="CH68" s="79">
        <v>6324</v>
      </c>
      <c r="CI68" s="79">
        <v>5937</v>
      </c>
      <c r="CJ68" s="79">
        <v>5180</v>
      </c>
      <c r="CK68" s="79">
        <v>5020</v>
      </c>
      <c r="CL68" s="79">
        <v>4580</v>
      </c>
      <c r="CM68" s="79">
        <v>3842</v>
      </c>
      <c r="CN68" s="79">
        <v>3261</v>
      </c>
      <c r="CO68" s="79">
        <v>2821</v>
      </c>
      <c r="CP68" s="79">
        <v>2495</v>
      </c>
      <c r="CQ68" s="79">
        <v>2107</v>
      </c>
      <c r="CR68" s="79">
        <v>1734</v>
      </c>
      <c r="CS68" s="79">
        <v>1300</v>
      </c>
      <c r="CT68" s="79">
        <v>955</v>
      </c>
      <c r="CU68" s="79">
        <v>683</v>
      </c>
      <c r="CV68" s="79">
        <v>512</v>
      </c>
      <c r="CW68" s="79">
        <v>333</v>
      </c>
      <c r="CX68" s="79">
        <v>293</v>
      </c>
      <c r="CY68" s="79">
        <v>144</v>
      </c>
      <c r="CZ68" s="79">
        <v>114</v>
      </c>
      <c r="DA68" s="79">
        <v>77</v>
      </c>
      <c r="DB68" s="79">
        <v>41</v>
      </c>
      <c r="DC68" s="79">
        <v>38</v>
      </c>
      <c r="DD68" s="79">
        <v>24</v>
      </c>
      <c r="DE68" s="79">
        <v>10</v>
      </c>
      <c r="DF68" s="79">
        <v>12</v>
      </c>
      <c r="DG68" s="79">
        <v>5</v>
      </c>
      <c r="DH68" s="79">
        <v>3</v>
      </c>
      <c r="DI68" s="79">
        <v>0</v>
      </c>
      <c r="DJ68" s="79">
        <v>0</v>
      </c>
      <c r="DK68" s="79">
        <v>0</v>
      </c>
      <c r="DL68" s="79">
        <v>0</v>
      </c>
      <c r="DM68" s="79">
        <v>0</v>
      </c>
    </row>
    <row r="69" spans="1:117" hidden="1">
      <c r="A69">
        <v>295</v>
      </c>
      <c r="B69">
        <v>201</v>
      </c>
      <c r="C69">
        <v>28201</v>
      </c>
      <c r="D69">
        <v>2</v>
      </c>
      <c r="E69" t="s">
        <v>495</v>
      </c>
      <c r="F69" s="79">
        <v>258724</v>
      </c>
      <c r="G69" s="79">
        <v>2245</v>
      </c>
      <c r="H69" s="79">
        <v>2300</v>
      </c>
      <c r="I69" s="79">
        <v>2448</v>
      </c>
      <c r="J69" s="79">
        <v>2488</v>
      </c>
      <c r="K69" s="79">
        <v>2562</v>
      </c>
      <c r="L69" s="79">
        <v>2570</v>
      </c>
      <c r="M69" s="79">
        <v>2559</v>
      </c>
      <c r="N69" s="79">
        <v>2606</v>
      </c>
      <c r="O69" s="79">
        <v>2601</v>
      </c>
      <c r="P69" s="79">
        <v>2536</v>
      </c>
      <c r="Q69" s="79">
        <v>2481</v>
      </c>
      <c r="R69" s="79">
        <v>2617</v>
      </c>
      <c r="S69" s="79">
        <v>2759</v>
      </c>
      <c r="T69" s="79">
        <v>2837</v>
      </c>
      <c r="U69" s="79">
        <v>2950</v>
      </c>
      <c r="V69" s="79">
        <v>2957</v>
      </c>
      <c r="W69" s="79">
        <v>3029</v>
      </c>
      <c r="X69" s="79">
        <v>3157</v>
      </c>
      <c r="Y69" s="79">
        <v>2837</v>
      </c>
      <c r="Z69" s="79">
        <v>2563</v>
      </c>
      <c r="AA69" s="79">
        <v>2581</v>
      </c>
      <c r="AB69" s="79">
        <v>2598</v>
      </c>
      <c r="AC69" s="79">
        <v>2622</v>
      </c>
      <c r="AD69" s="79">
        <v>2664</v>
      </c>
      <c r="AE69" s="79">
        <v>2647</v>
      </c>
      <c r="AF69" s="79">
        <v>2772</v>
      </c>
      <c r="AG69" s="79">
        <v>2847</v>
      </c>
      <c r="AH69" s="79">
        <v>2807</v>
      </c>
      <c r="AI69" s="79">
        <v>2813</v>
      </c>
      <c r="AJ69" s="79">
        <v>2870</v>
      </c>
      <c r="AK69" s="79">
        <v>2969</v>
      </c>
      <c r="AL69" s="79">
        <v>2971</v>
      </c>
      <c r="AM69" s="79">
        <v>3117</v>
      </c>
      <c r="AN69" s="79">
        <v>3111</v>
      </c>
      <c r="AO69" s="79">
        <v>3067</v>
      </c>
      <c r="AP69" s="79">
        <v>3308</v>
      </c>
      <c r="AQ69" s="79">
        <v>3249</v>
      </c>
      <c r="AR69" s="79">
        <v>3487</v>
      </c>
      <c r="AS69" s="79">
        <v>3672</v>
      </c>
      <c r="AT69" s="79">
        <v>3852</v>
      </c>
      <c r="AU69" s="79">
        <v>4184</v>
      </c>
      <c r="AV69" s="79">
        <v>4399</v>
      </c>
      <c r="AW69" s="79">
        <v>4519</v>
      </c>
      <c r="AX69" s="79">
        <v>4324</v>
      </c>
      <c r="AY69" s="79">
        <v>4273</v>
      </c>
      <c r="AZ69" s="79">
        <v>3921</v>
      </c>
      <c r="BA69" s="79">
        <v>3906</v>
      </c>
      <c r="BB69" s="79">
        <v>3714</v>
      </c>
      <c r="BC69" s="79">
        <v>3699</v>
      </c>
      <c r="BD69" s="79">
        <v>2906</v>
      </c>
      <c r="BE69" s="79">
        <v>3598</v>
      </c>
      <c r="BF69" s="79">
        <v>3314</v>
      </c>
      <c r="BG69" s="79">
        <v>3343</v>
      </c>
      <c r="BH69" s="79">
        <v>3242</v>
      </c>
      <c r="BI69" s="79">
        <v>3049</v>
      </c>
      <c r="BJ69" s="79">
        <v>2974</v>
      </c>
      <c r="BK69" s="79">
        <v>3068</v>
      </c>
      <c r="BL69" s="79">
        <v>2942</v>
      </c>
      <c r="BM69" s="79">
        <v>2851</v>
      </c>
      <c r="BN69" s="79">
        <v>3017</v>
      </c>
      <c r="BO69" s="79">
        <v>3106</v>
      </c>
      <c r="BP69" s="79">
        <v>3010</v>
      </c>
      <c r="BQ69" s="79">
        <v>3295</v>
      </c>
      <c r="BR69" s="79">
        <v>3383</v>
      </c>
      <c r="BS69" s="79">
        <v>3574</v>
      </c>
      <c r="BT69" s="79">
        <v>3790</v>
      </c>
      <c r="BU69" s="79">
        <v>4354</v>
      </c>
      <c r="BV69" s="79">
        <v>4470</v>
      </c>
      <c r="BW69" s="79">
        <v>4100</v>
      </c>
      <c r="BX69" s="79">
        <v>2536</v>
      </c>
      <c r="BY69" s="79">
        <v>2677</v>
      </c>
      <c r="BZ69" s="79">
        <v>3228</v>
      </c>
      <c r="CA69" s="79">
        <v>3001</v>
      </c>
      <c r="CB69" s="79">
        <v>3195</v>
      </c>
      <c r="CC69" s="79">
        <v>3163</v>
      </c>
      <c r="CD69" s="79">
        <v>2629</v>
      </c>
      <c r="CE69" s="79">
        <v>2001</v>
      </c>
      <c r="CF69" s="79">
        <v>2088</v>
      </c>
      <c r="CG69" s="79">
        <v>2140</v>
      </c>
      <c r="CH69" s="79">
        <v>2143</v>
      </c>
      <c r="CI69" s="79">
        <v>1918</v>
      </c>
      <c r="CJ69" s="79">
        <v>1522</v>
      </c>
      <c r="CK69" s="79">
        <v>1520</v>
      </c>
      <c r="CL69" s="79">
        <v>1332</v>
      </c>
      <c r="CM69" s="79">
        <v>1226</v>
      </c>
      <c r="CN69" s="79">
        <v>983</v>
      </c>
      <c r="CO69" s="79">
        <v>841</v>
      </c>
      <c r="CP69" s="79">
        <v>730</v>
      </c>
      <c r="CQ69" s="79">
        <v>617</v>
      </c>
      <c r="CR69" s="79">
        <v>519</v>
      </c>
      <c r="CS69" s="79">
        <v>365</v>
      </c>
      <c r="CT69" s="79">
        <v>269</v>
      </c>
      <c r="CU69" s="79">
        <v>201</v>
      </c>
      <c r="CV69" s="79">
        <v>128</v>
      </c>
      <c r="CW69" s="79">
        <v>104</v>
      </c>
      <c r="CX69" s="79">
        <v>60</v>
      </c>
      <c r="CY69" s="79">
        <v>48</v>
      </c>
      <c r="CZ69" s="79">
        <v>30</v>
      </c>
      <c r="DA69" s="79">
        <v>29</v>
      </c>
      <c r="DB69" s="79">
        <v>13</v>
      </c>
      <c r="DC69" s="79">
        <v>8</v>
      </c>
      <c r="DD69" s="79">
        <v>7</v>
      </c>
      <c r="DE69" s="79">
        <v>0</v>
      </c>
      <c r="DF69" s="79">
        <v>0</v>
      </c>
      <c r="DG69" s="79">
        <v>1</v>
      </c>
      <c r="DH69" s="79">
        <v>1</v>
      </c>
      <c r="DI69" s="79">
        <v>0</v>
      </c>
      <c r="DJ69" s="79">
        <v>0</v>
      </c>
      <c r="DK69" s="79">
        <v>0</v>
      </c>
      <c r="DL69" s="79">
        <v>0</v>
      </c>
      <c r="DM69" s="79">
        <v>0</v>
      </c>
    </row>
    <row r="70" spans="1:117" hidden="1">
      <c r="A70">
        <v>322</v>
      </c>
      <c r="B70">
        <v>202</v>
      </c>
      <c r="C70">
        <v>0</v>
      </c>
      <c r="D70" t="s">
        <v>492</v>
      </c>
      <c r="E70" t="s">
        <v>493</v>
      </c>
      <c r="F70" s="79">
        <v>61022756</v>
      </c>
      <c r="G70" s="79">
        <v>484110</v>
      </c>
      <c r="H70" s="79">
        <v>491838</v>
      </c>
      <c r="I70" s="79">
        <v>509603</v>
      </c>
      <c r="J70" s="79">
        <v>513261</v>
      </c>
      <c r="K70" s="79">
        <v>529268</v>
      </c>
      <c r="L70" s="79">
        <v>531664</v>
      </c>
      <c r="M70" s="79">
        <v>537016</v>
      </c>
      <c r="N70" s="79">
        <v>547340</v>
      </c>
      <c r="O70" s="79">
        <v>543529</v>
      </c>
      <c r="P70" s="79">
        <v>538974</v>
      </c>
      <c r="Q70" s="79">
        <v>540537</v>
      </c>
      <c r="R70" s="79">
        <v>559361</v>
      </c>
      <c r="S70" s="79">
        <v>570904</v>
      </c>
      <c r="T70" s="79">
        <v>587979</v>
      </c>
      <c r="U70" s="79">
        <v>596547</v>
      </c>
      <c r="V70" s="79">
        <v>612760</v>
      </c>
      <c r="W70" s="79">
        <v>612339</v>
      </c>
      <c r="X70" s="79">
        <v>621435</v>
      </c>
      <c r="Y70" s="79">
        <v>616433</v>
      </c>
      <c r="Z70" s="79">
        <v>610630</v>
      </c>
      <c r="AA70" s="79">
        <v>614945</v>
      </c>
      <c r="AB70" s="79">
        <v>608885</v>
      </c>
      <c r="AC70" s="79">
        <v>593701</v>
      </c>
      <c r="AD70" s="79">
        <v>600662</v>
      </c>
      <c r="AE70" s="79">
        <v>596540</v>
      </c>
      <c r="AF70" s="79">
        <v>604990</v>
      </c>
      <c r="AG70" s="79">
        <v>620552</v>
      </c>
      <c r="AH70" s="79">
        <v>644684</v>
      </c>
      <c r="AI70" s="79">
        <v>662840</v>
      </c>
      <c r="AJ70" s="79">
        <v>677114</v>
      </c>
      <c r="AK70" s="79">
        <v>702925</v>
      </c>
      <c r="AL70" s="79">
        <v>725850</v>
      </c>
      <c r="AM70" s="79">
        <v>737512</v>
      </c>
      <c r="AN70" s="79">
        <v>737266</v>
      </c>
      <c r="AO70" s="79">
        <v>749153</v>
      </c>
      <c r="AP70" s="79">
        <v>782586</v>
      </c>
      <c r="AQ70" s="79">
        <v>804939</v>
      </c>
      <c r="AR70" s="79">
        <v>837748</v>
      </c>
      <c r="AS70" s="79">
        <v>861561</v>
      </c>
      <c r="AT70" s="79">
        <v>904431</v>
      </c>
      <c r="AU70" s="79">
        <v>944762</v>
      </c>
      <c r="AV70" s="79">
        <v>999359</v>
      </c>
      <c r="AW70" s="79">
        <v>1013350</v>
      </c>
      <c r="AX70" s="79">
        <v>996831</v>
      </c>
      <c r="AY70" s="79">
        <v>968121</v>
      </c>
      <c r="AZ70" s="79">
        <v>938689</v>
      </c>
      <c r="BA70" s="79">
        <v>923157</v>
      </c>
      <c r="BB70" s="79">
        <v>902041</v>
      </c>
      <c r="BC70" s="79">
        <v>901525</v>
      </c>
      <c r="BD70" s="79">
        <v>699922</v>
      </c>
      <c r="BE70" s="79">
        <v>866718</v>
      </c>
      <c r="BF70" s="79">
        <v>811261</v>
      </c>
      <c r="BG70" s="79">
        <v>789535</v>
      </c>
      <c r="BH70" s="79">
        <v>763271</v>
      </c>
      <c r="BI70" s="79">
        <v>751215</v>
      </c>
      <c r="BJ70" s="79">
        <v>754099</v>
      </c>
      <c r="BK70" s="79">
        <v>768488</v>
      </c>
      <c r="BL70" s="79">
        <v>745006</v>
      </c>
      <c r="BM70" s="79">
        <v>723194</v>
      </c>
      <c r="BN70" s="79">
        <v>759067</v>
      </c>
      <c r="BO70" s="79">
        <v>784097</v>
      </c>
      <c r="BP70" s="79">
        <v>781153</v>
      </c>
      <c r="BQ70" s="79">
        <v>826260</v>
      </c>
      <c r="BR70" s="79">
        <v>870967</v>
      </c>
      <c r="BS70" s="79">
        <v>918920</v>
      </c>
      <c r="BT70" s="79">
        <v>980515</v>
      </c>
      <c r="BU70" s="79">
        <v>1068184</v>
      </c>
      <c r="BV70" s="79">
        <v>1050665</v>
      </c>
      <c r="BW70" s="79">
        <v>991206</v>
      </c>
      <c r="BX70" s="79">
        <v>608666</v>
      </c>
      <c r="BY70" s="79">
        <v>641520</v>
      </c>
      <c r="BZ70" s="79">
        <v>771382</v>
      </c>
      <c r="CA70" s="79">
        <v>737560</v>
      </c>
      <c r="CB70" s="79">
        <v>745844</v>
      </c>
      <c r="CC70" s="79">
        <v>712429</v>
      </c>
      <c r="CD70" s="79">
        <v>632896</v>
      </c>
      <c r="CE70" s="79">
        <v>537351</v>
      </c>
      <c r="CF70" s="79">
        <v>554808</v>
      </c>
      <c r="CG70" s="79">
        <v>551196</v>
      </c>
      <c r="CH70" s="79">
        <v>530414</v>
      </c>
      <c r="CI70" s="79">
        <v>481293</v>
      </c>
      <c r="CJ70" s="79">
        <v>430655</v>
      </c>
      <c r="CK70" s="79">
        <v>404067</v>
      </c>
      <c r="CL70" s="79">
        <v>367941</v>
      </c>
      <c r="CM70" s="79">
        <v>325864</v>
      </c>
      <c r="CN70" s="79">
        <v>280144</v>
      </c>
      <c r="CO70" s="79">
        <v>245206</v>
      </c>
      <c r="CP70" s="79">
        <v>212037</v>
      </c>
      <c r="CQ70" s="79">
        <v>179236</v>
      </c>
      <c r="CR70" s="79">
        <v>148688</v>
      </c>
      <c r="CS70" s="79">
        <v>114451</v>
      </c>
      <c r="CT70" s="79">
        <v>84593</v>
      </c>
      <c r="CU70" s="79">
        <v>61078</v>
      </c>
      <c r="CV70" s="79">
        <v>43564</v>
      </c>
      <c r="CW70" s="79">
        <v>32054</v>
      </c>
      <c r="CX70" s="79">
        <v>24936</v>
      </c>
      <c r="CY70" s="79">
        <v>14858</v>
      </c>
      <c r="CZ70" s="79">
        <v>10911</v>
      </c>
      <c r="DA70" s="79">
        <v>7553</v>
      </c>
      <c r="DB70" s="79">
        <v>5210</v>
      </c>
      <c r="DC70" s="79">
        <v>3293</v>
      </c>
      <c r="DD70" s="79">
        <v>2239</v>
      </c>
      <c r="DE70" s="79">
        <v>1347</v>
      </c>
      <c r="DF70" s="79">
        <v>735</v>
      </c>
      <c r="DG70" s="79">
        <v>359</v>
      </c>
      <c r="DH70" s="79">
        <v>192</v>
      </c>
      <c r="DI70" s="79">
        <v>105</v>
      </c>
      <c r="DJ70" s="79">
        <v>47</v>
      </c>
      <c r="DK70" s="79">
        <v>26</v>
      </c>
      <c r="DL70" s="79">
        <v>9</v>
      </c>
      <c r="DM70" s="79">
        <v>9</v>
      </c>
    </row>
    <row r="71" spans="1:117" hidden="1">
      <c r="A71">
        <v>370</v>
      </c>
      <c r="B71">
        <v>202</v>
      </c>
      <c r="C71">
        <v>28000</v>
      </c>
      <c r="D71" t="s">
        <v>492</v>
      </c>
      <c r="E71" t="s">
        <v>41</v>
      </c>
      <c r="F71" s="79">
        <v>2604747</v>
      </c>
      <c r="G71" s="79">
        <v>21002</v>
      </c>
      <c r="H71" s="79">
        <v>21320</v>
      </c>
      <c r="I71" s="79">
        <v>22208</v>
      </c>
      <c r="J71" s="79">
        <v>22942</v>
      </c>
      <c r="K71" s="79">
        <v>23570</v>
      </c>
      <c r="L71" s="79">
        <v>23536</v>
      </c>
      <c r="M71" s="79">
        <v>23773</v>
      </c>
      <c r="N71" s="79">
        <v>24582</v>
      </c>
      <c r="O71" s="79">
        <v>24460</v>
      </c>
      <c r="P71" s="79">
        <v>24096</v>
      </c>
      <c r="Q71" s="79">
        <v>24342</v>
      </c>
      <c r="R71" s="79">
        <v>25272</v>
      </c>
      <c r="S71" s="79">
        <v>25945</v>
      </c>
      <c r="T71" s="79">
        <v>26418</v>
      </c>
      <c r="U71" s="79">
        <v>27063</v>
      </c>
      <c r="V71" s="79">
        <v>27951</v>
      </c>
      <c r="W71" s="79">
        <v>27738</v>
      </c>
      <c r="X71" s="79">
        <v>28233</v>
      </c>
      <c r="Y71" s="79">
        <v>27081</v>
      </c>
      <c r="Z71" s="79">
        <v>25929</v>
      </c>
      <c r="AA71" s="79">
        <v>25603</v>
      </c>
      <c r="AB71" s="79">
        <v>25155</v>
      </c>
      <c r="AC71" s="79">
        <v>23991</v>
      </c>
      <c r="AD71" s="79">
        <v>23764</v>
      </c>
      <c r="AE71" s="79">
        <v>23694</v>
      </c>
      <c r="AF71" s="79">
        <v>24712</v>
      </c>
      <c r="AG71" s="79">
        <v>25140</v>
      </c>
      <c r="AH71" s="79">
        <v>25913</v>
      </c>
      <c r="AI71" s="79">
        <v>26207</v>
      </c>
      <c r="AJ71" s="79">
        <v>27168</v>
      </c>
      <c r="AK71" s="79">
        <v>28084</v>
      </c>
      <c r="AL71" s="79">
        <v>28914</v>
      </c>
      <c r="AM71" s="79">
        <v>29626</v>
      </c>
      <c r="AN71" s="79">
        <v>29354</v>
      </c>
      <c r="AO71" s="79">
        <v>30017</v>
      </c>
      <c r="AP71" s="79">
        <v>31225</v>
      </c>
      <c r="AQ71" s="79">
        <v>32308</v>
      </c>
      <c r="AR71" s="79">
        <v>34003</v>
      </c>
      <c r="AS71" s="79">
        <v>35122</v>
      </c>
      <c r="AT71" s="79">
        <v>37523</v>
      </c>
      <c r="AU71" s="79">
        <v>40218</v>
      </c>
      <c r="AV71" s="79">
        <v>42639</v>
      </c>
      <c r="AW71" s="79">
        <v>43816</v>
      </c>
      <c r="AX71" s="79">
        <v>42850</v>
      </c>
      <c r="AY71" s="79">
        <v>41737</v>
      </c>
      <c r="AZ71" s="79">
        <v>40578</v>
      </c>
      <c r="BA71" s="79">
        <v>39943</v>
      </c>
      <c r="BB71" s="79">
        <v>38539</v>
      </c>
      <c r="BC71" s="79">
        <v>38157</v>
      </c>
      <c r="BD71" s="79">
        <v>29771</v>
      </c>
      <c r="BE71" s="79">
        <v>36750</v>
      </c>
      <c r="BF71" s="79">
        <v>34356</v>
      </c>
      <c r="BG71" s="79">
        <v>33535</v>
      </c>
      <c r="BH71" s="79">
        <v>32397</v>
      </c>
      <c r="BI71" s="79">
        <v>31302</v>
      </c>
      <c r="BJ71" s="79">
        <v>31099</v>
      </c>
      <c r="BK71" s="79">
        <v>31900</v>
      </c>
      <c r="BL71" s="79">
        <v>30673</v>
      </c>
      <c r="BM71" s="79">
        <v>29850</v>
      </c>
      <c r="BN71" s="79">
        <v>31623</v>
      </c>
      <c r="BO71" s="79">
        <v>32361</v>
      </c>
      <c r="BP71" s="79">
        <v>32404</v>
      </c>
      <c r="BQ71" s="79">
        <v>34693</v>
      </c>
      <c r="BR71" s="79">
        <v>36445</v>
      </c>
      <c r="BS71" s="79">
        <v>39104</v>
      </c>
      <c r="BT71" s="79">
        <v>41365</v>
      </c>
      <c r="BU71" s="79">
        <v>47903</v>
      </c>
      <c r="BV71" s="79">
        <v>47232</v>
      </c>
      <c r="BW71" s="79">
        <v>44784</v>
      </c>
      <c r="BX71" s="79">
        <v>26851</v>
      </c>
      <c r="BY71" s="79">
        <v>28830</v>
      </c>
      <c r="BZ71" s="79">
        <v>34868</v>
      </c>
      <c r="CA71" s="79">
        <v>33044</v>
      </c>
      <c r="CB71" s="79">
        <v>34203</v>
      </c>
      <c r="CC71" s="79">
        <v>32856</v>
      </c>
      <c r="CD71" s="79">
        <v>27455</v>
      </c>
      <c r="CE71" s="79">
        <v>23554</v>
      </c>
      <c r="CF71" s="79">
        <v>23844</v>
      </c>
      <c r="CG71" s="79">
        <v>23808</v>
      </c>
      <c r="CH71" s="79">
        <v>23503</v>
      </c>
      <c r="CI71" s="79">
        <v>20797</v>
      </c>
      <c r="CJ71" s="79">
        <v>18327</v>
      </c>
      <c r="CK71" s="79">
        <v>17656</v>
      </c>
      <c r="CL71" s="79">
        <v>16252</v>
      </c>
      <c r="CM71" s="79">
        <v>14034</v>
      </c>
      <c r="CN71" s="79">
        <v>11859</v>
      </c>
      <c r="CO71" s="79">
        <v>10400</v>
      </c>
      <c r="CP71" s="79">
        <v>9158</v>
      </c>
      <c r="CQ71" s="79">
        <v>7466</v>
      </c>
      <c r="CR71" s="79">
        <v>6390</v>
      </c>
      <c r="CS71" s="79">
        <v>4702</v>
      </c>
      <c r="CT71" s="79">
        <v>3536</v>
      </c>
      <c r="CU71" s="79">
        <v>2492</v>
      </c>
      <c r="CV71" s="79">
        <v>1792</v>
      </c>
      <c r="CW71" s="79">
        <v>1282</v>
      </c>
      <c r="CX71" s="79">
        <v>1013</v>
      </c>
      <c r="CY71" s="79">
        <v>521</v>
      </c>
      <c r="CZ71" s="79">
        <v>413</v>
      </c>
      <c r="DA71" s="79">
        <v>298</v>
      </c>
      <c r="DB71" s="79">
        <v>197</v>
      </c>
      <c r="DC71" s="79">
        <v>132</v>
      </c>
      <c r="DD71" s="79">
        <v>92</v>
      </c>
      <c r="DE71" s="79">
        <v>51</v>
      </c>
      <c r="DF71" s="79">
        <v>27</v>
      </c>
      <c r="DG71" s="79">
        <v>20</v>
      </c>
      <c r="DH71" s="79">
        <v>11</v>
      </c>
      <c r="DI71" s="79">
        <v>2</v>
      </c>
      <c r="DJ71" s="79">
        <v>1</v>
      </c>
      <c r="DK71" s="79">
        <v>1</v>
      </c>
      <c r="DL71" s="79">
        <v>1</v>
      </c>
      <c r="DM71" s="79">
        <v>0</v>
      </c>
    </row>
    <row r="72" spans="1:117" hidden="1">
      <c r="A72">
        <v>371</v>
      </c>
      <c r="B72">
        <v>202</v>
      </c>
      <c r="C72">
        <v>28100</v>
      </c>
      <c r="D72">
        <v>1</v>
      </c>
      <c r="E72" t="s">
        <v>494</v>
      </c>
      <c r="F72" s="79">
        <v>709582</v>
      </c>
      <c r="G72" s="79">
        <v>5611</v>
      </c>
      <c r="H72" s="79">
        <v>5631</v>
      </c>
      <c r="I72" s="79">
        <v>5760</v>
      </c>
      <c r="J72" s="79">
        <v>5971</v>
      </c>
      <c r="K72" s="79">
        <v>6071</v>
      </c>
      <c r="L72" s="79">
        <v>6240</v>
      </c>
      <c r="M72" s="79">
        <v>6254</v>
      </c>
      <c r="N72" s="79">
        <v>6347</v>
      </c>
      <c r="O72" s="79">
        <v>6397</v>
      </c>
      <c r="P72" s="79">
        <v>6330</v>
      </c>
      <c r="Q72" s="79">
        <v>6339</v>
      </c>
      <c r="R72" s="79">
        <v>6433</v>
      </c>
      <c r="S72" s="79">
        <v>6709</v>
      </c>
      <c r="T72" s="79">
        <v>6778</v>
      </c>
      <c r="U72" s="79">
        <v>6800</v>
      </c>
      <c r="V72" s="79">
        <v>7065</v>
      </c>
      <c r="W72" s="79">
        <v>7134</v>
      </c>
      <c r="X72" s="79">
        <v>7175</v>
      </c>
      <c r="Y72" s="79">
        <v>7439</v>
      </c>
      <c r="Z72" s="79">
        <v>7734</v>
      </c>
      <c r="AA72" s="79">
        <v>7873</v>
      </c>
      <c r="AB72" s="79">
        <v>7679</v>
      </c>
      <c r="AC72" s="79">
        <v>7148</v>
      </c>
      <c r="AD72" s="79">
        <v>6867</v>
      </c>
      <c r="AE72" s="79">
        <v>6830</v>
      </c>
      <c r="AF72" s="79">
        <v>7173</v>
      </c>
      <c r="AG72" s="79">
        <v>6948</v>
      </c>
      <c r="AH72" s="79">
        <v>7204</v>
      </c>
      <c r="AI72" s="79">
        <v>7128</v>
      </c>
      <c r="AJ72" s="79">
        <v>7632</v>
      </c>
      <c r="AK72" s="79">
        <v>7831</v>
      </c>
      <c r="AL72" s="79">
        <v>8076</v>
      </c>
      <c r="AM72" s="79">
        <v>8302</v>
      </c>
      <c r="AN72" s="79">
        <v>7993</v>
      </c>
      <c r="AO72" s="79">
        <v>8227</v>
      </c>
      <c r="AP72" s="79">
        <v>8367</v>
      </c>
      <c r="AQ72" s="79">
        <v>8831</v>
      </c>
      <c r="AR72" s="79">
        <v>9189</v>
      </c>
      <c r="AS72" s="79">
        <v>9615</v>
      </c>
      <c r="AT72" s="79">
        <v>10117</v>
      </c>
      <c r="AU72" s="79">
        <v>10935</v>
      </c>
      <c r="AV72" s="79">
        <v>11606</v>
      </c>
      <c r="AW72" s="79">
        <v>11880</v>
      </c>
      <c r="AX72" s="79">
        <v>11668</v>
      </c>
      <c r="AY72" s="79">
        <v>11363</v>
      </c>
      <c r="AZ72" s="79">
        <v>11101</v>
      </c>
      <c r="BA72" s="79">
        <v>10952</v>
      </c>
      <c r="BB72" s="79">
        <v>10502</v>
      </c>
      <c r="BC72" s="79">
        <v>10168</v>
      </c>
      <c r="BD72" s="79">
        <v>8218</v>
      </c>
      <c r="BE72" s="79">
        <v>9940</v>
      </c>
      <c r="BF72" s="79">
        <v>9469</v>
      </c>
      <c r="BG72" s="79">
        <v>9140</v>
      </c>
      <c r="BH72" s="79">
        <v>8875</v>
      </c>
      <c r="BI72" s="79">
        <v>8705</v>
      </c>
      <c r="BJ72" s="79">
        <v>8579</v>
      </c>
      <c r="BK72" s="79">
        <v>8912</v>
      </c>
      <c r="BL72" s="79">
        <v>8514</v>
      </c>
      <c r="BM72" s="79">
        <v>8100</v>
      </c>
      <c r="BN72" s="79">
        <v>8564</v>
      </c>
      <c r="BO72" s="79">
        <v>8714</v>
      </c>
      <c r="BP72" s="79">
        <v>8830</v>
      </c>
      <c r="BQ72" s="79">
        <v>9419</v>
      </c>
      <c r="BR72" s="79">
        <v>9989</v>
      </c>
      <c r="BS72" s="79">
        <v>10659</v>
      </c>
      <c r="BT72" s="79">
        <v>11221</v>
      </c>
      <c r="BU72" s="79">
        <v>13232</v>
      </c>
      <c r="BV72" s="79">
        <v>12881</v>
      </c>
      <c r="BW72" s="79">
        <v>12400</v>
      </c>
      <c r="BX72" s="79">
        <v>7287</v>
      </c>
      <c r="BY72" s="79">
        <v>7850</v>
      </c>
      <c r="BZ72" s="79">
        <v>9559</v>
      </c>
      <c r="CA72" s="79">
        <v>8966</v>
      </c>
      <c r="CB72" s="79">
        <v>9369</v>
      </c>
      <c r="CC72" s="79">
        <v>8691</v>
      </c>
      <c r="CD72" s="79">
        <v>7487</v>
      </c>
      <c r="CE72" s="79">
        <v>6448</v>
      </c>
      <c r="CF72" s="79">
        <v>6440</v>
      </c>
      <c r="CG72" s="79">
        <v>6437</v>
      </c>
      <c r="CH72" s="79">
        <v>6232</v>
      </c>
      <c r="CI72" s="79">
        <v>5868</v>
      </c>
      <c r="CJ72" s="79">
        <v>5108</v>
      </c>
      <c r="CK72" s="79">
        <v>4969</v>
      </c>
      <c r="CL72" s="79">
        <v>4534</v>
      </c>
      <c r="CM72" s="79">
        <v>3799</v>
      </c>
      <c r="CN72" s="79">
        <v>3222</v>
      </c>
      <c r="CO72" s="79">
        <v>2786</v>
      </c>
      <c r="CP72" s="79">
        <v>2469</v>
      </c>
      <c r="CQ72" s="79">
        <v>2074</v>
      </c>
      <c r="CR72" s="79">
        <v>1713</v>
      </c>
      <c r="CS72" s="79">
        <v>1286</v>
      </c>
      <c r="CT72" s="79">
        <v>949</v>
      </c>
      <c r="CU72" s="79">
        <v>672</v>
      </c>
      <c r="CV72" s="79">
        <v>504</v>
      </c>
      <c r="CW72" s="79">
        <v>329</v>
      </c>
      <c r="CX72" s="79">
        <v>287</v>
      </c>
      <c r="CY72" s="79">
        <v>144</v>
      </c>
      <c r="CZ72" s="79">
        <v>112</v>
      </c>
      <c r="DA72" s="79">
        <v>75</v>
      </c>
      <c r="DB72" s="79">
        <v>41</v>
      </c>
      <c r="DC72" s="79">
        <v>38</v>
      </c>
      <c r="DD72" s="79">
        <v>24</v>
      </c>
      <c r="DE72" s="79">
        <v>10</v>
      </c>
      <c r="DF72" s="79">
        <v>11</v>
      </c>
      <c r="DG72" s="79">
        <v>5</v>
      </c>
      <c r="DH72" s="79">
        <v>3</v>
      </c>
      <c r="DI72" s="79">
        <v>0</v>
      </c>
      <c r="DJ72" s="79">
        <v>0</v>
      </c>
      <c r="DK72" s="79">
        <v>0</v>
      </c>
      <c r="DL72" s="79">
        <v>0</v>
      </c>
      <c r="DM72" s="79">
        <v>0</v>
      </c>
    </row>
    <row r="73" spans="1:117" hidden="1">
      <c r="A73">
        <v>372</v>
      </c>
      <c r="B73">
        <v>202</v>
      </c>
      <c r="C73">
        <v>28201</v>
      </c>
      <c r="D73">
        <v>2</v>
      </c>
      <c r="E73" t="s">
        <v>495</v>
      </c>
      <c r="F73" s="79">
        <v>254769</v>
      </c>
      <c r="G73" s="79">
        <v>2217</v>
      </c>
      <c r="H73" s="79">
        <v>2270</v>
      </c>
      <c r="I73" s="79">
        <v>2412</v>
      </c>
      <c r="J73" s="79">
        <v>2457</v>
      </c>
      <c r="K73" s="79">
        <v>2517</v>
      </c>
      <c r="L73" s="79">
        <v>2548</v>
      </c>
      <c r="M73" s="79">
        <v>2522</v>
      </c>
      <c r="N73" s="79">
        <v>2581</v>
      </c>
      <c r="O73" s="79">
        <v>2567</v>
      </c>
      <c r="P73" s="79">
        <v>2504</v>
      </c>
      <c r="Q73" s="79">
        <v>2446</v>
      </c>
      <c r="R73" s="79">
        <v>2586</v>
      </c>
      <c r="S73" s="79">
        <v>2733</v>
      </c>
      <c r="T73" s="79">
        <v>2808</v>
      </c>
      <c r="U73" s="79">
        <v>2922</v>
      </c>
      <c r="V73" s="79">
        <v>2926</v>
      </c>
      <c r="W73" s="79">
        <v>2994</v>
      </c>
      <c r="X73" s="79">
        <v>3116</v>
      </c>
      <c r="Y73" s="79">
        <v>2793</v>
      </c>
      <c r="Z73" s="79">
        <v>2513</v>
      </c>
      <c r="AA73" s="79">
        <v>2516</v>
      </c>
      <c r="AB73" s="79">
        <v>2537</v>
      </c>
      <c r="AC73" s="79">
        <v>2544</v>
      </c>
      <c r="AD73" s="79">
        <v>2593</v>
      </c>
      <c r="AE73" s="79">
        <v>2556</v>
      </c>
      <c r="AF73" s="79">
        <v>2684</v>
      </c>
      <c r="AG73" s="79">
        <v>2777</v>
      </c>
      <c r="AH73" s="79">
        <v>2714</v>
      </c>
      <c r="AI73" s="79">
        <v>2735</v>
      </c>
      <c r="AJ73" s="79">
        <v>2803</v>
      </c>
      <c r="AK73" s="79">
        <v>2907</v>
      </c>
      <c r="AL73" s="79">
        <v>2898</v>
      </c>
      <c r="AM73" s="79">
        <v>3048</v>
      </c>
      <c r="AN73" s="79">
        <v>3042</v>
      </c>
      <c r="AO73" s="79">
        <v>3017</v>
      </c>
      <c r="AP73" s="79">
        <v>3250</v>
      </c>
      <c r="AQ73" s="79">
        <v>3191</v>
      </c>
      <c r="AR73" s="79">
        <v>3430</v>
      </c>
      <c r="AS73" s="79">
        <v>3606</v>
      </c>
      <c r="AT73" s="79">
        <v>3804</v>
      </c>
      <c r="AU73" s="79">
        <v>4115</v>
      </c>
      <c r="AV73" s="79">
        <v>4334</v>
      </c>
      <c r="AW73" s="79">
        <v>4464</v>
      </c>
      <c r="AX73" s="79">
        <v>4248</v>
      </c>
      <c r="AY73" s="79">
        <v>4213</v>
      </c>
      <c r="AZ73" s="79">
        <v>3857</v>
      </c>
      <c r="BA73" s="79">
        <v>3839</v>
      </c>
      <c r="BB73" s="79">
        <v>3674</v>
      </c>
      <c r="BC73" s="79">
        <v>3646</v>
      </c>
      <c r="BD73" s="79">
        <v>2852</v>
      </c>
      <c r="BE73" s="79">
        <v>3549</v>
      </c>
      <c r="BF73" s="79">
        <v>3250</v>
      </c>
      <c r="BG73" s="79">
        <v>3287</v>
      </c>
      <c r="BH73" s="79">
        <v>3180</v>
      </c>
      <c r="BI73" s="79">
        <v>2984</v>
      </c>
      <c r="BJ73" s="79">
        <v>2926</v>
      </c>
      <c r="BK73" s="79">
        <v>3017</v>
      </c>
      <c r="BL73" s="79">
        <v>2902</v>
      </c>
      <c r="BM73" s="79">
        <v>2805</v>
      </c>
      <c r="BN73" s="79">
        <v>2964</v>
      </c>
      <c r="BO73" s="79">
        <v>3060</v>
      </c>
      <c r="BP73" s="79">
        <v>2953</v>
      </c>
      <c r="BQ73" s="79">
        <v>3262</v>
      </c>
      <c r="BR73" s="79">
        <v>3336</v>
      </c>
      <c r="BS73" s="79">
        <v>3544</v>
      </c>
      <c r="BT73" s="79">
        <v>3736</v>
      </c>
      <c r="BU73" s="79">
        <v>4310</v>
      </c>
      <c r="BV73" s="79">
        <v>4424</v>
      </c>
      <c r="BW73" s="79">
        <v>4055</v>
      </c>
      <c r="BX73" s="79">
        <v>2502</v>
      </c>
      <c r="BY73" s="79">
        <v>2639</v>
      </c>
      <c r="BZ73" s="79">
        <v>3194</v>
      </c>
      <c r="CA73" s="79">
        <v>2981</v>
      </c>
      <c r="CB73" s="79">
        <v>3158</v>
      </c>
      <c r="CC73" s="79">
        <v>3133</v>
      </c>
      <c r="CD73" s="79">
        <v>2602</v>
      </c>
      <c r="CE73" s="79">
        <v>1985</v>
      </c>
      <c r="CF73" s="79">
        <v>2069</v>
      </c>
      <c r="CG73" s="79">
        <v>2117</v>
      </c>
      <c r="CH73" s="79">
        <v>2125</v>
      </c>
      <c r="CI73" s="79">
        <v>1907</v>
      </c>
      <c r="CJ73" s="79">
        <v>1508</v>
      </c>
      <c r="CK73" s="79">
        <v>1513</v>
      </c>
      <c r="CL73" s="79">
        <v>1326</v>
      </c>
      <c r="CM73" s="79">
        <v>1220</v>
      </c>
      <c r="CN73" s="79">
        <v>978</v>
      </c>
      <c r="CO73" s="79">
        <v>835</v>
      </c>
      <c r="CP73" s="79">
        <v>726</v>
      </c>
      <c r="CQ73" s="79">
        <v>611</v>
      </c>
      <c r="CR73" s="79">
        <v>517</v>
      </c>
      <c r="CS73" s="79">
        <v>359</v>
      </c>
      <c r="CT73" s="79">
        <v>268</v>
      </c>
      <c r="CU73" s="79">
        <v>199</v>
      </c>
      <c r="CV73" s="79">
        <v>128</v>
      </c>
      <c r="CW73" s="79">
        <v>102</v>
      </c>
      <c r="CX73" s="79">
        <v>60</v>
      </c>
      <c r="CY73" s="79">
        <v>48</v>
      </c>
      <c r="CZ73" s="79">
        <v>30</v>
      </c>
      <c r="DA73" s="79">
        <v>29</v>
      </c>
      <c r="DB73" s="79">
        <v>13</v>
      </c>
      <c r="DC73" s="79">
        <v>8</v>
      </c>
      <c r="DD73" s="79">
        <v>7</v>
      </c>
      <c r="DE73" s="79">
        <v>0</v>
      </c>
      <c r="DF73" s="79">
        <v>0</v>
      </c>
      <c r="DG73" s="79">
        <v>1</v>
      </c>
      <c r="DH73" s="79">
        <v>1</v>
      </c>
      <c r="DI73" s="79">
        <v>0</v>
      </c>
      <c r="DJ73" s="79">
        <v>0</v>
      </c>
      <c r="DK73" s="79">
        <v>0</v>
      </c>
      <c r="DL73" s="79">
        <v>0</v>
      </c>
      <c r="DM73" s="79">
        <v>0</v>
      </c>
    </row>
    <row r="74" spans="1:117" hidden="1">
      <c r="A74">
        <v>399</v>
      </c>
      <c r="B74">
        <v>203</v>
      </c>
      <c r="C74">
        <v>0</v>
      </c>
      <c r="D74" t="s">
        <v>492</v>
      </c>
      <c r="E74" t="s">
        <v>493</v>
      </c>
      <c r="F74" s="79">
        <v>818982</v>
      </c>
      <c r="G74" s="79">
        <v>6441</v>
      </c>
      <c r="H74" s="79">
        <v>6885</v>
      </c>
      <c r="I74" s="79">
        <v>6717</v>
      </c>
      <c r="J74" s="79">
        <v>6606</v>
      </c>
      <c r="K74" s="79">
        <v>6013</v>
      </c>
      <c r="L74" s="79">
        <v>5637</v>
      </c>
      <c r="M74" s="79">
        <v>5355</v>
      </c>
      <c r="N74" s="79">
        <v>5240</v>
      </c>
      <c r="O74" s="79">
        <v>5134</v>
      </c>
      <c r="P74" s="79">
        <v>4926</v>
      </c>
      <c r="Q74" s="79">
        <v>4629</v>
      </c>
      <c r="R74" s="79">
        <v>4649</v>
      </c>
      <c r="S74" s="79">
        <v>4490</v>
      </c>
      <c r="T74" s="79">
        <v>4787</v>
      </c>
      <c r="U74" s="79">
        <v>5006</v>
      </c>
      <c r="V74" s="79">
        <v>5319</v>
      </c>
      <c r="W74" s="79">
        <v>5614</v>
      </c>
      <c r="X74" s="79">
        <v>6074</v>
      </c>
      <c r="Y74" s="79">
        <v>8481</v>
      </c>
      <c r="Z74" s="79">
        <v>13304</v>
      </c>
      <c r="AA74" s="79">
        <v>17012</v>
      </c>
      <c r="AB74" s="79">
        <v>19344</v>
      </c>
      <c r="AC74" s="79">
        <v>21783</v>
      </c>
      <c r="AD74" s="79">
        <v>23802</v>
      </c>
      <c r="AE74" s="79">
        <v>25471</v>
      </c>
      <c r="AF74" s="79">
        <v>27476</v>
      </c>
      <c r="AG74" s="79">
        <v>26804</v>
      </c>
      <c r="AH74" s="79">
        <v>24260</v>
      </c>
      <c r="AI74" s="79">
        <v>23101</v>
      </c>
      <c r="AJ74" s="79">
        <v>21472</v>
      </c>
      <c r="AK74" s="79">
        <v>20328</v>
      </c>
      <c r="AL74" s="79">
        <v>19960</v>
      </c>
      <c r="AM74" s="79">
        <v>19948</v>
      </c>
      <c r="AN74" s="79">
        <v>20210</v>
      </c>
      <c r="AO74" s="79">
        <v>17981</v>
      </c>
      <c r="AP74" s="79">
        <v>17214</v>
      </c>
      <c r="AQ74" s="79">
        <v>16491</v>
      </c>
      <c r="AR74" s="79">
        <v>15211</v>
      </c>
      <c r="AS74" s="79">
        <v>14538</v>
      </c>
      <c r="AT74" s="79">
        <v>13705</v>
      </c>
      <c r="AU74" s="79">
        <v>13368</v>
      </c>
      <c r="AV74" s="79">
        <v>13152</v>
      </c>
      <c r="AW74" s="79">
        <v>13006</v>
      </c>
      <c r="AX74" s="79">
        <v>12902</v>
      </c>
      <c r="AY74" s="79">
        <v>12821</v>
      </c>
      <c r="AZ74" s="79">
        <v>12596</v>
      </c>
      <c r="BA74" s="79">
        <v>11976</v>
      </c>
      <c r="BB74" s="79">
        <v>11709</v>
      </c>
      <c r="BC74" s="79">
        <v>10653</v>
      </c>
      <c r="BD74" s="79">
        <v>10095</v>
      </c>
      <c r="BE74" s="79">
        <v>10365</v>
      </c>
      <c r="BF74" s="79">
        <v>10223</v>
      </c>
      <c r="BG74" s="79">
        <v>9958</v>
      </c>
      <c r="BH74" s="79">
        <v>8755</v>
      </c>
      <c r="BI74" s="79">
        <v>7959</v>
      </c>
      <c r="BJ74" s="79">
        <v>7699</v>
      </c>
      <c r="BK74" s="79">
        <v>7017</v>
      </c>
      <c r="BL74" s="79">
        <v>6695</v>
      </c>
      <c r="BM74" s="79">
        <v>6529</v>
      </c>
      <c r="BN74" s="79">
        <v>6260</v>
      </c>
      <c r="BO74" s="79">
        <v>6199</v>
      </c>
      <c r="BP74" s="79">
        <v>5860</v>
      </c>
      <c r="BQ74" s="79">
        <v>5553</v>
      </c>
      <c r="BR74" s="79">
        <v>5572</v>
      </c>
      <c r="BS74" s="79">
        <v>5372</v>
      </c>
      <c r="BT74" s="79">
        <v>5319</v>
      </c>
      <c r="BU74" s="79">
        <v>5190</v>
      </c>
      <c r="BV74" s="79">
        <v>4946</v>
      </c>
      <c r="BW74" s="79">
        <v>4602</v>
      </c>
      <c r="BX74" s="79">
        <v>3671</v>
      </c>
      <c r="BY74" s="79">
        <v>3535</v>
      </c>
      <c r="BZ74" s="79">
        <v>3404</v>
      </c>
      <c r="CA74" s="79">
        <v>3193</v>
      </c>
      <c r="CB74" s="79">
        <v>2990</v>
      </c>
      <c r="CC74" s="79">
        <v>2842</v>
      </c>
      <c r="CD74" s="79">
        <v>2483</v>
      </c>
      <c r="CE74" s="79">
        <v>2246</v>
      </c>
      <c r="CF74" s="79">
        <v>2088</v>
      </c>
      <c r="CG74" s="79">
        <v>1815</v>
      </c>
      <c r="CH74" s="79">
        <v>1704</v>
      </c>
      <c r="CI74" s="79">
        <v>1494</v>
      </c>
      <c r="CJ74" s="79">
        <v>1259</v>
      </c>
      <c r="CK74" s="79">
        <v>1038</v>
      </c>
      <c r="CL74" s="79">
        <v>868</v>
      </c>
      <c r="CM74" s="79">
        <v>722</v>
      </c>
      <c r="CN74" s="79">
        <v>665</v>
      </c>
      <c r="CO74" s="79">
        <v>568</v>
      </c>
      <c r="CP74" s="79">
        <v>534</v>
      </c>
      <c r="CQ74" s="79">
        <v>465</v>
      </c>
      <c r="CR74" s="79">
        <v>396</v>
      </c>
      <c r="CS74" s="79">
        <v>308</v>
      </c>
      <c r="CT74" s="79">
        <v>213</v>
      </c>
      <c r="CU74" s="79">
        <v>222</v>
      </c>
      <c r="CV74" s="79">
        <v>163</v>
      </c>
      <c r="CW74" s="79">
        <v>114</v>
      </c>
      <c r="CX74" s="79">
        <v>78</v>
      </c>
      <c r="CY74" s="79">
        <v>39</v>
      </c>
      <c r="CZ74" s="79">
        <v>30</v>
      </c>
      <c r="DA74" s="79">
        <v>22</v>
      </c>
      <c r="DB74" s="79">
        <v>10</v>
      </c>
      <c r="DC74" s="79">
        <v>4</v>
      </c>
      <c r="DD74" s="79">
        <v>8</v>
      </c>
      <c r="DE74" s="79">
        <v>11</v>
      </c>
      <c r="DF74" s="79">
        <v>4</v>
      </c>
      <c r="DG74" s="79">
        <v>3</v>
      </c>
      <c r="DH74" s="79">
        <v>2</v>
      </c>
      <c r="DI74" s="79">
        <v>1</v>
      </c>
      <c r="DJ74" s="79">
        <v>1</v>
      </c>
      <c r="DK74" s="79">
        <v>0</v>
      </c>
      <c r="DL74" s="79">
        <v>0</v>
      </c>
      <c r="DM74" s="79">
        <v>0</v>
      </c>
    </row>
    <row r="75" spans="1:117" hidden="1">
      <c r="A75">
        <v>447</v>
      </c>
      <c r="B75">
        <v>203</v>
      </c>
      <c r="C75">
        <v>28000</v>
      </c>
      <c r="D75" t="s">
        <v>492</v>
      </c>
      <c r="E75" t="s">
        <v>41</v>
      </c>
      <c r="F75" s="79">
        <v>36814</v>
      </c>
      <c r="G75" s="79">
        <v>192</v>
      </c>
      <c r="H75" s="79">
        <v>204</v>
      </c>
      <c r="I75" s="79">
        <v>212</v>
      </c>
      <c r="J75" s="79">
        <v>229</v>
      </c>
      <c r="K75" s="79">
        <v>197</v>
      </c>
      <c r="L75" s="79">
        <v>181</v>
      </c>
      <c r="M75" s="79">
        <v>178</v>
      </c>
      <c r="N75" s="79">
        <v>184</v>
      </c>
      <c r="O75" s="79">
        <v>195</v>
      </c>
      <c r="P75" s="79">
        <v>183</v>
      </c>
      <c r="Q75" s="79">
        <v>185</v>
      </c>
      <c r="R75" s="79">
        <v>191</v>
      </c>
      <c r="S75" s="79">
        <v>197</v>
      </c>
      <c r="T75" s="79">
        <v>212</v>
      </c>
      <c r="U75" s="79">
        <v>210</v>
      </c>
      <c r="V75" s="79">
        <v>248</v>
      </c>
      <c r="W75" s="79">
        <v>249</v>
      </c>
      <c r="X75" s="79">
        <v>257</v>
      </c>
      <c r="Y75" s="79">
        <v>315</v>
      </c>
      <c r="Z75" s="79">
        <v>410</v>
      </c>
      <c r="AA75" s="79">
        <v>565</v>
      </c>
      <c r="AB75" s="79">
        <v>566</v>
      </c>
      <c r="AC75" s="79">
        <v>695</v>
      </c>
      <c r="AD75" s="79">
        <v>713</v>
      </c>
      <c r="AE75" s="79">
        <v>784</v>
      </c>
      <c r="AF75" s="79">
        <v>811</v>
      </c>
      <c r="AG75" s="79">
        <v>863</v>
      </c>
      <c r="AH75" s="79">
        <v>701</v>
      </c>
      <c r="AI75" s="79">
        <v>693</v>
      </c>
      <c r="AJ75" s="79">
        <v>630</v>
      </c>
      <c r="AK75" s="79">
        <v>667</v>
      </c>
      <c r="AL75" s="79">
        <v>643</v>
      </c>
      <c r="AM75" s="79">
        <v>655</v>
      </c>
      <c r="AN75" s="79">
        <v>644</v>
      </c>
      <c r="AO75" s="79">
        <v>596</v>
      </c>
      <c r="AP75" s="79">
        <v>604</v>
      </c>
      <c r="AQ75" s="79">
        <v>585</v>
      </c>
      <c r="AR75" s="79">
        <v>588</v>
      </c>
      <c r="AS75" s="79">
        <v>632</v>
      </c>
      <c r="AT75" s="79">
        <v>551</v>
      </c>
      <c r="AU75" s="79">
        <v>597</v>
      </c>
      <c r="AV75" s="79">
        <v>596</v>
      </c>
      <c r="AW75" s="79">
        <v>613</v>
      </c>
      <c r="AX75" s="79">
        <v>671</v>
      </c>
      <c r="AY75" s="79">
        <v>558</v>
      </c>
      <c r="AZ75" s="79">
        <v>652</v>
      </c>
      <c r="BA75" s="79">
        <v>606</v>
      </c>
      <c r="BB75" s="79">
        <v>578</v>
      </c>
      <c r="BC75" s="79">
        <v>539</v>
      </c>
      <c r="BD75" s="79">
        <v>513</v>
      </c>
      <c r="BE75" s="79">
        <v>516</v>
      </c>
      <c r="BF75" s="79">
        <v>489</v>
      </c>
      <c r="BG75" s="79">
        <v>530</v>
      </c>
      <c r="BH75" s="79">
        <v>474</v>
      </c>
      <c r="BI75" s="79">
        <v>494</v>
      </c>
      <c r="BJ75" s="79">
        <v>490</v>
      </c>
      <c r="BK75" s="79">
        <v>430</v>
      </c>
      <c r="BL75" s="79">
        <v>466</v>
      </c>
      <c r="BM75" s="79">
        <v>444</v>
      </c>
      <c r="BN75" s="79">
        <v>443</v>
      </c>
      <c r="BO75" s="79">
        <v>488</v>
      </c>
      <c r="BP75" s="79">
        <v>475</v>
      </c>
      <c r="BQ75" s="79">
        <v>456</v>
      </c>
      <c r="BR75" s="79">
        <v>465</v>
      </c>
      <c r="BS75" s="79">
        <v>478</v>
      </c>
      <c r="BT75" s="79">
        <v>532</v>
      </c>
      <c r="BU75" s="79">
        <v>522</v>
      </c>
      <c r="BV75" s="79">
        <v>488</v>
      </c>
      <c r="BW75" s="79">
        <v>468</v>
      </c>
      <c r="BX75" s="79">
        <v>368</v>
      </c>
      <c r="BY75" s="79">
        <v>369</v>
      </c>
      <c r="BZ75" s="79">
        <v>363</v>
      </c>
      <c r="CA75" s="79">
        <v>342</v>
      </c>
      <c r="CB75" s="79">
        <v>300</v>
      </c>
      <c r="CC75" s="79">
        <v>304</v>
      </c>
      <c r="CD75" s="79">
        <v>262</v>
      </c>
      <c r="CE75" s="79">
        <v>235</v>
      </c>
      <c r="CF75" s="79">
        <v>238</v>
      </c>
      <c r="CG75" s="79">
        <v>199</v>
      </c>
      <c r="CH75" s="79">
        <v>202</v>
      </c>
      <c r="CI75" s="79">
        <v>146</v>
      </c>
      <c r="CJ75" s="79">
        <v>141</v>
      </c>
      <c r="CK75" s="79">
        <v>98</v>
      </c>
      <c r="CL75" s="79">
        <v>77</v>
      </c>
      <c r="CM75" s="79">
        <v>84</v>
      </c>
      <c r="CN75" s="79">
        <v>76</v>
      </c>
      <c r="CO75" s="79">
        <v>69</v>
      </c>
      <c r="CP75" s="79">
        <v>44</v>
      </c>
      <c r="CQ75" s="79">
        <v>59</v>
      </c>
      <c r="CR75" s="79">
        <v>43</v>
      </c>
      <c r="CS75" s="79">
        <v>31</v>
      </c>
      <c r="CT75" s="79">
        <v>12</v>
      </c>
      <c r="CU75" s="79">
        <v>19</v>
      </c>
      <c r="CV75" s="79">
        <v>17</v>
      </c>
      <c r="CW75" s="79">
        <v>11</v>
      </c>
      <c r="CX75" s="79">
        <v>11</v>
      </c>
      <c r="CY75" s="79">
        <v>0</v>
      </c>
      <c r="CZ75" s="79">
        <v>3</v>
      </c>
      <c r="DA75" s="79">
        <v>4</v>
      </c>
      <c r="DB75" s="79">
        <v>0</v>
      </c>
      <c r="DC75" s="79">
        <v>0</v>
      </c>
      <c r="DD75" s="79">
        <v>0</v>
      </c>
      <c r="DE75" s="79">
        <v>0</v>
      </c>
      <c r="DF75" s="79">
        <v>1</v>
      </c>
      <c r="DG75" s="79">
        <v>0</v>
      </c>
      <c r="DH75" s="79">
        <v>0</v>
      </c>
      <c r="DI75" s="79">
        <v>0</v>
      </c>
      <c r="DJ75" s="79">
        <v>0</v>
      </c>
      <c r="DK75" s="79">
        <v>0</v>
      </c>
      <c r="DL75" s="79">
        <v>0</v>
      </c>
      <c r="DM75" s="79">
        <v>0</v>
      </c>
    </row>
    <row r="76" spans="1:117" hidden="1">
      <c r="A76">
        <v>448</v>
      </c>
      <c r="B76">
        <v>203</v>
      </c>
      <c r="C76">
        <v>28100</v>
      </c>
      <c r="D76">
        <v>1</v>
      </c>
      <c r="E76" t="s">
        <v>494</v>
      </c>
      <c r="F76" s="79">
        <v>17118</v>
      </c>
      <c r="G76" s="79">
        <v>95</v>
      </c>
      <c r="H76" s="79">
        <v>95</v>
      </c>
      <c r="I76" s="79">
        <v>82</v>
      </c>
      <c r="J76" s="79">
        <v>110</v>
      </c>
      <c r="K76" s="79">
        <v>86</v>
      </c>
      <c r="L76" s="79">
        <v>87</v>
      </c>
      <c r="M76" s="79">
        <v>82</v>
      </c>
      <c r="N76" s="79">
        <v>94</v>
      </c>
      <c r="O76" s="79">
        <v>90</v>
      </c>
      <c r="P76" s="79">
        <v>81</v>
      </c>
      <c r="Q76" s="79">
        <v>79</v>
      </c>
      <c r="R76" s="79">
        <v>78</v>
      </c>
      <c r="S76" s="79">
        <v>89</v>
      </c>
      <c r="T76" s="79">
        <v>90</v>
      </c>
      <c r="U76" s="79">
        <v>93</v>
      </c>
      <c r="V76" s="79">
        <v>129</v>
      </c>
      <c r="W76" s="79">
        <v>122</v>
      </c>
      <c r="X76" s="79">
        <v>116</v>
      </c>
      <c r="Y76" s="79">
        <v>154</v>
      </c>
      <c r="Z76" s="79">
        <v>230</v>
      </c>
      <c r="AA76" s="79">
        <v>296</v>
      </c>
      <c r="AB76" s="79">
        <v>285</v>
      </c>
      <c r="AC76" s="79">
        <v>337</v>
      </c>
      <c r="AD76" s="79">
        <v>325</v>
      </c>
      <c r="AE76" s="79">
        <v>363</v>
      </c>
      <c r="AF76" s="79">
        <v>398</v>
      </c>
      <c r="AG76" s="79">
        <v>403</v>
      </c>
      <c r="AH76" s="79">
        <v>315</v>
      </c>
      <c r="AI76" s="79">
        <v>306</v>
      </c>
      <c r="AJ76" s="79">
        <v>298</v>
      </c>
      <c r="AK76" s="79">
        <v>296</v>
      </c>
      <c r="AL76" s="79">
        <v>279</v>
      </c>
      <c r="AM76" s="79">
        <v>308</v>
      </c>
      <c r="AN76" s="79">
        <v>279</v>
      </c>
      <c r="AO76" s="79">
        <v>294</v>
      </c>
      <c r="AP76" s="79">
        <v>261</v>
      </c>
      <c r="AQ76" s="79">
        <v>274</v>
      </c>
      <c r="AR76" s="79">
        <v>247</v>
      </c>
      <c r="AS76" s="79">
        <v>289</v>
      </c>
      <c r="AT76" s="79">
        <v>252</v>
      </c>
      <c r="AU76" s="79">
        <v>257</v>
      </c>
      <c r="AV76" s="79">
        <v>277</v>
      </c>
      <c r="AW76" s="79">
        <v>291</v>
      </c>
      <c r="AX76" s="79">
        <v>290</v>
      </c>
      <c r="AY76" s="79">
        <v>236</v>
      </c>
      <c r="AZ76" s="79">
        <v>294</v>
      </c>
      <c r="BA76" s="79">
        <v>275</v>
      </c>
      <c r="BB76" s="79">
        <v>263</v>
      </c>
      <c r="BC76" s="79">
        <v>265</v>
      </c>
      <c r="BD76" s="79">
        <v>243</v>
      </c>
      <c r="BE76" s="79">
        <v>244</v>
      </c>
      <c r="BF76" s="79">
        <v>207</v>
      </c>
      <c r="BG76" s="79">
        <v>253</v>
      </c>
      <c r="BH76" s="79">
        <v>210</v>
      </c>
      <c r="BI76" s="79">
        <v>213</v>
      </c>
      <c r="BJ76" s="79">
        <v>243</v>
      </c>
      <c r="BK76" s="79">
        <v>190</v>
      </c>
      <c r="BL76" s="79">
        <v>211</v>
      </c>
      <c r="BM76" s="79">
        <v>193</v>
      </c>
      <c r="BN76" s="79">
        <v>203</v>
      </c>
      <c r="BO76" s="79">
        <v>226</v>
      </c>
      <c r="BP76" s="79">
        <v>230</v>
      </c>
      <c r="BQ76" s="79">
        <v>214</v>
      </c>
      <c r="BR76" s="79">
        <v>226</v>
      </c>
      <c r="BS76" s="79">
        <v>227</v>
      </c>
      <c r="BT76" s="79">
        <v>245</v>
      </c>
      <c r="BU76" s="79">
        <v>248</v>
      </c>
      <c r="BV76" s="79">
        <v>223</v>
      </c>
      <c r="BW76" s="79">
        <v>218</v>
      </c>
      <c r="BX76" s="79">
        <v>169</v>
      </c>
      <c r="BY76" s="79">
        <v>175</v>
      </c>
      <c r="BZ76" s="79">
        <v>181</v>
      </c>
      <c r="CA76" s="79">
        <v>166</v>
      </c>
      <c r="CB76" s="79">
        <v>148</v>
      </c>
      <c r="CC76" s="79">
        <v>131</v>
      </c>
      <c r="CD76" s="79">
        <v>134</v>
      </c>
      <c r="CE76" s="79">
        <v>111</v>
      </c>
      <c r="CF76" s="79">
        <v>126</v>
      </c>
      <c r="CG76" s="79">
        <v>94</v>
      </c>
      <c r="CH76" s="79">
        <v>92</v>
      </c>
      <c r="CI76" s="79">
        <v>69</v>
      </c>
      <c r="CJ76" s="79">
        <v>72</v>
      </c>
      <c r="CK76" s="79">
        <v>51</v>
      </c>
      <c r="CL76" s="79">
        <v>46</v>
      </c>
      <c r="CM76" s="79">
        <v>43</v>
      </c>
      <c r="CN76" s="79">
        <v>39</v>
      </c>
      <c r="CO76" s="79">
        <v>35</v>
      </c>
      <c r="CP76" s="79">
        <v>26</v>
      </c>
      <c r="CQ76" s="79">
        <v>33</v>
      </c>
      <c r="CR76" s="79">
        <v>21</v>
      </c>
      <c r="CS76" s="79">
        <v>14</v>
      </c>
      <c r="CT76" s="79">
        <v>6</v>
      </c>
      <c r="CU76" s="79">
        <v>11</v>
      </c>
      <c r="CV76" s="79">
        <v>8</v>
      </c>
      <c r="CW76" s="79">
        <v>4</v>
      </c>
      <c r="CX76" s="79">
        <v>6</v>
      </c>
      <c r="CY76" s="79">
        <v>0</v>
      </c>
      <c r="CZ76" s="79">
        <v>2</v>
      </c>
      <c r="DA76" s="79">
        <v>2</v>
      </c>
      <c r="DB76" s="79">
        <v>0</v>
      </c>
      <c r="DC76" s="79">
        <v>0</v>
      </c>
      <c r="DD76" s="79">
        <v>0</v>
      </c>
      <c r="DE76" s="79">
        <v>0</v>
      </c>
      <c r="DF76" s="79">
        <v>1</v>
      </c>
      <c r="DG76" s="79">
        <v>0</v>
      </c>
      <c r="DH76" s="79">
        <v>0</v>
      </c>
      <c r="DI76" s="79">
        <v>0</v>
      </c>
      <c r="DJ76" s="79">
        <v>0</v>
      </c>
      <c r="DK76" s="79">
        <v>0</v>
      </c>
      <c r="DL76" s="79">
        <v>0</v>
      </c>
      <c r="DM76" s="79">
        <v>0</v>
      </c>
    </row>
    <row r="77" spans="1:117" hidden="1">
      <c r="A77">
        <v>449</v>
      </c>
      <c r="B77">
        <v>203</v>
      </c>
      <c r="C77">
        <v>28201</v>
      </c>
      <c r="D77">
        <v>2</v>
      </c>
      <c r="E77" t="s">
        <v>495</v>
      </c>
      <c r="F77" s="79">
        <v>3955</v>
      </c>
      <c r="G77" s="79">
        <v>28</v>
      </c>
      <c r="H77" s="79">
        <v>30</v>
      </c>
      <c r="I77" s="79">
        <v>36</v>
      </c>
      <c r="J77" s="79">
        <v>31</v>
      </c>
      <c r="K77" s="79">
        <v>45</v>
      </c>
      <c r="L77" s="79">
        <v>22</v>
      </c>
      <c r="M77" s="79">
        <v>37</v>
      </c>
      <c r="N77" s="79">
        <v>25</v>
      </c>
      <c r="O77" s="79">
        <v>34</v>
      </c>
      <c r="P77" s="79">
        <v>32</v>
      </c>
      <c r="Q77" s="79">
        <v>35</v>
      </c>
      <c r="R77" s="79">
        <v>31</v>
      </c>
      <c r="S77" s="79">
        <v>26</v>
      </c>
      <c r="T77" s="79">
        <v>29</v>
      </c>
      <c r="U77" s="79">
        <v>28</v>
      </c>
      <c r="V77" s="79">
        <v>31</v>
      </c>
      <c r="W77" s="79">
        <v>35</v>
      </c>
      <c r="X77" s="79">
        <v>41</v>
      </c>
      <c r="Y77" s="79">
        <v>44</v>
      </c>
      <c r="Z77" s="79">
        <v>50</v>
      </c>
      <c r="AA77" s="79">
        <v>65</v>
      </c>
      <c r="AB77" s="79">
        <v>61</v>
      </c>
      <c r="AC77" s="79">
        <v>78</v>
      </c>
      <c r="AD77" s="79">
        <v>71</v>
      </c>
      <c r="AE77" s="79">
        <v>91</v>
      </c>
      <c r="AF77" s="79">
        <v>88</v>
      </c>
      <c r="AG77" s="79">
        <v>70</v>
      </c>
      <c r="AH77" s="79">
        <v>93</v>
      </c>
      <c r="AI77" s="79">
        <v>78</v>
      </c>
      <c r="AJ77" s="79">
        <v>67</v>
      </c>
      <c r="AK77" s="79">
        <v>62</v>
      </c>
      <c r="AL77" s="79">
        <v>73</v>
      </c>
      <c r="AM77" s="79">
        <v>69</v>
      </c>
      <c r="AN77" s="79">
        <v>69</v>
      </c>
      <c r="AO77" s="79">
        <v>50</v>
      </c>
      <c r="AP77" s="79">
        <v>58</v>
      </c>
      <c r="AQ77" s="79">
        <v>58</v>
      </c>
      <c r="AR77" s="79">
        <v>57</v>
      </c>
      <c r="AS77" s="79">
        <v>66</v>
      </c>
      <c r="AT77" s="79">
        <v>48</v>
      </c>
      <c r="AU77" s="79">
        <v>69</v>
      </c>
      <c r="AV77" s="79">
        <v>65</v>
      </c>
      <c r="AW77" s="79">
        <v>55</v>
      </c>
      <c r="AX77" s="79">
        <v>76</v>
      </c>
      <c r="AY77" s="79">
        <v>60</v>
      </c>
      <c r="AZ77" s="79">
        <v>64</v>
      </c>
      <c r="BA77" s="79">
        <v>67</v>
      </c>
      <c r="BB77" s="79">
        <v>40</v>
      </c>
      <c r="BC77" s="79">
        <v>53</v>
      </c>
      <c r="BD77" s="79">
        <v>54</v>
      </c>
      <c r="BE77" s="79">
        <v>49</v>
      </c>
      <c r="BF77" s="79">
        <v>64</v>
      </c>
      <c r="BG77" s="79">
        <v>56</v>
      </c>
      <c r="BH77" s="79">
        <v>62</v>
      </c>
      <c r="BI77" s="79">
        <v>65</v>
      </c>
      <c r="BJ77" s="79">
        <v>48</v>
      </c>
      <c r="BK77" s="79">
        <v>51</v>
      </c>
      <c r="BL77" s="79">
        <v>40</v>
      </c>
      <c r="BM77" s="79">
        <v>46</v>
      </c>
      <c r="BN77" s="79">
        <v>53</v>
      </c>
      <c r="BO77" s="79">
        <v>46</v>
      </c>
      <c r="BP77" s="79">
        <v>57</v>
      </c>
      <c r="BQ77" s="79">
        <v>33</v>
      </c>
      <c r="BR77" s="79">
        <v>47</v>
      </c>
      <c r="BS77" s="79">
        <v>30</v>
      </c>
      <c r="BT77" s="79">
        <v>54</v>
      </c>
      <c r="BU77" s="79">
        <v>44</v>
      </c>
      <c r="BV77" s="79">
        <v>46</v>
      </c>
      <c r="BW77" s="79">
        <v>45</v>
      </c>
      <c r="BX77" s="79">
        <v>34</v>
      </c>
      <c r="BY77" s="79">
        <v>38</v>
      </c>
      <c r="BZ77" s="79">
        <v>34</v>
      </c>
      <c r="CA77" s="79">
        <v>20</v>
      </c>
      <c r="CB77" s="79">
        <v>37</v>
      </c>
      <c r="CC77" s="79">
        <v>30</v>
      </c>
      <c r="CD77" s="79">
        <v>27</v>
      </c>
      <c r="CE77" s="79">
        <v>16</v>
      </c>
      <c r="CF77" s="79">
        <v>19</v>
      </c>
      <c r="CG77" s="79">
        <v>23</v>
      </c>
      <c r="CH77" s="79">
        <v>18</v>
      </c>
      <c r="CI77" s="79">
        <v>11</v>
      </c>
      <c r="CJ77" s="79">
        <v>14</v>
      </c>
      <c r="CK77" s="79">
        <v>7</v>
      </c>
      <c r="CL77" s="79">
        <v>6</v>
      </c>
      <c r="CM77" s="79">
        <v>6</v>
      </c>
      <c r="CN77" s="79">
        <v>5</v>
      </c>
      <c r="CO77" s="79">
        <v>6</v>
      </c>
      <c r="CP77" s="79">
        <v>4</v>
      </c>
      <c r="CQ77" s="79">
        <v>6</v>
      </c>
      <c r="CR77" s="79">
        <v>2</v>
      </c>
      <c r="CS77" s="79">
        <v>6</v>
      </c>
      <c r="CT77" s="79">
        <v>1</v>
      </c>
      <c r="CU77" s="79">
        <v>2</v>
      </c>
      <c r="CV77" s="79">
        <v>0</v>
      </c>
      <c r="CW77" s="79">
        <v>2</v>
      </c>
      <c r="CX77" s="79">
        <v>0</v>
      </c>
      <c r="CY77" s="79">
        <v>0</v>
      </c>
      <c r="CZ77" s="79">
        <v>0</v>
      </c>
      <c r="DA77" s="79">
        <v>0</v>
      </c>
      <c r="DB77" s="79">
        <v>0</v>
      </c>
      <c r="DC77" s="79">
        <v>0</v>
      </c>
      <c r="DD77" s="79">
        <v>0</v>
      </c>
      <c r="DE77" s="79">
        <v>0</v>
      </c>
      <c r="DF77" s="79">
        <v>0</v>
      </c>
      <c r="DG77" s="79">
        <v>0</v>
      </c>
      <c r="DH77" s="79">
        <v>0</v>
      </c>
      <c r="DI77" s="79">
        <v>0</v>
      </c>
      <c r="DJ77" s="79">
        <v>0</v>
      </c>
      <c r="DK77" s="79">
        <v>0</v>
      </c>
      <c r="DL77" s="79">
        <v>0</v>
      </c>
      <c r="DM77" s="79">
        <v>0</v>
      </c>
    </row>
    <row r="78" spans="1:117" hidden="1">
      <c r="A78">
        <v>476</v>
      </c>
      <c r="B78" s="183">
        <v>301</v>
      </c>
      <c r="C78">
        <v>0</v>
      </c>
      <c r="D78" t="s">
        <v>492</v>
      </c>
      <c r="E78" t="s">
        <v>493</v>
      </c>
      <c r="F78" s="79">
        <v>65253007</v>
      </c>
      <c r="G78" s="79">
        <v>470249</v>
      </c>
      <c r="H78" s="79">
        <v>475218</v>
      </c>
      <c r="I78" s="79">
        <v>494107</v>
      </c>
      <c r="J78" s="79">
        <v>496617</v>
      </c>
      <c r="K78" s="79">
        <v>509284</v>
      </c>
      <c r="L78" s="79">
        <v>510482</v>
      </c>
      <c r="M78" s="79">
        <v>516212</v>
      </c>
      <c r="N78" s="79">
        <v>526394</v>
      </c>
      <c r="O78" s="79">
        <v>522188</v>
      </c>
      <c r="P78" s="79">
        <v>519070</v>
      </c>
      <c r="Q78" s="79">
        <v>519751</v>
      </c>
      <c r="R78" s="79">
        <v>538893</v>
      </c>
      <c r="S78" s="79">
        <v>547248</v>
      </c>
      <c r="T78" s="79">
        <v>563720</v>
      </c>
      <c r="U78" s="79">
        <v>571339</v>
      </c>
      <c r="V78" s="79">
        <v>582538</v>
      </c>
      <c r="W78" s="79">
        <v>584064</v>
      </c>
      <c r="X78" s="79">
        <v>592503</v>
      </c>
      <c r="Y78" s="79">
        <v>593060</v>
      </c>
      <c r="Z78" s="79">
        <v>589860</v>
      </c>
      <c r="AA78" s="79">
        <v>599458</v>
      </c>
      <c r="AB78" s="79">
        <v>596018</v>
      </c>
      <c r="AC78" s="79">
        <v>585226</v>
      </c>
      <c r="AD78" s="79">
        <v>594217</v>
      </c>
      <c r="AE78" s="79">
        <v>593660</v>
      </c>
      <c r="AF78" s="79">
        <v>606164</v>
      </c>
      <c r="AG78" s="79">
        <v>620725</v>
      </c>
      <c r="AH78" s="79">
        <v>640723</v>
      </c>
      <c r="AI78" s="79">
        <v>660028</v>
      </c>
      <c r="AJ78" s="79">
        <v>671547</v>
      </c>
      <c r="AK78" s="79">
        <v>701141</v>
      </c>
      <c r="AL78" s="79">
        <v>724938</v>
      </c>
      <c r="AM78" s="79">
        <v>735552</v>
      </c>
      <c r="AN78" s="79">
        <v>738109</v>
      </c>
      <c r="AO78" s="79">
        <v>745262</v>
      </c>
      <c r="AP78" s="79">
        <v>778025</v>
      </c>
      <c r="AQ78" s="79">
        <v>797768</v>
      </c>
      <c r="AR78" s="79">
        <v>829706</v>
      </c>
      <c r="AS78" s="79">
        <v>851144</v>
      </c>
      <c r="AT78" s="79">
        <v>892244</v>
      </c>
      <c r="AU78" s="79">
        <v>931902</v>
      </c>
      <c r="AV78" s="79">
        <v>982265</v>
      </c>
      <c r="AW78" s="79">
        <v>1003088</v>
      </c>
      <c r="AX78" s="79">
        <v>982927</v>
      </c>
      <c r="AY78" s="79">
        <v>958739</v>
      </c>
      <c r="AZ78" s="79">
        <v>930150</v>
      </c>
      <c r="BA78" s="79">
        <v>917329</v>
      </c>
      <c r="BB78" s="79">
        <v>897776</v>
      </c>
      <c r="BC78" s="79">
        <v>895913</v>
      </c>
      <c r="BD78" s="79">
        <v>702836</v>
      </c>
      <c r="BE78" s="79">
        <v>866839</v>
      </c>
      <c r="BF78" s="79">
        <v>812167</v>
      </c>
      <c r="BG78" s="79">
        <v>792668</v>
      </c>
      <c r="BH78" s="79">
        <v>767202</v>
      </c>
      <c r="BI78" s="79">
        <v>755976</v>
      </c>
      <c r="BJ78" s="79">
        <v>763457</v>
      </c>
      <c r="BK78" s="79">
        <v>778076</v>
      </c>
      <c r="BL78" s="79">
        <v>759370</v>
      </c>
      <c r="BM78" s="79">
        <v>738651</v>
      </c>
      <c r="BN78" s="79">
        <v>777413</v>
      </c>
      <c r="BO78" s="79">
        <v>803522</v>
      </c>
      <c r="BP78" s="79">
        <v>805188</v>
      </c>
      <c r="BQ78" s="79">
        <v>859026</v>
      </c>
      <c r="BR78" s="79">
        <v>910557</v>
      </c>
      <c r="BS78" s="79">
        <v>964155</v>
      </c>
      <c r="BT78" s="79">
        <v>1036983</v>
      </c>
      <c r="BU78" s="79">
        <v>1136460</v>
      </c>
      <c r="BV78" s="79">
        <v>1126852</v>
      </c>
      <c r="BW78" s="79">
        <v>1066592</v>
      </c>
      <c r="BX78" s="79">
        <v>669334</v>
      </c>
      <c r="BY78" s="79">
        <v>722351</v>
      </c>
      <c r="BZ78" s="79">
        <v>879122</v>
      </c>
      <c r="CA78" s="79">
        <v>848469</v>
      </c>
      <c r="CB78" s="79">
        <v>870261</v>
      </c>
      <c r="CC78" s="79">
        <v>841645</v>
      </c>
      <c r="CD78" s="79">
        <v>761417</v>
      </c>
      <c r="CE78" s="79">
        <v>658812</v>
      </c>
      <c r="CF78" s="79">
        <v>700263</v>
      </c>
      <c r="CG78" s="79">
        <v>711506</v>
      </c>
      <c r="CH78" s="79">
        <v>704504</v>
      </c>
      <c r="CI78" s="79">
        <v>665392</v>
      </c>
      <c r="CJ78" s="79">
        <v>620249</v>
      </c>
      <c r="CK78" s="79">
        <v>609606</v>
      </c>
      <c r="CL78" s="79">
        <v>576303</v>
      </c>
      <c r="CM78" s="79">
        <v>539482</v>
      </c>
      <c r="CN78" s="79">
        <v>490143</v>
      </c>
      <c r="CO78" s="79">
        <v>458590</v>
      </c>
      <c r="CP78" s="79">
        <v>419663</v>
      </c>
      <c r="CQ78" s="79">
        <v>378648</v>
      </c>
      <c r="CR78" s="79">
        <v>341293</v>
      </c>
      <c r="CS78" s="79">
        <v>292493</v>
      </c>
      <c r="CT78" s="79">
        <v>240836</v>
      </c>
      <c r="CU78" s="79">
        <v>203916</v>
      </c>
      <c r="CV78" s="79">
        <v>161044</v>
      </c>
      <c r="CW78" s="79">
        <v>127779</v>
      </c>
      <c r="CX78" s="79">
        <v>107286</v>
      </c>
      <c r="CY78" s="79">
        <v>67542</v>
      </c>
      <c r="CZ78" s="79">
        <v>53524</v>
      </c>
      <c r="DA78" s="79">
        <v>39995</v>
      </c>
      <c r="DB78" s="79">
        <v>29520</v>
      </c>
      <c r="DC78" s="79">
        <v>19154</v>
      </c>
      <c r="DD78" s="79">
        <v>13645</v>
      </c>
      <c r="DE78" s="79">
        <v>8895</v>
      </c>
      <c r="DF78" s="79">
        <v>5394</v>
      </c>
      <c r="DG78" s="79">
        <v>2876</v>
      </c>
      <c r="DH78" s="79">
        <v>1631</v>
      </c>
      <c r="DI78" s="79">
        <v>911</v>
      </c>
      <c r="DJ78" s="79">
        <v>477</v>
      </c>
      <c r="DK78" s="79">
        <v>267</v>
      </c>
      <c r="DL78" s="79">
        <v>101</v>
      </c>
      <c r="DM78" s="79">
        <v>137</v>
      </c>
    </row>
    <row r="79" spans="1:117" hidden="1">
      <c r="A79">
        <v>524</v>
      </c>
      <c r="B79" s="183">
        <v>301</v>
      </c>
      <c r="C79">
        <v>28000</v>
      </c>
      <c r="D79" t="s">
        <v>492</v>
      </c>
      <c r="E79" t="s">
        <v>41</v>
      </c>
      <c r="F79" s="79">
        <v>2893239</v>
      </c>
      <c r="G79" s="79">
        <v>20293</v>
      </c>
      <c r="H79" s="79">
        <v>20699</v>
      </c>
      <c r="I79" s="79">
        <v>21620</v>
      </c>
      <c r="J79" s="79">
        <v>21847</v>
      </c>
      <c r="K79" s="79">
        <v>22733</v>
      </c>
      <c r="L79" s="79">
        <v>22654</v>
      </c>
      <c r="M79" s="79">
        <v>23097</v>
      </c>
      <c r="N79" s="79">
        <v>23749</v>
      </c>
      <c r="O79" s="79">
        <v>23197</v>
      </c>
      <c r="P79" s="79">
        <v>23292</v>
      </c>
      <c r="Q79" s="79">
        <v>23399</v>
      </c>
      <c r="R79" s="79">
        <v>24204</v>
      </c>
      <c r="S79" s="79">
        <v>24719</v>
      </c>
      <c r="T79" s="79">
        <v>25458</v>
      </c>
      <c r="U79" s="79">
        <v>25858</v>
      </c>
      <c r="V79" s="79">
        <v>26727</v>
      </c>
      <c r="W79" s="79">
        <v>26811</v>
      </c>
      <c r="X79" s="79">
        <v>27161</v>
      </c>
      <c r="Y79" s="79">
        <v>26905</v>
      </c>
      <c r="Z79" s="79">
        <v>26983</v>
      </c>
      <c r="AA79" s="79">
        <v>26789</v>
      </c>
      <c r="AB79" s="79">
        <v>26375</v>
      </c>
      <c r="AC79" s="79">
        <v>25744</v>
      </c>
      <c r="AD79" s="79">
        <v>25070</v>
      </c>
      <c r="AE79" s="79">
        <v>25282</v>
      </c>
      <c r="AF79" s="79">
        <v>25737</v>
      </c>
      <c r="AG79" s="79">
        <v>25937</v>
      </c>
      <c r="AH79" s="79">
        <v>26838</v>
      </c>
      <c r="AI79" s="79">
        <v>27448</v>
      </c>
      <c r="AJ79" s="79">
        <v>28023</v>
      </c>
      <c r="AK79" s="79">
        <v>29337</v>
      </c>
      <c r="AL79" s="79">
        <v>30632</v>
      </c>
      <c r="AM79" s="79">
        <v>31316</v>
      </c>
      <c r="AN79" s="79">
        <v>31368</v>
      </c>
      <c r="AO79" s="79">
        <v>31867</v>
      </c>
      <c r="AP79" s="79">
        <v>33398</v>
      </c>
      <c r="AQ79" s="79">
        <v>34002</v>
      </c>
      <c r="AR79" s="79">
        <v>36319</v>
      </c>
      <c r="AS79" s="79">
        <v>37616</v>
      </c>
      <c r="AT79" s="79">
        <v>39574</v>
      </c>
      <c r="AU79" s="79">
        <v>42126</v>
      </c>
      <c r="AV79" s="79">
        <v>44609</v>
      </c>
      <c r="AW79" s="79">
        <v>45852</v>
      </c>
      <c r="AX79" s="79">
        <v>44922</v>
      </c>
      <c r="AY79" s="79">
        <v>44055</v>
      </c>
      <c r="AZ79" s="79">
        <v>43029</v>
      </c>
      <c r="BA79" s="79">
        <v>42170</v>
      </c>
      <c r="BB79" s="79">
        <v>40926</v>
      </c>
      <c r="BC79" s="79">
        <v>40224</v>
      </c>
      <c r="BD79" s="79">
        <v>31813</v>
      </c>
      <c r="BE79" s="79">
        <v>39548</v>
      </c>
      <c r="BF79" s="79">
        <v>37029</v>
      </c>
      <c r="BG79" s="79">
        <v>36154</v>
      </c>
      <c r="BH79" s="79">
        <v>35107</v>
      </c>
      <c r="BI79" s="79">
        <v>33439</v>
      </c>
      <c r="BJ79" s="79">
        <v>34024</v>
      </c>
      <c r="BK79" s="79">
        <v>35130</v>
      </c>
      <c r="BL79" s="79">
        <v>33797</v>
      </c>
      <c r="BM79" s="79">
        <v>31890</v>
      </c>
      <c r="BN79" s="79">
        <v>33761</v>
      </c>
      <c r="BO79" s="79">
        <v>34854</v>
      </c>
      <c r="BP79" s="79">
        <v>35056</v>
      </c>
      <c r="BQ79" s="79">
        <v>37957</v>
      </c>
      <c r="BR79" s="79">
        <v>39499</v>
      </c>
      <c r="BS79" s="79">
        <v>42853</v>
      </c>
      <c r="BT79" s="79">
        <v>45386</v>
      </c>
      <c r="BU79" s="79">
        <v>52502</v>
      </c>
      <c r="BV79" s="79">
        <v>52103</v>
      </c>
      <c r="BW79" s="79">
        <v>49454</v>
      </c>
      <c r="BX79" s="79">
        <v>30025</v>
      </c>
      <c r="BY79" s="79">
        <v>33656</v>
      </c>
      <c r="BZ79" s="79">
        <v>40550</v>
      </c>
      <c r="CA79" s="79">
        <v>38276</v>
      </c>
      <c r="CB79" s="79">
        <v>40389</v>
      </c>
      <c r="CC79" s="79">
        <v>39057</v>
      </c>
      <c r="CD79" s="79">
        <v>33052</v>
      </c>
      <c r="CE79" s="79">
        <v>28600</v>
      </c>
      <c r="CF79" s="79">
        <v>30717</v>
      </c>
      <c r="CG79" s="79">
        <v>31357</v>
      </c>
      <c r="CH79" s="79">
        <v>31766</v>
      </c>
      <c r="CI79" s="79">
        <v>29162</v>
      </c>
      <c r="CJ79" s="79">
        <v>26723</v>
      </c>
      <c r="CK79" s="79">
        <v>26719</v>
      </c>
      <c r="CL79" s="79">
        <v>25281</v>
      </c>
      <c r="CM79" s="79">
        <v>23706</v>
      </c>
      <c r="CN79" s="79">
        <v>20389</v>
      </c>
      <c r="CO79" s="79">
        <v>19672</v>
      </c>
      <c r="CP79" s="79">
        <v>17722</v>
      </c>
      <c r="CQ79" s="79">
        <v>15677</v>
      </c>
      <c r="CR79" s="79">
        <v>14440</v>
      </c>
      <c r="CS79" s="79">
        <v>11973</v>
      </c>
      <c r="CT79" s="79">
        <v>9734</v>
      </c>
      <c r="CU79" s="79">
        <v>8355</v>
      </c>
      <c r="CV79" s="79">
        <v>6863</v>
      </c>
      <c r="CW79" s="79">
        <v>5375</v>
      </c>
      <c r="CX79" s="79">
        <v>4598</v>
      </c>
      <c r="CY79" s="79">
        <v>2720</v>
      </c>
      <c r="CZ79" s="79">
        <v>2174</v>
      </c>
      <c r="DA79" s="79">
        <v>1695</v>
      </c>
      <c r="DB79" s="79">
        <v>1201</v>
      </c>
      <c r="DC79" s="79">
        <v>769</v>
      </c>
      <c r="DD79" s="79">
        <v>574</v>
      </c>
      <c r="DE79" s="79">
        <v>376</v>
      </c>
      <c r="DF79" s="79">
        <v>277</v>
      </c>
      <c r="DG79" s="79">
        <v>123</v>
      </c>
      <c r="DH79" s="79">
        <v>76</v>
      </c>
      <c r="DI79" s="79">
        <v>37</v>
      </c>
      <c r="DJ79" s="79">
        <v>17</v>
      </c>
      <c r="DK79" s="79">
        <v>10</v>
      </c>
      <c r="DL79" s="79">
        <v>3</v>
      </c>
      <c r="DM79" s="79">
        <v>6</v>
      </c>
    </row>
    <row r="80" spans="1:117" hidden="1">
      <c r="A80">
        <v>525</v>
      </c>
      <c r="B80" s="183">
        <v>301</v>
      </c>
      <c r="C80">
        <v>28100</v>
      </c>
      <c r="D80">
        <v>1</v>
      </c>
      <c r="E80" t="s">
        <v>494</v>
      </c>
      <c r="F80" s="79">
        <v>810572</v>
      </c>
      <c r="G80" s="79">
        <v>5523</v>
      </c>
      <c r="H80" s="79">
        <v>5531</v>
      </c>
      <c r="I80" s="79">
        <v>5654</v>
      </c>
      <c r="J80" s="79">
        <v>5703</v>
      </c>
      <c r="K80" s="79">
        <v>6033</v>
      </c>
      <c r="L80" s="79">
        <v>6076</v>
      </c>
      <c r="M80" s="79">
        <v>6015</v>
      </c>
      <c r="N80" s="79">
        <v>6194</v>
      </c>
      <c r="O80" s="79">
        <v>6094</v>
      </c>
      <c r="P80" s="79">
        <v>6097</v>
      </c>
      <c r="Q80" s="79">
        <v>6266</v>
      </c>
      <c r="R80" s="79">
        <v>6224</v>
      </c>
      <c r="S80" s="79">
        <v>6461</v>
      </c>
      <c r="T80" s="79">
        <v>6590</v>
      </c>
      <c r="U80" s="79">
        <v>6431</v>
      </c>
      <c r="V80" s="79">
        <v>6912</v>
      </c>
      <c r="W80" s="79">
        <v>6855</v>
      </c>
      <c r="X80" s="79">
        <v>6859</v>
      </c>
      <c r="Y80" s="79">
        <v>7410</v>
      </c>
      <c r="Z80" s="79">
        <v>8040</v>
      </c>
      <c r="AA80" s="79">
        <v>8190</v>
      </c>
      <c r="AB80" s="79">
        <v>8014</v>
      </c>
      <c r="AC80" s="79">
        <v>7961</v>
      </c>
      <c r="AD80" s="79">
        <v>7676</v>
      </c>
      <c r="AE80" s="79">
        <v>7789</v>
      </c>
      <c r="AF80" s="79">
        <v>7808</v>
      </c>
      <c r="AG80" s="79">
        <v>7836</v>
      </c>
      <c r="AH80" s="79">
        <v>8063</v>
      </c>
      <c r="AI80" s="79">
        <v>8224</v>
      </c>
      <c r="AJ80" s="79">
        <v>8284</v>
      </c>
      <c r="AK80" s="79">
        <v>8541</v>
      </c>
      <c r="AL80" s="79">
        <v>8912</v>
      </c>
      <c r="AM80" s="79">
        <v>9050</v>
      </c>
      <c r="AN80" s="79">
        <v>9136</v>
      </c>
      <c r="AO80" s="79">
        <v>9241</v>
      </c>
      <c r="AP80" s="79">
        <v>9499</v>
      </c>
      <c r="AQ80" s="79">
        <v>9707</v>
      </c>
      <c r="AR80" s="79">
        <v>10517</v>
      </c>
      <c r="AS80" s="79">
        <v>10676</v>
      </c>
      <c r="AT80" s="79">
        <v>11128</v>
      </c>
      <c r="AU80" s="79">
        <v>12002</v>
      </c>
      <c r="AV80" s="79">
        <v>12466</v>
      </c>
      <c r="AW80" s="79">
        <v>12951</v>
      </c>
      <c r="AX80" s="79">
        <v>12461</v>
      </c>
      <c r="AY80" s="79">
        <v>12252</v>
      </c>
      <c r="AZ80" s="79">
        <v>12008</v>
      </c>
      <c r="BA80" s="79">
        <v>11799</v>
      </c>
      <c r="BB80" s="79">
        <v>11201</v>
      </c>
      <c r="BC80" s="79">
        <v>11110</v>
      </c>
      <c r="BD80" s="79">
        <v>9094</v>
      </c>
      <c r="BE80" s="79">
        <v>10961</v>
      </c>
      <c r="BF80" s="79">
        <v>10409</v>
      </c>
      <c r="BG80" s="79">
        <v>10245</v>
      </c>
      <c r="BH80" s="79">
        <v>9886</v>
      </c>
      <c r="BI80" s="79">
        <v>9550</v>
      </c>
      <c r="BJ80" s="79">
        <v>9763</v>
      </c>
      <c r="BK80" s="79">
        <v>9920</v>
      </c>
      <c r="BL80" s="79">
        <v>9688</v>
      </c>
      <c r="BM80" s="79">
        <v>9120</v>
      </c>
      <c r="BN80" s="79">
        <v>9505</v>
      </c>
      <c r="BO80" s="79">
        <v>9548</v>
      </c>
      <c r="BP80" s="79">
        <v>9757</v>
      </c>
      <c r="BQ80" s="79">
        <v>10519</v>
      </c>
      <c r="BR80" s="79">
        <v>10783</v>
      </c>
      <c r="BS80" s="79">
        <v>11665</v>
      </c>
      <c r="BT80" s="79">
        <v>12534</v>
      </c>
      <c r="BU80" s="79">
        <v>14612</v>
      </c>
      <c r="BV80" s="79">
        <v>14442</v>
      </c>
      <c r="BW80" s="79">
        <v>13636</v>
      </c>
      <c r="BX80" s="79">
        <v>8299</v>
      </c>
      <c r="BY80" s="79">
        <v>9232</v>
      </c>
      <c r="BZ80" s="79">
        <v>11194</v>
      </c>
      <c r="CA80" s="79">
        <v>10604</v>
      </c>
      <c r="CB80" s="79">
        <v>11170</v>
      </c>
      <c r="CC80" s="79">
        <v>11160</v>
      </c>
      <c r="CD80" s="79">
        <v>9577</v>
      </c>
      <c r="CE80" s="79">
        <v>8133</v>
      </c>
      <c r="CF80" s="79">
        <v>8629</v>
      </c>
      <c r="CG80" s="79">
        <v>8890</v>
      </c>
      <c r="CH80" s="79">
        <v>8903</v>
      </c>
      <c r="CI80" s="79">
        <v>8564</v>
      </c>
      <c r="CJ80" s="79">
        <v>7740</v>
      </c>
      <c r="CK80" s="79">
        <v>7754</v>
      </c>
      <c r="CL80" s="79">
        <v>7299</v>
      </c>
      <c r="CM80" s="79">
        <v>6653</v>
      </c>
      <c r="CN80" s="79">
        <v>5769</v>
      </c>
      <c r="CO80" s="79">
        <v>5538</v>
      </c>
      <c r="CP80" s="79">
        <v>4867</v>
      </c>
      <c r="CQ80" s="79">
        <v>4233</v>
      </c>
      <c r="CR80" s="79">
        <v>3920</v>
      </c>
      <c r="CS80" s="79">
        <v>3262</v>
      </c>
      <c r="CT80" s="79">
        <v>2618</v>
      </c>
      <c r="CU80" s="79">
        <v>2206</v>
      </c>
      <c r="CV80" s="79">
        <v>1895</v>
      </c>
      <c r="CW80" s="79">
        <v>1416</v>
      </c>
      <c r="CX80" s="79">
        <v>1211</v>
      </c>
      <c r="CY80" s="79">
        <v>717</v>
      </c>
      <c r="CZ80" s="79">
        <v>641</v>
      </c>
      <c r="DA80" s="79">
        <v>418</v>
      </c>
      <c r="DB80" s="79">
        <v>335</v>
      </c>
      <c r="DC80" s="79">
        <v>208</v>
      </c>
      <c r="DD80" s="79">
        <v>173</v>
      </c>
      <c r="DE80" s="79">
        <v>91</v>
      </c>
      <c r="DF80" s="79">
        <v>75</v>
      </c>
      <c r="DG80" s="79">
        <v>32</v>
      </c>
      <c r="DH80" s="79">
        <v>19</v>
      </c>
      <c r="DI80" s="79">
        <v>9</v>
      </c>
      <c r="DJ80" s="79">
        <v>3</v>
      </c>
      <c r="DK80" s="79">
        <v>4</v>
      </c>
      <c r="DL80" s="79">
        <v>2</v>
      </c>
      <c r="DM80" s="79">
        <v>2</v>
      </c>
    </row>
    <row r="81" spans="1:117" hidden="1">
      <c r="A81">
        <v>526</v>
      </c>
      <c r="B81" s="183">
        <v>301</v>
      </c>
      <c r="C81">
        <v>28201</v>
      </c>
      <c r="D81">
        <v>2</v>
      </c>
      <c r="E81" t="s">
        <v>495</v>
      </c>
      <c r="F81" s="79">
        <v>276940</v>
      </c>
      <c r="G81" s="79">
        <v>2194</v>
      </c>
      <c r="H81" s="79">
        <v>2232</v>
      </c>
      <c r="I81" s="79">
        <v>2269</v>
      </c>
      <c r="J81" s="79">
        <v>2315</v>
      </c>
      <c r="K81" s="79">
        <v>2390</v>
      </c>
      <c r="L81" s="79">
        <v>2305</v>
      </c>
      <c r="M81" s="79">
        <v>2451</v>
      </c>
      <c r="N81" s="79">
        <v>2454</v>
      </c>
      <c r="O81" s="79">
        <v>2429</v>
      </c>
      <c r="P81" s="79">
        <v>2502</v>
      </c>
      <c r="Q81" s="79">
        <v>2481</v>
      </c>
      <c r="R81" s="79">
        <v>2553</v>
      </c>
      <c r="S81" s="79">
        <v>2639</v>
      </c>
      <c r="T81" s="79">
        <v>2672</v>
      </c>
      <c r="U81" s="79">
        <v>2742</v>
      </c>
      <c r="V81" s="79">
        <v>2808</v>
      </c>
      <c r="W81" s="79">
        <v>2837</v>
      </c>
      <c r="X81" s="79">
        <v>2955</v>
      </c>
      <c r="Y81" s="79">
        <v>2776</v>
      </c>
      <c r="Z81" s="79">
        <v>2635</v>
      </c>
      <c r="AA81" s="79">
        <v>2583</v>
      </c>
      <c r="AB81" s="79">
        <v>2610</v>
      </c>
      <c r="AC81" s="79">
        <v>2499</v>
      </c>
      <c r="AD81" s="79">
        <v>2522</v>
      </c>
      <c r="AE81" s="79">
        <v>2536</v>
      </c>
      <c r="AF81" s="79">
        <v>2603</v>
      </c>
      <c r="AG81" s="79">
        <v>2619</v>
      </c>
      <c r="AH81" s="79">
        <v>2652</v>
      </c>
      <c r="AI81" s="79">
        <v>2745</v>
      </c>
      <c r="AJ81" s="79">
        <v>2776</v>
      </c>
      <c r="AK81" s="79">
        <v>2977</v>
      </c>
      <c r="AL81" s="79">
        <v>2954</v>
      </c>
      <c r="AM81" s="79">
        <v>3037</v>
      </c>
      <c r="AN81" s="79">
        <v>3126</v>
      </c>
      <c r="AO81" s="79">
        <v>3038</v>
      </c>
      <c r="AP81" s="79">
        <v>3177</v>
      </c>
      <c r="AQ81" s="79">
        <v>3260</v>
      </c>
      <c r="AR81" s="79">
        <v>3509</v>
      </c>
      <c r="AS81" s="79">
        <v>3670</v>
      </c>
      <c r="AT81" s="79">
        <v>3906</v>
      </c>
      <c r="AU81" s="79">
        <v>4109</v>
      </c>
      <c r="AV81" s="79">
        <v>4388</v>
      </c>
      <c r="AW81" s="79">
        <v>4506</v>
      </c>
      <c r="AX81" s="79">
        <v>4419</v>
      </c>
      <c r="AY81" s="79">
        <v>4241</v>
      </c>
      <c r="AZ81" s="79">
        <v>4129</v>
      </c>
      <c r="BA81" s="79">
        <v>3992</v>
      </c>
      <c r="BB81" s="79">
        <v>3947</v>
      </c>
      <c r="BC81" s="79">
        <v>3753</v>
      </c>
      <c r="BD81" s="79">
        <v>2957</v>
      </c>
      <c r="BE81" s="79">
        <v>3813</v>
      </c>
      <c r="BF81" s="79">
        <v>3566</v>
      </c>
      <c r="BG81" s="79">
        <v>3470</v>
      </c>
      <c r="BH81" s="79">
        <v>3364</v>
      </c>
      <c r="BI81" s="79">
        <v>3054</v>
      </c>
      <c r="BJ81" s="79">
        <v>2999</v>
      </c>
      <c r="BK81" s="79">
        <v>3264</v>
      </c>
      <c r="BL81" s="79">
        <v>3042</v>
      </c>
      <c r="BM81" s="79">
        <v>2923</v>
      </c>
      <c r="BN81" s="79">
        <v>3067</v>
      </c>
      <c r="BO81" s="79">
        <v>3134</v>
      </c>
      <c r="BP81" s="79">
        <v>3111</v>
      </c>
      <c r="BQ81" s="79">
        <v>3432</v>
      </c>
      <c r="BR81" s="79">
        <v>3641</v>
      </c>
      <c r="BS81" s="79">
        <v>3921</v>
      </c>
      <c r="BT81" s="79">
        <v>4108</v>
      </c>
      <c r="BU81" s="79">
        <v>4789</v>
      </c>
      <c r="BV81" s="79">
        <v>4873</v>
      </c>
      <c r="BW81" s="79">
        <v>4671</v>
      </c>
      <c r="BX81" s="79">
        <v>2767</v>
      </c>
      <c r="BY81" s="79">
        <v>3199</v>
      </c>
      <c r="BZ81" s="79">
        <v>3866</v>
      </c>
      <c r="CA81" s="79">
        <v>3486</v>
      </c>
      <c r="CB81" s="79">
        <v>3760</v>
      </c>
      <c r="CC81" s="79">
        <v>3797</v>
      </c>
      <c r="CD81" s="79">
        <v>3103</v>
      </c>
      <c r="CE81" s="79">
        <v>2587</v>
      </c>
      <c r="CF81" s="79">
        <v>2741</v>
      </c>
      <c r="CG81" s="79">
        <v>2812</v>
      </c>
      <c r="CH81" s="79">
        <v>2849</v>
      </c>
      <c r="CI81" s="79">
        <v>2633</v>
      </c>
      <c r="CJ81" s="79">
        <v>2320</v>
      </c>
      <c r="CK81" s="79">
        <v>2393</v>
      </c>
      <c r="CL81" s="79">
        <v>2184</v>
      </c>
      <c r="CM81" s="79">
        <v>2119</v>
      </c>
      <c r="CN81" s="79">
        <v>1789</v>
      </c>
      <c r="CO81" s="79">
        <v>1614</v>
      </c>
      <c r="CP81" s="79">
        <v>1504</v>
      </c>
      <c r="CQ81" s="79">
        <v>1338</v>
      </c>
      <c r="CR81" s="79">
        <v>1228</v>
      </c>
      <c r="CS81" s="79">
        <v>998</v>
      </c>
      <c r="CT81" s="79">
        <v>798</v>
      </c>
      <c r="CU81" s="79">
        <v>678</v>
      </c>
      <c r="CV81" s="79">
        <v>593</v>
      </c>
      <c r="CW81" s="79">
        <v>481</v>
      </c>
      <c r="CX81" s="79">
        <v>373</v>
      </c>
      <c r="CY81" s="79">
        <v>233</v>
      </c>
      <c r="CZ81" s="79">
        <v>162</v>
      </c>
      <c r="DA81" s="79">
        <v>133</v>
      </c>
      <c r="DB81" s="79">
        <v>85</v>
      </c>
      <c r="DC81" s="79">
        <v>69</v>
      </c>
      <c r="DD81" s="79">
        <v>45</v>
      </c>
      <c r="DE81" s="79">
        <v>38</v>
      </c>
      <c r="DF81" s="79">
        <v>22</v>
      </c>
      <c r="DG81" s="79">
        <v>11</v>
      </c>
      <c r="DH81" s="79">
        <v>8</v>
      </c>
      <c r="DI81" s="79">
        <v>3</v>
      </c>
      <c r="DJ81" s="79">
        <v>0</v>
      </c>
      <c r="DK81" s="79">
        <v>0</v>
      </c>
      <c r="DL81" s="79">
        <v>0</v>
      </c>
      <c r="DM81" s="79">
        <v>0</v>
      </c>
    </row>
    <row r="82" spans="1:117">
      <c r="A82">
        <v>553</v>
      </c>
      <c r="B82" s="81">
        <v>302</v>
      </c>
      <c r="C82">
        <v>0</v>
      </c>
      <c r="D82" t="s">
        <v>492</v>
      </c>
      <c r="E82" t="s">
        <v>493</v>
      </c>
      <c r="F82" s="79">
        <v>64296543</v>
      </c>
      <c r="G82" s="79">
        <v>464117</v>
      </c>
      <c r="H82" s="79">
        <v>468681</v>
      </c>
      <c r="I82" s="79">
        <v>487845</v>
      </c>
      <c r="J82" s="79">
        <v>490520</v>
      </c>
      <c r="K82" s="79">
        <v>503746</v>
      </c>
      <c r="L82" s="79">
        <v>505223</v>
      </c>
      <c r="M82" s="79">
        <v>511029</v>
      </c>
      <c r="N82" s="79">
        <v>521244</v>
      </c>
      <c r="O82" s="79">
        <v>517347</v>
      </c>
      <c r="P82" s="79">
        <v>514383</v>
      </c>
      <c r="Q82" s="79">
        <v>515281</v>
      </c>
      <c r="R82" s="79">
        <v>534544</v>
      </c>
      <c r="S82" s="79">
        <v>542884</v>
      </c>
      <c r="T82" s="79">
        <v>559179</v>
      </c>
      <c r="U82" s="79">
        <v>566605</v>
      </c>
      <c r="V82" s="79">
        <v>577438</v>
      </c>
      <c r="W82" s="79">
        <v>578774</v>
      </c>
      <c r="X82" s="79">
        <v>586774</v>
      </c>
      <c r="Y82" s="79">
        <v>584853</v>
      </c>
      <c r="Z82" s="79">
        <v>576347</v>
      </c>
      <c r="AA82" s="79">
        <v>581939</v>
      </c>
      <c r="AB82" s="79">
        <v>577187</v>
      </c>
      <c r="AC82" s="79">
        <v>565265</v>
      </c>
      <c r="AD82" s="79">
        <v>573023</v>
      </c>
      <c r="AE82" s="79">
        <v>571338</v>
      </c>
      <c r="AF82" s="79">
        <v>581571</v>
      </c>
      <c r="AG82" s="79">
        <v>597012</v>
      </c>
      <c r="AH82" s="79">
        <v>617785</v>
      </c>
      <c r="AI82" s="79">
        <v>636921</v>
      </c>
      <c r="AJ82" s="79">
        <v>649388</v>
      </c>
      <c r="AK82" s="79">
        <v>679252</v>
      </c>
      <c r="AL82" s="79">
        <v>702745</v>
      </c>
      <c r="AM82" s="79">
        <v>712471</v>
      </c>
      <c r="AN82" s="79">
        <v>713494</v>
      </c>
      <c r="AO82" s="79">
        <v>723572</v>
      </c>
      <c r="AP82" s="79">
        <v>756242</v>
      </c>
      <c r="AQ82" s="79">
        <v>775876</v>
      </c>
      <c r="AR82" s="79">
        <v>809405</v>
      </c>
      <c r="AS82" s="79">
        <v>832116</v>
      </c>
      <c r="AT82" s="79">
        <v>873231</v>
      </c>
      <c r="AU82" s="79">
        <v>913647</v>
      </c>
      <c r="AV82" s="79">
        <v>963899</v>
      </c>
      <c r="AW82" s="79">
        <v>983952</v>
      </c>
      <c r="AX82" s="79">
        <v>963272</v>
      </c>
      <c r="AY82" s="79">
        <v>938903</v>
      </c>
      <c r="AZ82" s="79">
        <v>910133</v>
      </c>
      <c r="BA82" s="79">
        <v>897922</v>
      </c>
      <c r="BB82" s="79">
        <v>879040</v>
      </c>
      <c r="BC82" s="79">
        <v>879641</v>
      </c>
      <c r="BD82" s="79">
        <v>687381</v>
      </c>
      <c r="BE82" s="79">
        <v>851477</v>
      </c>
      <c r="BF82" s="79">
        <v>797405</v>
      </c>
      <c r="BG82" s="79">
        <v>778094</v>
      </c>
      <c r="BH82" s="79">
        <v>754778</v>
      </c>
      <c r="BI82" s="79">
        <v>744804</v>
      </c>
      <c r="BJ82" s="79">
        <v>752716</v>
      </c>
      <c r="BK82" s="79">
        <v>768652</v>
      </c>
      <c r="BL82" s="79">
        <v>750057</v>
      </c>
      <c r="BM82" s="79">
        <v>729859</v>
      </c>
      <c r="BN82" s="79">
        <v>769112</v>
      </c>
      <c r="BO82" s="79">
        <v>795498</v>
      </c>
      <c r="BP82" s="79">
        <v>797913</v>
      </c>
      <c r="BQ82" s="79">
        <v>852387</v>
      </c>
      <c r="BR82" s="79">
        <v>904007</v>
      </c>
      <c r="BS82" s="79">
        <v>958332</v>
      </c>
      <c r="BT82" s="79">
        <v>1031335</v>
      </c>
      <c r="BU82" s="79">
        <v>1130987</v>
      </c>
      <c r="BV82" s="79">
        <v>1121619</v>
      </c>
      <c r="BW82" s="79">
        <v>1061731</v>
      </c>
      <c r="BX82" s="79">
        <v>665364</v>
      </c>
      <c r="BY82" s="79">
        <v>718277</v>
      </c>
      <c r="BZ82" s="79">
        <v>875180</v>
      </c>
      <c r="CA82" s="79">
        <v>844673</v>
      </c>
      <c r="CB82" s="79">
        <v>866725</v>
      </c>
      <c r="CC82" s="79">
        <v>838058</v>
      </c>
      <c r="CD82" s="79">
        <v>758160</v>
      </c>
      <c r="CE82" s="79">
        <v>655937</v>
      </c>
      <c r="CF82" s="79">
        <v>697521</v>
      </c>
      <c r="CG82" s="79">
        <v>709030</v>
      </c>
      <c r="CH82" s="79">
        <v>702119</v>
      </c>
      <c r="CI82" s="79">
        <v>663134</v>
      </c>
      <c r="CJ82" s="79">
        <v>618332</v>
      </c>
      <c r="CK82" s="79">
        <v>607888</v>
      </c>
      <c r="CL82" s="79">
        <v>574706</v>
      </c>
      <c r="CM82" s="79">
        <v>538155</v>
      </c>
      <c r="CN82" s="79">
        <v>488942</v>
      </c>
      <c r="CO82" s="79">
        <v>457527</v>
      </c>
      <c r="CP82" s="79">
        <v>418654</v>
      </c>
      <c r="CQ82" s="79">
        <v>377812</v>
      </c>
      <c r="CR82" s="79">
        <v>340627</v>
      </c>
      <c r="CS82" s="79">
        <v>291873</v>
      </c>
      <c r="CT82" s="79">
        <v>240353</v>
      </c>
      <c r="CU82" s="79">
        <v>203442</v>
      </c>
      <c r="CV82" s="79">
        <v>160667</v>
      </c>
      <c r="CW82" s="79">
        <v>127512</v>
      </c>
      <c r="CX82" s="79">
        <v>107069</v>
      </c>
      <c r="CY82" s="79">
        <v>67402</v>
      </c>
      <c r="CZ82" s="79">
        <v>53424</v>
      </c>
      <c r="DA82" s="79">
        <v>39929</v>
      </c>
      <c r="DB82" s="79">
        <v>29465</v>
      </c>
      <c r="DC82" s="79">
        <v>19119</v>
      </c>
      <c r="DD82" s="79">
        <v>13623</v>
      </c>
      <c r="DE82" s="79">
        <v>8881</v>
      </c>
      <c r="DF82" s="79">
        <v>5384</v>
      </c>
      <c r="DG82" s="79">
        <v>2871</v>
      </c>
      <c r="DH82" s="79">
        <v>1627</v>
      </c>
      <c r="DI82" s="79">
        <v>908</v>
      </c>
      <c r="DJ82" s="79">
        <v>476</v>
      </c>
      <c r="DK82" s="79">
        <v>263</v>
      </c>
      <c r="DL82" s="79">
        <v>98</v>
      </c>
      <c r="DM82" s="79">
        <v>136</v>
      </c>
    </row>
    <row r="83" spans="1:117">
      <c r="A83">
        <v>601</v>
      </c>
      <c r="B83" s="81">
        <v>302</v>
      </c>
      <c r="C83">
        <v>28000</v>
      </c>
      <c r="D83" t="s">
        <v>492</v>
      </c>
      <c r="E83" t="s">
        <v>41</v>
      </c>
      <c r="F83" s="79">
        <v>2851407</v>
      </c>
      <c r="G83" s="79">
        <v>20096</v>
      </c>
      <c r="H83" s="79">
        <v>20473</v>
      </c>
      <c r="I83" s="79">
        <v>21429</v>
      </c>
      <c r="J83" s="79">
        <v>21626</v>
      </c>
      <c r="K83" s="79">
        <v>22540</v>
      </c>
      <c r="L83" s="79">
        <v>22466</v>
      </c>
      <c r="M83" s="79">
        <v>22885</v>
      </c>
      <c r="N83" s="79">
        <v>23560</v>
      </c>
      <c r="O83" s="79">
        <v>23024</v>
      </c>
      <c r="P83" s="79">
        <v>23102</v>
      </c>
      <c r="Q83" s="79">
        <v>23235</v>
      </c>
      <c r="R83" s="79">
        <v>24014</v>
      </c>
      <c r="S83" s="79">
        <v>24556</v>
      </c>
      <c r="T83" s="79">
        <v>25254</v>
      </c>
      <c r="U83" s="79">
        <v>25634</v>
      </c>
      <c r="V83" s="79">
        <v>26502</v>
      </c>
      <c r="W83" s="79">
        <v>26584</v>
      </c>
      <c r="X83" s="79">
        <v>26930</v>
      </c>
      <c r="Y83" s="79">
        <v>26579</v>
      </c>
      <c r="Z83" s="79">
        <v>26460</v>
      </c>
      <c r="AA83" s="79">
        <v>26095</v>
      </c>
      <c r="AB83" s="79">
        <v>25686</v>
      </c>
      <c r="AC83" s="79">
        <v>25036</v>
      </c>
      <c r="AD83" s="79">
        <v>24332</v>
      </c>
      <c r="AE83" s="79">
        <v>24530</v>
      </c>
      <c r="AF83" s="79">
        <v>24924</v>
      </c>
      <c r="AG83" s="79">
        <v>25195</v>
      </c>
      <c r="AH83" s="79">
        <v>26114</v>
      </c>
      <c r="AI83" s="79">
        <v>26710</v>
      </c>
      <c r="AJ83" s="79">
        <v>27313</v>
      </c>
      <c r="AK83" s="79">
        <v>28574</v>
      </c>
      <c r="AL83" s="79">
        <v>29890</v>
      </c>
      <c r="AM83" s="79">
        <v>30591</v>
      </c>
      <c r="AN83" s="79">
        <v>30587</v>
      </c>
      <c r="AO83" s="79">
        <v>31156</v>
      </c>
      <c r="AP83" s="79">
        <v>32668</v>
      </c>
      <c r="AQ83" s="79">
        <v>33303</v>
      </c>
      <c r="AR83" s="79">
        <v>35593</v>
      </c>
      <c r="AS83" s="79">
        <v>36923</v>
      </c>
      <c r="AT83" s="79">
        <v>38927</v>
      </c>
      <c r="AU83" s="79">
        <v>41448</v>
      </c>
      <c r="AV83" s="79">
        <v>43971</v>
      </c>
      <c r="AW83" s="79">
        <v>45150</v>
      </c>
      <c r="AX83" s="79">
        <v>44195</v>
      </c>
      <c r="AY83" s="79">
        <v>43330</v>
      </c>
      <c r="AZ83" s="79">
        <v>42296</v>
      </c>
      <c r="BA83" s="79">
        <v>41481</v>
      </c>
      <c r="BB83" s="79">
        <v>40249</v>
      </c>
      <c r="BC83" s="79">
        <v>39598</v>
      </c>
      <c r="BD83" s="79">
        <v>31254</v>
      </c>
      <c r="BE83" s="79">
        <v>38961</v>
      </c>
      <c r="BF83" s="79">
        <v>36445</v>
      </c>
      <c r="BG83" s="79">
        <v>35526</v>
      </c>
      <c r="BH83" s="79">
        <v>34584</v>
      </c>
      <c r="BI83" s="79">
        <v>32890</v>
      </c>
      <c r="BJ83" s="79">
        <v>33507</v>
      </c>
      <c r="BK83" s="79">
        <v>34657</v>
      </c>
      <c r="BL83" s="79">
        <v>33270</v>
      </c>
      <c r="BM83" s="79">
        <v>31376</v>
      </c>
      <c r="BN83" s="79">
        <v>33272</v>
      </c>
      <c r="BO83" s="79">
        <v>34301</v>
      </c>
      <c r="BP83" s="79">
        <v>34549</v>
      </c>
      <c r="BQ83" s="79">
        <v>37423</v>
      </c>
      <c r="BR83" s="79">
        <v>38978</v>
      </c>
      <c r="BS83" s="79">
        <v>42325</v>
      </c>
      <c r="BT83" s="79">
        <v>44865</v>
      </c>
      <c r="BU83" s="79">
        <v>51984</v>
      </c>
      <c r="BV83" s="79">
        <v>51568</v>
      </c>
      <c r="BW83" s="79">
        <v>48950</v>
      </c>
      <c r="BX83" s="79">
        <v>29599</v>
      </c>
      <c r="BY83" s="79">
        <v>33224</v>
      </c>
      <c r="BZ83" s="79">
        <v>40108</v>
      </c>
      <c r="CA83" s="79">
        <v>37840</v>
      </c>
      <c r="CB83" s="79">
        <v>39974</v>
      </c>
      <c r="CC83" s="79">
        <v>38645</v>
      </c>
      <c r="CD83" s="79">
        <v>32677</v>
      </c>
      <c r="CE83" s="79">
        <v>28263</v>
      </c>
      <c r="CF83" s="79">
        <v>30398</v>
      </c>
      <c r="CG83" s="79">
        <v>31062</v>
      </c>
      <c r="CH83" s="79">
        <v>31494</v>
      </c>
      <c r="CI83" s="79">
        <v>28907</v>
      </c>
      <c r="CJ83" s="79">
        <v>26506</v>
      </c>
      <c r="CK83" s="79">
        <v>26544</v>
      </c>
      <c r="CL83" s="79">
        <v>25095</v>
      </c>
      <c r="CM83" s="79">
        <v>23549</v>
      </c>
      <c r="CN83" s="79">
        <v>20276</v>
      </c>
      <c r="CO83" s="79">
        <v>19540</v>
      </c>
      <c r="CP83" s="79">
        <v>17612</v>
      </c>
      <c r="CQ83" s="79">
        <v>15587</v>
      </c>
      <c r="CR83" s="79">
        <v>14356</v>
      </c>
      <c r="CS83" s="79">
        <v>11901</v>
      </c>
      <c r="CT83" s="79">
        <v>9690</v>
      </c>
      <c r="CU83" s="79">
        <v>8303</v>
      </c>
      <c r="CV83" s="79">
        <v>6824</v>
      </c>
      <c r="CW83" s="79">
        <v>5344</v>
      </c>
      <c r="CX83" s="79">
        <v>4572</v>
      </c>
      <c r="CY83" s="79">
        <v>2707</v>
      </c>
      <c r="CZ83" s="79">
        <v>2164</v>
      </c>
      <c r="DA83" s="79">
        <v>1691</v>
      </c>
      <c r="DB83" s="79">
        <v>1194</v>
      </c>
      <c r="DC83" s="79">
        <v>767</v>
      </c>
      <c r="DD83" s="79">
        <v>573</v>
      </c>
      <c r="DE83" s="79">
        <v>374</v>
      </c>
      <c r="DF83" s="79">
        <v>277</v>
      </c>
      <c r="DG83" s="79">
        <v>123</v>
      </c>
      <c r="DH83" s="79">
        <v>76</v>
      </c>
      <c r="DI83" s="79">
        <v>37</v>
      </c>
      <c r="DJ83" s="79">
        <v>17</v>
      </c>
      <c r="DK83" s="79">
        <v>10</v>
      </c>
      <c r="DL83" s="79">
        <v>2</v>
      </c>
      <c r="DM83" s="79">
        <v>6</v>
      </c>
    </row>
    <row r="84" spans="1:117">
      <c r="A84">
        <v>602</v>
      </c>
      <c r="B84" s="81">
        <v>302</v>
      </c>
      <c r="C84">
        <v>28100</v>
      </c>
      <c r="D84">
        <v>1</v>
      </c>
      <c r="E84" t="s">
        <v>494</v>
      </c>
      <c r="F84" s="79">
        <v>792356</v>
      </c>
      <c r="G84" s="79">
        <v>5429</v>
      </c>
      <c r="H84" s="79">
        <v>5417</v>
      </c>
      <c r="I84" s="79">
        <v>5570</v>
      </c>
      <c r="J84" s="79">
        <v>5589</v>
      </c>
      <c r="K84" s="79">
        <v>5953</v>
      </c>
      <c r="L84" s="79">
        <v>5980</v>
      </c>
      <c r="M84" s="79">
        <v>5908</v>
      </c>
      <c r="N84" s="79">
        <v>6114</v>
      </c>
      <c r="O84" s="79">
        <v>6011</v>
      </c>
      <c r="P84" s="79">
        <v>6015</v>
      </c>
      <c r="Q84" s="79">
        <v>6192</v>
      </c>
      <c r="R84" s="79">
        <v>6141</v>
      </c>
      <c r="S84" s="79">
        <v>6378</v>
      </c>
      <c r="T84" s="79">
        <v>6510</v>
      </c>
      <c r="U84" s="79">
        <v>6318</v>
      </c>
      <c r="V84" s="79">
        <v>6799</v>
      </c>
      <c r="W84" s="79">
        <v>6766</v>
      </c>
      <c r="X84" s="79">
        <v>6739</v>
      </c>
      <c r="Y84" s="79">
        <v>7292</v>
      </c>
      <c r="Z84" s="79">
        <v>7830</v>
      </c>
      <c r="AA84" s="79">
        <v>7925</v>
      </c>
      <c r="AB84" s="79">
        <v>7751</v>
      </c>
      <c r="AC84" s="79">
        <v>7681</v>
      </c>
      <c r="AD84" s="79">
        <v>7358</v>
      </c>
      <c r="AE84" s="79">
        <v>7440</v>
      </c>
      <c r="AF84" s="79">
        <v>7436</v>
      </c>
      <c r="AG84" s="79">
        <v>7516</v>
      </c>
      <c r="AH84" s="79">
        <v>7725</v>
      </c>
      <c r="AI84" s="79">
        <v>7918</v>
      </c>
      <c r="AJ84" s="79">
        <v>7961</v>
      </c>
      <c r="AK84" s="79">
        <v>8213</v>
      </c>
      <c r="AL84" s="79">
        <v>8598</v>
      </c>
      <c r="AM84" s="79">
        <v>8752</v>
      </c>
      <c r="AN84" s="79">
        <v>8794</v>
      </c>
      <c r="AO84" s="79">
        <v>8961</v>
      </c>
      <c r="AP84" s="79">
        <v>9196</v>
      </c>
      <c r="AQ84" s="79">
        <v>9448</v>
      </c>
      <c r="AR84" s="79">
        <v>10228</v>
      </c>
      <c r="AS84" s="79">
        <v>10383</v>
      </c>
      <c r="AT84" s="79">
        <v>10866</v>
      </c>
      <c r="AU84" s="79">
        <v>11733</v>
      </c>
      <c r="AV84" s="79">
        <v>12203</v>
      </c>
      <c r="AW84" s="79">
        <v>12648</v>
      </c>
      <c r="AX84" s="79">
        <v>12161</v>
      </c>
      <c r="AY84" s="79">
        <v>11946</v>
      </c>
      <c r="AZ84" s="79">
        <v>11720</v>
      </c>
      <c r="BA84" s="79">
        <v>11501</v>
      </c>
      <c r="BB84" s="79">
        <v>10939</v>
      </c>
      <c r="BC84" s="79">
        <v>10853</v>
      </c>
      <c r="BD84" s="79">
        <v>8860</v>
      </c>
      <c r="BE84" s="79">
        <v>10699</v>
      </c>
      <c r="BF84" s="79">
        <v>10192</v>
      </c>
      <c r="BG84" s="79">
        <v>9983</v>
      </c>
      <c r="BH84" s="79">
        <v>9664</v>
      </c>
      <c r="BI84" s="79">
        <v>9325</v>
      </c>
      <c r="BJ84" s="79">
        <v>9533</v>
      </c>
      <c r="BK84" s="79">
        <v>9737</v>
      </c>
      <c r="BL84" s="79">
        <v>9461</v>
      </c>
      <c r="BM84" s="79">
        <v>8874</v>
      </c>
      <c r="BN84" s="79">
        <v>9312</v>
      </c>
      <c r="BO84" s="79">
        <v>9296</v>
      </c>
      <c r="BP84" s="79">
        <v>9526</v>
      </c>
      <c r="BQ84" s="79">
        <v>10268</v>
      </c>
      <c r="BR84" s="79">
        <v>10560</v>
      </c>
      <c r="BS84" s="79">
        <v>11430</v>
      </c>
      <c r="BT84" s="79">
        <v>12298</v>
      </c>
      <c r="BU84" s="79">
        <v>14391</v>
      </c>
      <c r="BV84" s="79">
        <v>14206</v>
      </c>
      <c r="BW84" s="79">
        <v>13391</v>
      </c>
      <c r="BX84" s="79">
        <v>8093</v>
      </c>
      <c r="BY84" s="79">
        <v>9025</v>
      </c>
      <c r="BZ84" s="79">
        <v>10992</v>
      </c>
      <c r="CA84" s="79">
        <v>10393</v>
      </c>
      <c r="CB84" s="79">
        <v>10980</v>
      </c>
      <c r="CC84" s="79">
        <v>10962</v>
      </c>
      <c r="CD84" s="79">
        <v>9397</v>
      </c>
      <c r="CE84" s="79">
        <v>7975</v>
      </c>
      <c r="CF84" s="79">
        <v>8489</v>
      </c>
      <c r="CG84" s="79">
        <v>8747</v>
      </c>
      <c r="CH84" s="79">
        <v>8771</v>
      </c>
      <c r="CI84" s="79">
        <v>8420</v>
      </c>
      <c r="CJ84" s="79">
        <v>7630</v>
      </c>
      <c r="CK84" s="79">
        <v>7673</v>
      </c>
      <c r="CL84" s="79">
        <v>7207</v>
      </c>
      <c r="CM84" s="79">
        <v>6580</v>
      </c>
      <c r="CN84" s="79">
        <v>5708</v>
      </c>
      <c r="CO84" s="79">
        <v>5472</v>
      </c>
      <c r="CP84" s="79">
        <v>4809</v>
      </c>
      <c r="CQ84" s="79">
        <v>4187</v>
      </c>
      <c r="CR84" s="79">
        <v>3870</v>
      </c>
      <c r="CS84" s="79">
        <v>3226</v>
      </c>
      <c r="CT84" s="79">
        <v>2598</v>
      </c>
      <c r="CU84" s="79">
        <v>2177</v>
      </c>
      <c r="CV84" s="79">
        <v>1865</v>
      </c>
      <c r="CW84" s="79">
        <v>1401</v>
      </c>
      <c r="CX84" s="79">
        <v>1195</v>
      </c>
      <c r="CY84" s="79">
        <v>708</v>
      </c>
      <c r="CZ84" s="79">
        <v>633</v>
      </c>
      <c r="DA84" s="79">
        <v>416</v>
      </c>
      <c r="DB84" s="79">
        <v>332</v>
      </c>
      <c r="DC84" s="79">
        <v>207</v>
      </c>
      <c r="DD84" s="79">
        <v>172</v>
      </c>
      <c r="DE84" s="79">
        <v>90</v>
      </c>
      <c r="DF84" s="79">
        <v>75</v>
      </c>
      <c r="DG84" s="79">
        <v>32</v>
      </c>
      <c r="DH84" s="79">
        <v>19</v>
      </c>
      <c r="DI84" s="79">
        <v>9</v>
      </c>
      <c r="DJ84" s="79">
        <v>3</v>
      </c>
      <c r="DK84" s="79">
        <v>4</v>
      </c>
      <c r="DL84" s="79">
        <v>1</v>
      </c>
      <c r="DM84" s="79">
        <v>2</v>
      </c>
    </row>
    <row r="85" spans="1:117">
      <c r="A85">
        <v>603</v>
      </c>
      <c r="B85" s="81">
        <v>302</v>
      </c>
      <c r="C85">
        <v>28201</v>
      </c>
      <c r="D85">
        <v>2</v>
      </c>
      <c r="E85" t="s">
        <v>495</v>
      </c>
      <c r="F85" s="79">
        <v>271995</v>
      </c>
      <c r="G85" s="79">
        <v>2163</v>
      </c>
      <c r="H85" s="79">
        <v>2199</v>
      </c>
      <c r="I85" s="79">
        <v>2242</v>
      </c>
      <c r="J85" s="79">
        <v>2287</v>
      </c>
      <c r="K85" s="79">
        <v>2351</v>
      </c>
      <c r="L85" s="79">
        <v>2278</v>
      </c>
      <c r="M85" s="79">
        <v>2412</v>
      </c>
      <c r="N85" s="79">
        <v>2427</v>
      </c>
      <c r="O85" s="79">
        <v>2400</v>
      </c>
      <c r="P85" s="79">
        <v>2472</v>
      </c>
      <c r="Q85" s="79">
        <v>2448</v>
      </c>
      <c r="R85" s="79">
        <v>2532</v>
      </c>
      <c r="S85" s="79">
        <v>2618</v>
      </c>
      <c r="T85" s="79">
        <v>2634</v>
      </c>
      <c r="U85" s="79">
        <v>2712</v>
      </c>
      <c r="V85" s="79">
        <v>2777</v>
      </c>
      <c r="W85" s="79">
        <v>2793</v>
      </c>
      <c r="X85" s="79">
        <v>2918</v>
      </c>
      <c r="Y85" s="79">
        <v>2717</v>
      </c>
      <c r="Z85" s="79">
        <v>2546</v>
      </c>
      <c r="AA85" s="79">
        <v>2484</v>
      </c>
      <c r="AB85" s="79">
        <v>2490</v>
      </c>
      <c r="AC85" s="79">
        <v>2394</v>
      </c>
      <c r="AD85" s="79">
        <v>2448</v>
      </c>
      <c r="AE85" s="79">
        <v>2463</v>
      </c>
      <c r="AF85" s="79">
        <v>2510</v>
      </c>
      <c r="AG85" s="79">
        <v>2539</v>
      </c>
      <c r="AH85" s="79">
        <v>2590</v>
      </c>
      <c r="AI85" s="79">
        <v>2666</v>
      </c>
      <c r="AJ85" s="79">
        <v>2687</v>
      </c>
      <c r="AK85" s="79">
        <v>2904</v>
      </c>
      <c r="AL85" s="79">
        <v>2882</v>
      </c>
      <c r="AM85" s="79">
        <v>2940</v>
      </c>
      <c r="AN85" s="79">
        <v>3044</v>
      </c>
      <c r="AO85" s="79">
        <v>2964</v>
      </c>
      <c r="AP85" s="79">
        <v>3100</v>
      </c>
      <c r="AQ85" s="79">
        <v>3168</v>
      </c>
      <c r="AR85" s="79">
        <v>3414</v>
      </c>
      <c r="AS85" s="79">
        <v>3582</v>
      </c>
      <c r="AT85" s="79">
        <v>3821</v>
      </c>
      <c r="AU85" s="79">
        <v>4028</v>
      </c>
      <c r="AV85" s="79">
        <v>4311</v>
      </c>
      <c r="AW85" s="79">
        <v>4406</v>
      </c>
      <c r="AX85" s="79">
        <v>4329</v>
      </c>
      <c r="AY85" s="79">
        <v>4149</v>
      </c>
      <c r="AZ85" s="79">
        <v>4039</v>
      </c>
      <c r="BA85" s="79">
        <v>3910</v>
      </c>
      <c r="BB85" s="79">
        <v>3848</v>
      </c>
      <c r="BC85" s="79">
        <v>3676</v>
      </c>
      <c r="BD85" s="79">
        <v>2888</v>
      </c>
      <c r="BE85" s="79">
        <v>3764</v>
      </c>
      <c r="BF85" s="79">
        <v>3484</v>
      </c>
      <c r="BG85" s="79">
        <v>3391</v>
      </c>
      <c r="BH85" s="79">
        <v>3297</v>
      </c>
      <c r="BI85" s="79">
        <v>2989</v>
      </c>
      <c r="BJ85" s="79">
        <v>2932</v>
      </c>
      <c r="BK85" s="79">
        <v>3207</v>
      </c>
      <c r="BL85" s="79">
        <v>2978</v>
      </c>
      <c r="BM85" s="79">
        <v>2868</v>
      </c>
      <c r="BN85" s="79">
        <v>3018</v>
      </c>
      <c r="BO85" s="79">
        <v>3090</v>
      </c>
      <c r="BP85" s="79">
        <v>3066</v>
      </c>
      <c r="BQ85" s="79">
        <v>3391</v>
      </c>
      <c r="BR85" s="79">
        <v>3576</v>
      </c>
      <c r="BS85" s="79">
        <v>3869</v>
      </c>
      <c r="BT85" s="79">
        <v>4055</v>
      </c>
      <c r="BU85" s="79">
        <v>4737</v>
      </c>
      <c r="BV85" s="79">
        <v>4810</v>
      </c>
      <c r="BW85" s="79">
        <v>4622</v>
      </c>
      <c r="BX85" s="79">
        <v>2719</v>
      </c>
      <c r="BY85" s="79">
        <v>3153</v>
      </c>
      <c r="BZ85" s="79">
        <v>3823</v>
      </c>
      <c r="CA85" s="79">
        <v>3449</v>
      </c>
      <c r="CB85" s="79">
        <v>3714</v>
      </c>
      <c r="CC85" s="79">
        <v>3751</v>
      </c>
      <c r="CD85" s="79">
        <v>3063</v>
      </c>
      <c r="CE85" s="79">
        <v>2555</v>
      </c>
      <c r="CF85" s="79">
        <v>2706</v>
      </c>
      <c r="CG85" s="79">
        <v>2778</v>
      </c>
      <c r="CH85" s="79">
        <v>2827</v>
      </c>
      <c r="CI85" s="79">
        <v>2613</v>
      </c>
      <c r="CJ85" s="79">
        <v>2304</v>
      </c>
      <c r="CK85" s="79">
        <v>2372</v>
      </c>
      <c r="CL85" s="79">
        <v>2168</v>
      </c>
      <c r="CM85" s="79">
        <v>2104</v>
      </c>
      <c r="CN85" s="79">
        <v>1784</v>
      </c>
      <c r="CO85" s="79">
        <v>1603</v>
      </c>
      <c r="CP85" s="79">
        <v>1498</v>
      </c>
      <c r="CQ85" s="79">
        <v>1335</v>
      </c>
      <c r="CR85" s="79">
        <v>1221</v>
      </c>
      <c r="CS85" s="79">
        <v>993</v>
      </c>
      <c r="CT85" s="79">
        <v>792</v>
      </c>
      <c r="CU85" s="79">
        <v>675</v>
      </c>
      <c r="CV85" s="79">
        <v>591</v>
      </c>
      <c r="CW85" s="79">
        <v>480</v>
      </c>
      <c r="CX85" s="79">
        <v>373</v>
      </c>
      <c r="CY85" s="79">
        <v>233</v>
      </c>
      <c r="CZ85" s="79">
        <v>162</v>
      </c>
      <c r="DA85" s="79">
        <v>133</v>
      </c>
      <c r="DB85" s="79">
        <v>83</v>
      </c>
      <c r="DC85" s="79">
        <v>69</v>
      </c>
      <c r="DD85" s="79">
        <v>45</v>
      </c>
      <c r="DE85" s="79">
        <v>38</v>
      </c>
      <c r="DF85" s="79">
        <v>22</v>
      </c>
      <c r="DG85" s="79">
        <v>11</v>
      </c>
      <c r="DH85" s="79">
        <v>8</v>
      </c>
      <c r="DI85" s="79">
        <v>3</v>
      </c>
      <c r="DJ85" s="79">
        <v>0</v>
      </c>
      <c r="DK85" s="79">
        <v>0</v>
      </c>
      <c r="DL85" s="79">
        <v>0</v>
      </c>
      <c r="DM85" s="79">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38"/>
  <sheetViews>
    <sheetView workbookViewId="0">
      <pane xSplit="2" ySplit="3" topLeftCell="BR4" activePane="bottomRight" state="frozen"/>
      <selection pane="topRight"/>
      <selection pane="bottomLeft"/>
      <selection pane="bottomRight" sqref="A1:L1"/>
    </sheetView>
  </sheetViews>
  <sheetFormatPr defaultRowHeight="12.75"/>
  <cols>
    <col min="1" max="1" width="9.25" style="379" customWidth="1"/>
    <col min="2" max="2" width="7.125" style="379" customWidth="1"/>
    <col min="3" max="3" width="8.625" style="379" customWidth="1"/>
    <col min="4" max="4" width="5.625" style="379" customWidth="1"/>
    <col min="5" max="5" width="7.875" style="379" hidden="1" customWidth="1"/>
    <col min="6" max="6" width="5.625" style="379" hidden="1" customWidth="1"/>
    <col min="7" max="7" width="7.875" style="379" customWidth="1"/>
    <col min="8" max="8" width="5.625" style="379" customWidth="1"/>
    <col min="9" max="9" width="7.875" style="379" hidden="1" customWidth="1"/>
    <col min="10" max="10" width="5.625" style="379" hidden="1" customWidth="1"/>
    <col min="11" max="11" width="7.875" style="379" hidden="1" customWidth="1"/>
    <col min="12" max="12" width="5.625" style="379" hidden="1" customWidth="1"/>
    <col min="13" max="13" width="7.875" style="381" hidden="1" customWidth="1"/>
    <col min="14" max="14" width="5.625" style="382" hidden="1" customWidth="1"/>
    <col min="15" max="15" width="7.875" style="381" hidden="1" customWidth="1"/>
    <col min="16" max="16" width="5.625" style="382" hidden="1" customWidth="1"/>
    <col min="17" max="17" width="7.875" style="381" hidden="1" customWidth="1"/>
    <col min="18" max="18" width="5.625" style="382" hidden="1" customWidth="1"/>
    <col min="19" max="19" width="7.875" style="381" hidden="1" customWidth="1"/>
    <col min="20" max="20" width="5.625" style="382" hidden="1" customWidth="1"/>
    <col min="21" max="21" width="7.875" style="381" hidden="1" customWidth="1"/>
    <col min="22" max="22" width="5.625" style="380" hidden="1" customWidth="1"/>
    <col min="23" max="23" width="8.125" style="380" customWidth="1"/>
    <col min="24" max="24" width="8.125" style="379" customWidth="1"/>
    <col min="25" max="25" width="8.25" style="227" customWidth="1"/>
    <col min="26" max="255" width="9" style="379"/>
    <col min="256" max="257" width="7.125" style="379" customWidth="1"/>
    <col min="258" max="258" width="8.625" style="379" customWidth="1"/>
    <col min="259" max="259" width="5.625" style="379" customWidth="1"/>
    <col min="260" max="260" width="7.875" style="379" customWidth="1"/>
    <col min="261" max="261" width="5.625" style="379" customWidth="1"/>
    <col min="262" max="262" width="7.875" style="379" customWidth="1"/>
    <col min="263" max="263" width="5.625" style="379" customWidth="1"/>
    <col min="264" max="264" width="7.875" style="379" customWidth="1"/>
    <col min="265" max="265" width="5.625" style="379" customWidth="1"/>
    <col min="266" max="266" width="7.875" style="379" customWidth="1"/>
    <col min="267" max="267" width="5.625" style="379" customWidth="1"/>
    <col min="268" max="269" width="0" style="379" hidden="1" customWidth="1"/>
    <col min="270" max="270" width="7.875" style="379" customWidth="1"/>
    <col min="271" max="271" width="5.625" style="379" customWidth="1"/>
    <col min="272" max="272" width="7.875" style="379" customWidth="1"/>
    <col min="273" max="273" width="5.625" style="379" customWidth="1"/>
    <col min="274" max="274" width="7.875" style="379" customWidth="1"/>
    <col min="275" max="275" width="5.625" style="379" customWidth="1"/>
    <col min="276" max="276" width="7.875" style="379" customWidth="1"/>
    <col min="277" max="277" width="5.625" style="379" customWidth="1"/>
    <col min="278" max="278" width="7.875" style="379" customWidth="1"/>
    <col min="279" max="279" width="5.625" style="379" customWidth="1"/>
    <col min="280" max="280" width="8" style="379" bestFit="1" customWidth="1"/>
    <col min="281" max="511" width="9" style="379"/>
    <col min="512" max="513" width="7.125" style="379" customWidth="1"/>
    <col min="514" max="514" width="8.625" style="379" customWidth="1"/>
    <col min="515" max="515" width="5.625" style="379" customWidth="1"/>
    <col min="516" max="516" width="7.875" style="379" customWidth="1"/>
    <col min="517" max="517" width="5.625" style="379" customWidth="1"/>
    <col min="518" max="518" width="7.875" style="379" customWidth="1"/>
    <col min="519" max="519" width="5.625" style="379" customWidth="1"/>
    <col min="520" max="520" width="7.875" style="379" customWidth="1"/>
    <col min="521" max="521" width="5.625" style="379" customWidth="1"/>
    <col min="522" max="522" width="7.875" style="379" customWidth="1"/>
    <col min="523" max="523" width="5.625" style="379" customWidth="1"/>
    <col min="524" max="525" width="0" style="379" hidden="1" customWidth="1"/>
    <col min="526" max="526" width="7.875" style="379" customWidth="1"/>
    <col min="527" max="527" width="5.625" style="379" customWidth="1"/>
    <col min="528" max="528" width="7.875" style="379" customWidth="1"/>
    <col min="529" max="529" width="5.625" style="379" customWidth="1"/>
    <col min="530" max="530" width="7.875" style="379" customWidth="1"/>
    <col min="531" max="531" width="5.625" style="379" customWidth="1"/>
    <col min="532" max="532" width="7.875" style="379" customWidth="1"/>
    <col min="533" max="533" width="5.625" style="379" customWidth="1"/>
    <col min="534" max="534" width="7.875" style="379" customWidth="1"/>
    <col min="535" max="535" width="5.625" style="379" customWidth="1"/>
    <col min="536" max="536" width="8" style="379" bestFit="1" customWidth="1"/>
    <col min="537" max="767" width="9" style="379"/>
    <col min="768" max="769" width="7.125" style="379" customWidth="1"/>
    <col min="770" max="770" width="8.625" style="379" customWidth="1"/>
    <col min="771" max="771" width="5.625" style="379" customWidth="1"/>
    <col min="772" max="772" width="7.875" style="379" customWidth="1"/>
    <col min="773" max="773" width="5.625" style="379" customWidth="1"/>
    <col min="774" max="774" width="7.875" style="379" customWidth="1"/>
    <col min="775" max="775" width="5.625" style="379" customWidth="1"/>
    <col min="776" max="776" width="7.875" style="379" customWidth="1"/>
    <col min="777" max="777" width="5.625" style="379" customWidth="1"/>
    <col min="778" max="778" width="7.875" style="379" customWidth="1"/>
    <col min="779" max="779" width="5.625" style="379" customWidth="1"/>
    <col min="780" max="781" width="0" style="379" hidden="1" customWidth="1"/>
    <col min="782" max="782" width="7.875" style="379" customWidth="1"/>
    <col min="783" max="783" width="5.625" style="379" customWidth="1"/>
    <col min="784" max="784" width="7.875" style="379" customWidth="1"/>
    <col min="785" max="785" width="5.625" style="379" customWidth="1"/>
    <col min="786" max="786" width="7.875" style="379" customWidth="1"/>
    <col min="787" max="787" width="5.625" style="379" customWidth="1"/>
    <col min="788" max="788" width="7.875" style="379" customWidth="1"/>
    <col min="789" max="789" width="5.625" style="379" customWidth="1"/>
    <col min="790" max="790" width="7.875" style="379" customWidth="1"/>
    <col min="791" max="791" width="5.625" style="379" customWidth="1"/>
    <col min="792" max="792" width="8" style="379" bestFit="1" customWidth="1"/>
    <col min="793" max="1023" width="9" style="379"/>
    <col min="1024" max="1025" width="7.125" style="379" customWidth="1"/>
    <col min="1026" max="1026" width="8.625" style="379" customWidth="1"/>
    <col min="1027" max="1027" width="5.625" style="379" customWidth="1"/>
    <col min="1028" max="1028" width="7.875" style="379" customWidth="1"/>
    <col min="1029" max="1029" width="5.625" style="379" customWidth="1"/>
    <col min="1030" max="1030" width="7.875" style="379" customWidth="1"/>
    <col min="1031" max="1031" width="5.625" style="379" customWidth="1"/>
    <col min="1032" max="1032" width="7.875" style="379" customWidth="1"/>
    <col min="1033" max="1033" width="5.625" style="379" customWidth="1"/>
    <col min="1034" max="1034" width="7.875" style="379" customWidth="1"/>
    <col min="1035" max="1035" width="5.625" style="379" customWidth="1"/>
    <col min="1036" max="1037" width="0" style="379" hidden="1" customWidth="1"/>
    <col min="1038" max="1038" width="7.875" style="379" customWidth="1"/>
    <col min="1039" max="1039" width="5.625" style="379" customWidth="1"/>
    <col min="1040" max="1040" width="7.875" style="379" customWidth="1"/>
    <col min="1041" max="1041" width="5.625" style="379" customWidth="1"/>
    <col min="1042" max="1042" width="7.875" style="379" customWidth="1"/>
    <col min="1043" max="1043" width="5.625" style="379" customWidth="1"/>
    <col min="1044" max="1044" width="7.875" style="379" customWidth="1"/>
    <col min="1045" max="1045" width="5.625" style="379" customWidth="1"/>
    <col min="1046" max="1046" width="7.875" style="379" customWidth="1"/>
    <col min="1047" max="1047" width="5.625" style="379" customWidth="1"/>
    <col min="1048" max="1048" width="8" style="379" bestFit="1" customWidth="1"/>
    <col min="1049" max="1279" width="9" style="379"/>
    <col min="1280" max="1281" width="7.125" style="379" customWidth="1"/>
    <col min="1282" max="1282" width="8.625" style="379" customWidth="1"/>
    <col min="1283" max="1283" width="5.625" style="379" customWidth="1"/>
    <col min="1284" max="1284" width="7.875" style="379" customWidth="1"/>
    <col min="1285" max="1285" width="5.625" style="379" customWidth="1"/>
    <col min="1286" max="1286" width="7.875" style="379" customWidth="1"/>
    <col min="1287" max="1287" width="5.625" style="379" customWidth="1"/>
    <col min="1288" max="1288" width="7.875" style="379" customWidth="1"/>
    <col min="1289" max="1289" width="5.625" style="379" customWidth="1"/>
    <col min="1290" max="1290" width="7.875" style="379" customWidth="1"/>
    <col min="1291" max="1291" width="5.625" style="379" customWidth="1"/>
    <col min="1292" max="1293" width="0" style="379" hidden="1" customWidth="1"/>
    <col min="1294" max="1294" width="7.875" style="379" customWidth="1"/>
    <col min="1295" max="1295" width="5.625" style="379" customWidth="1"/>
    <col min="1296" max="1296" width="7.875" style="379" customWidth="1"/>
    <col min="1297" max="1297" width="5.625" style="379" customWidth="1"/>
    <col min="1298" max="1298" width="7.875" style="379" customWidth="1"/>
    <col min="1299" max="1299" width="5.625" style="379" customWidth="1"/>
    <col min="1300" max="1300" width="7.875" style="379" customWidth="1"/>
    <col min="1301" max="1301" width="5.625" style="379" customWidth="1"/>
    <col min="1302" max="1302" width="7.875" style="379" customWidth="1"/>
    <col min="1303" max="1303" width="5.625" style="379" customWidth="1"/>
    <col min="1304" max="1304" width="8" style="379" bestFit="1" customWidth="1"/>
    <col min="1305" max="1535" width="9" style="379"/>
    <col min="1536" max="1537" width="7.125" style="379" customWidth="1"/>
    <col min="1538" max="1538" width="8.625" style="379" customWidth="1"/>
    <col min="1539" max="1539" width="5.625" style="379" customWidth="1"/>
    <col min="1540" max="1540" width="7.875" style="379" customWidth="1"/>
    <col min="1541" max="1541" width="5.625" style="379" customWidth="1"/>
    <col min="1542" max="1542" width="7.875" style="379" customWidth="1"/>
    <col min="1543" max="1543" width="5.625" style="379" customWidth="1"/>
    <col min="1544" max="1544" width="7.875" style="379" customWidth="1"/>
    <col min="1545" max="1545" width="5.625" style="379" customWidth="1"/>
    <col min="1546" max="1546" width="7.875" style="379" customWidth="1"/>
    <col min="1547" max="1547" width="5.625" style="379" customWidth="1"/>
    <col min="1548" max="1549" width="0" style="379" hidden="1" customWidth="1"/>
    <col min="1550" max="1550" width="7.875" style="379" customWidth="1"/>
    <col min="1551" max="1551" width="5.625" style="379" customWidth="1"/>
    <col min="1552" max="1552" width="7.875" style="379" customWidth="1"/>
    <col min="1553" max="1553" width="5.625" style="379" customWidth="1"/>
    <col min="1554" max="1554" width="7.875" style="379" customWidth="1"/>
    <col min="1555" max="1555" width="5.625" style="379" customWidth="1"/>
    <col min="1556" max="1556" width="7.875" style="379" customWidth="1"/>
    <col min="1557" max="1557" width="5.625" style="379" customWidth="1"/>
    <col min="1558" max="1558" width="7.875" style="379" customWidth="1"/>
    <col min="1559" max="1559" width="5.625" style="379" customWidth="1"/>
    <col min="1560" max="1560" width="8" style="379" bestFit="1" customWidth="1"/>
    <col min="1561" max="1791" width="9" style="379"/>
    <col min="1792" max="1793" width="7.125" style="379" customWidth="1"/>
    <col min="1794" max="1794" width="8.625" style="379" customWidth="1"/>
    <col min="1795" max="1795" width="5.625" style="379" customWidth="1"/>
    <col min="1796" max="1796" width="7.875" style="379" customWidth="1"/>
    <col min="1797" max="1797" width="5.625" style="379" customWidth="1"/>
    <col min="1798" max="1798" width="7.875" style="379" customWidth="1"/>
    <col min="1799" max="1799" width="5.625" style="379" customWidth="1"/>
    <col min="1800" max="1800" width="7.875" style="379" customWidth="1"/>
    <col min="1801" max="1801" width="5.625" style="379" customWidth="1"/>
    <col min="1802" max="1802" width="7.875" style="379" customWidth="1"/>
    <col min="1803" max="1803" width="5.625" style="379" customWidth="1"/>
    <col min="1804" max="1805" width="0" style="379" hidden="1" customWidth="1"/>
    <col min="1806" max="1806" width="7.875" style="379" customWidth="1"/>
    <col min="1807" max="1807" width="5.625" style="379" customWidth="1"/>
    <col min="1808" max="1808" width="7.875" style="379" customWidth="1"/>
    <col min="1809" max="1809" width="5.625" style="379" customWidth="1"/>
    <col min="1810" max="1810" width="7.875" style="379" customWidth="1"/>
    <col min="1811" max="1811" width="5.625" style="379" customWidth="1"/>
    <col min="1812" max="1812" width="7.875" style="379" customWidth="1"/>
    <col min="1813" max="1813" width="5.625" style="379" customWidth="1"/>
    <col min="1814" max="1814" width="7.875" style="379" customWidth="1"/>
    <col min="1815" max="1815" width="5.625" style="379" customWidth="1"/>
    <col min="1816" max="1816" width="8" style="379" bestFit="1" customWidth="1"/>
    <col min="1817" max="2047" width="9" style="379"/>
    <col min="2048" max="2049" width="7.125" style="379" customWidth="1"/>
    <col min="2050" max="2050" width="8.625" style="379" customWidth="1"/>
    <col min="2051" max="2051" width="5.625" style="379" customWidth="1"/>
    <col min="2052" max="2052" width="7.875" style="379" customWidth="1"/>
    <col min="2053" max="2053" width="5.625" style="379" customWidth="1"/>
    <col min="2054" max="2054" width="7.875" style="379" customWidth="1"/>
    <col min="2055" max="2055" width="5.625" style="379" customWidth="1"/>
    <col min="2056" max="2056" width="7.875" style="379" customWidth="1"/>
    <col min="2057" max="2057" width="5.625" style="379" customWidth="1"/>
    <col min="2058" max="2058" width="7.875" style="379" customWidth="1"/>
    <col min="2059" max="2059" width="5.625" style="379" customWidth="1"/>
    <col min="2060" max="2061" width="0" style="379" hidden="1" customWidth="1"/>
    <col min="2062" max="2062" width="7.875" style="379" customWidth="1"/>
    <col min="2063" max="2063" width="5.625" style="379" customWidth="1"/>
    <col min="2064" max="2064" width="7.875" style="379" customWidth="1"/>
    <col min="2065" max="2065" width="5.625" style="379" customWidth="1"/>
    <col min="2066" max="2066" width="7.875" style="379" customWidth="1"/>
    <col min="2067" max="2067" width="5.625" style="379" customWidth="1"/>
    <col min="2068" max="2068" width="7.875" style="379" customWidth="1"/>
    <col min="2069" max="2069" width="5.625" style="379" customWidth="1"/>
    <col min="2070" max="2070" width="7.875" style="379" customWidth="1"/>
    <col min="2071" max="2071" width="5.625" style="379" customWidth="1"/>
    <col min="2072" max="2072" width="8" style="379" bestFit="1" customWidth="1"/>
    <col min="2073" max="2303" width="9" style="379"/>
    <col min="2304" max="2305" width="7.125" style="379" customWidth="1"/>
    <col min="2306" max="2306" width="8.625" style="379" customWidth="1"/>
    <col min="2307" max="2307" width="5.625" style="379" customWidth="1"/>
    <col min="2308" max="2308" width="7.875" style="379" customWidth="1"/>
    <col min="2309" max="2309" width="5.625" style="379" customWidth="1"/>
    <col min="2310" max="2310" width="7.875" style="379" customWidth="1"/>
    <col min="2311" max="2311" width="5.625" style="379" customWidth="1"/>
    <col min="2312" max="2312" width="7.875" style="379" customWidth="1"/>
    <col min="2313" max="2313" width="5.625" style="379" customWidth="1"/>
    <col min="2314" max="2314" width="7.875" style="379" customWidth="1"/>
    <col min="2315" max="2315" width="5.625" style="379" customWidth="1"/>
    <col min="2316" max="2317" width="0" style="379" hidden="1" customWidth="1"/>
    <col min="2318" max="2318" width="7.875" style="379" customWidth="1"/>
    <col min="2319" max="2319" width="5.625" style="379" customWidth="1"/>
    <col min="2320" max="2320" width="7.875" style="379" customWidth="1"/>
    <col min="2321" max="2321" width="5.625" style="379" customWidth="1"/>
    <col min="2322" max="2322" width="7.875" style="379" customWidth="1"/>
    <col min="2323" max="2323" width="5.625" style="379" customWidth="1"/>
    <col min="2324" max="2324" width="7.875" style="379" customWidth="1"/>
    <col min="2325" max="2325" width="5.625" style="379" customWidth="1"/>
    <col min="2326" max="2326" width="7.875" style="379" customWidth="1"/>
    <col min="2327" max="2327" width="5.625" style="379" customWidth="1"/>
    <col min="2328" max="2328" width="8" style="379" bestFit="1" customWidth="1"/>
    <col min="2329" max="2559" width="9" style="379"/>
    <col min="2560" max="2561" width="7.125" style="379" customWidth="1"/>
    <col min="2562" max="2562" width="8.625" style="379" customWidth="1"/>
    <col min="2563" max="2563" width="5.625" style="379" customWidth="1"/>
    <col min="2564" max="2564" width="7.875" style="379" customWidth="1"/>
    <col min="2565" max="2565" width="5.625" style="379" customWidth="1"/>
    <col min="2566" max="2566" width="7.875" style="379" customWidth="1"/>
    <col min="2567" max="2567" width="5.625" style="379" customWidth="1"/>
    <col min="2568" max="2568" width="7.875" style="379" customWidth="1"/>
    <col min="2569" max="2569" width="5.625" style="379" customWidth="1"/>
    <col min="2570" max="2570" width="7.875" style="379" customWidth="1"/>
    <col min="2571" max="2571" width="5.625" style="379" customWidth="1"/>
    <col min="2572" max="2573" width="0" style="379" hidden="1" customWidth="1"/>
    <col min="2574" max="2574" width="7.875" style="379" customWidth="1"/>
    <col min="2575" max="2575" width="5.625" style="379" customWidth="1"/>
    <col min="2576" max="2576" width="7.875" style="379" customWidth="1"/>
    <col min="2577" max="2577" width="5.625" style="379" customWidth="1"/>
    <col min="2578" max="2578" width="7.875" style="379" customWidth="1"/>
    <col min="2579" max="2579" width="5.625" style="379" customWidth="1"/>
    <col min="2580" max="2580" width="7.875" style="379" customWidth="1"/>
    <col min="2581" max="2581" width="5.625" style="379" customWidth="1"/>
    <col min="2582" max="2582" width="7.875" style="379" customWidth="1"/>
    <col min="2583" max="2583" width="5.625" style="379" customWidth="1"/>
    <col min="2584" max="2584" width="8" style="379" bestFit="1" customWidth="1"/>
    <col min="2585" max="2815" width="9" style="379"/>
    <col min="2816" max="2817" width="7.125" style="379" customWidth="1"/>
    <col min="2818" max="2818" width="8.625" style="379" customWidth="1"/>
    <col min="2819" max="2819" width="5.625" style="379" customWidth="1"/>
    <col min="2820" max="2820" width="7.875" style="379" customWidth="1"/>
    <col min="2821" max="2821" width="5.625" style="379" customWidth="1"/>
    <col min="2822" max="2822" width="7.875" style="379" customWidth="1"/>
    <col min="2823" max="2823" width="5.625" style="379" customWidth="1"/>
    <col min="2824" max="2824" width="7.875" style="379" customWidth="1"/>
    <col min="2825" max="2825" width="5.625" style="379" customWidth="1"/>
    <col min="2826" max="2826" width="7.875" style="379" customWidth="1"/>
    <col min="2827" max="2827" width="5.625" style="379" customWidth="1"/>
    <col min="2828" max="2829" width="0" style="379" hidden="1" customWidth="1"/>
    <col min="2830" max="2830" width="7.875" style="379" customWidth="1"/>
    <col min="2831" max="2831" width="5.625" style="379" customWidth="1"/>
    <col min="2832" max="2832" width="7.875" style="379" customWidth="1"/>
    <col min="2833" max="2833" width="5.625" style="379" customWidth="1"/>
    <col min="2834" max="2834" width="7.875" style="379" customWidth="1"/>
    <col min="2835" max="2835" width="5.625" style="379" customWidth="1"/>
    <col min="2836" max="2836" width="7.875" style="379" customWidth="1"/>
    <col min="2837" max="2837" width="5.625" style="379" customWidth="1"/>
    <col min="2838" max="2838" width="7.875" style="379" customWidth="1"/>
    <col min="2839" max="2839" width="5.625" style="379" customWidth="1"/>
    <col min="2840" max="2840" width="8" style="379" bestFit="1" customWidth="1"/>
    <col min="2841" max="3071" width="9" style="379"/>
    <col min="3072" max="3073" width="7.125" style="379" customWidth="1"/>
    <col min="3074" max="3074" width="8.625" style="379" customWidth="1"/>
    <col min="3075" max="3075" width="5.625" style="379" customWidth="1"/>
    <col min="3076" max="3076" width="7.875" style="379" customWidth="1"/>
    <col min="3077" max="3077" width="5.625" style="379" customWidth="1"/>
    <col min="3078" max="3078" width="7.875" style="379" customWidth="1"/>
    <col min="3079" max="3079" width="5.625" style="379" customWidth="1"/>
    <col min="3080" max="3080" width="7.875" style="379" customWidth="1"/>
    <col min="3081" max="3081" width="5.625" style="379" customWidth="1"/>
    <col min="3082" max="3082" width="7.875" style="379" customWidth="1"/>
    <col min="3083" max="3083" width="5.625" style="379" customWidth="1"/>
    <col min="3084" max="3085" width="0" style="379" hidden="1" customWidth="1"/>
    <col min="3086" max="3086" width="7.875" style="379" customWidth="1"/>
    <col min="3087" max="3087" width="5.625" style="379" customWidth="1"/>
    <col min="3088" max="3088" width="7.875" style="379" customWidth="1"/>
    <col min="3089" max="3089" width="5.625" style="379" customWidth="1"/>
    <col min="3090" max="3090" width="7.875" style="379" customWidth="1"/>
    <col min="3091" max="3091" width="5.625" style="379" customWidth="1"/>
    <col min="3092" max="3092" width="7.875" style="379" customWidth="1"/>
    <col min="3093" max="3093" width="5.625" style="379" customWidth="1"/>
    <col min="3094" max="3094" width="7.875" style="379" customWidth="1"/>
    <col min="3095" max="3095" width="5.625" style="379" customWidth="1"/>
    <col min="3096" max="3096" width="8" style="379" bestFit="1" customWidth="1"/>
    <col min="3097" max="3327" width="9" style="379"/>
    <col min="3328" max="3329" width="7.125" style="379" customWidth="1"/>
    <col min="3330" max="3330" width="8.625" style="379" customWidth="1"/>
    <col min="3331" max="3331" width="5.625" style="379" customWidth="1"/>
    <col min="3332" max="3332" width="7.875" style="379" customWidth="1"/>
    <col min="3333" max="3333" width="5.625" style="379" customWidth="1"/>
    <col min="3334" max="3334" width="7.875" style="379" customWidth="1"/>
    <col min="3335" max="3335" width="5.625" style="379" customWidth="1"/>
    <col min="3336" max="3336" width="7.875" style="379" customWidth="1"/>
    <col min="3337" max="3337" width="5.625" style="379" customWidth="1"/>
    <col min="3338" max="3338" width="7.875" style="379" customWidth="1"/>
    <col min="3339" max="3339" width="5.625" style="379" customWidth="1"/>
    <col min="3340" max="3341" width="0" style="379" hidden="1" customWidth="1"/>
    <col min="3342" max="3342" width="7.875" style="379" customWidth="1"/>
    <col min="3343" max="3343" width="5.625" style="379" customWidth="1"/>
    <col min="3344" max="3344" width="7.875" style="379" customWidth="1"/>
    <col min="3345" max="3345" width="5.625" style="379" customWidth="1"/>
    <col min="3346" max="3346" width="7.875" style="379" customWidth="1"/>
    <col min="3347" max="3347" width="5.625" style="379" customWidth="1"/>
    <col min="3348" max="3348" width="7.875" style="379" customWidth="1"/>
    <col min="3349" max="3349" width="5.625" style="379" customWidth="1"/>
    <col min="3350" max="3350" width="7.875" style="379" customWidth="1"/>
    <col min="3351" max="3351" width="5.625" style="379" customWidth="1"/>
    <col min="3352" max="3352" width="8" style="379" bestFit="1" customWidth="1"/>
    <col min="3353" max="3583" width="9" style="379"/>
    <col min="3584" max="3585" width="7.125" style="379" customWidth="1"/>
    <col min="3586" max="3586" width="8.625" style="379" customWidth="1"/>
    <col min="3587" max="3587" width="5.625" style="379" customWidth="1"/>
    <col min="3588" max="3588" width="7.875" style="379" customWidth="1"/>
    <col min="3589" max="3589" width="5.625" style="379" customWidth="1"/>
    <col min="3590" max="3590" width="7.875" style="379" customWidth="1"/>
    <col min="3591" max="3591" width="5.625" style="379" customWidth="1"/>
    <col min="3592" max="3592" width="7.875" style="379" customWidth="1"/>
    <col min="3593" max="3593" width="5.625" style="379" customWidth="1"/>
    <col min="3594" max="3594" width="7.875" style="379" customWidth="1"/>
    <col min="3595" max="3595" width="5.625" style="379" customWidth="1"/>
    <col min="3596" max="3597" width="0" style="379" hidden="1" customWidth="1"/>
    <col min="3598" max="3598" width="7.875" style="379" customWidth="1"/>
    <col min="3599" max="3599" width="5.625" style="379" customWidth="1"/>
    <col min="3600" max="3600" width="7.875" style="379" customWidth="1"/>
    <col min="3601" max="3601" width="5.625" style="379" customWidth="1"/>
    <col min="3602" max="3602" width="7.875" style="379" customWidth="1"/>
    <col min="3603" max="3603" width="5.625" style="379" customWidth="1"/>
    <col min="3604" max="3604" width="7.875" style="379" customWidth="1"/>
    <col min="3605" max="3605" width="5.625" style="379" customWidth="1"/>
    <col min="3606" max="3606" width="7.875" style="379" customWidth="1"/>
    <col min="3607" max="3607" width="5.625" style="379" customWidth="1"/>
    <col min="3608" max="3608" width="8" style="379" bestFit="1" customWidth="1"/>
    <col min="3609" max="3839" width="9" style="379"/>
    <col min="3840" max="3841" width="7.125" style="379" customWidth="1"/>
    <col min="3842" max="3842" width="8.625" style="379" customWidth="1"/>
    <col min="3843" max="3843" width="5.625" style="379" customWidth="1"/>
    <col min="3844" max="3844" width="7.875" style="379" customWidth="1"/>
    <col min="3845" max="3845" width="5.625" style="379" customWidth="1"/>
    <col min="3846" max="3846" width="7.875" style="379" customWidth="1"/>
    <col min="3847" max="3847" width="5.625" style="379" customWidth="1"/>
    <col min="3848" max="3848" width="7.875" style="379" customWidth="1"/>
    <col min="3849" max="3849" width="5.625" style="379" customWidth="1"/>
    <col min="3850" max="3850" width="7.875" style="379" customWidth="1"/>
    <col min="3851" max="3851" width="5.625" style="379" customWidth="1"/>
    <col min="3852" max="3853" width="0" style="379" hidden="1" customWidth="1"/>
    <col min="3854" max="3854" width="7.875" style="379" customWidth="1"/>
    <col min="3855" max="3855" width="5.625" style="379" customWidth="1"/>
    <col min="3856" max="3856" width="7.875" style="379" customWidth="1"/>
    <col min="3857" max="3857" width="5.625" style="379" customWidth="1"/>
    <col min="3858" max="3858" width="7.875" style="379" customWidth="1"/>
    <col min="3859" max="3859" width="5.625" style="379" customWidth="1"/>
    <col min="3860" max="3860" width="7.875" style="379" customWidth="1"/>
    <col min="3861" max="3861" width="5.625" style="379" customWidth="1"/>
    <col min="3862" max="3862" width="7.875" style="379" customWidth="1"/>
    <col min="3863" max="3863" width="5.625" style="379" customWidth="1"/>
    <col min="3864" max="3864" width="8" style="379" bestFit="1" customWidth="1"/>
    <col min="3865" max="4095" width="9" style="379"/>
    <col min="4096" max="4097" width="7.125" style="379" customWidth="1"/>
    <col min="4098" max="4098" width="8.625" style="379" customWidth="1"/>
    <col min="4099" max="4099" width="5.625" style="379" customWidth="1"/>
    <col min="4100" max="4100" width="7.875" style="379" customWidth="1"/>
    <col min="4101" max="4101" width="5.625" style="379" customWidth="1"/>
    <col min="4102" max="4102" width="7.875" style="379" customWidth="1"/>
    <col min="4103" max="4103" width="5.625" style="379" customWidth="1"/>
    <col min="4104" max="4104" width="7.875" style="379" customWidth="1"/>
    <col min="4105" max="4105" width="5.625" style="379" customWidth="1"/>
    <col min="4106" max="4106" width="7.875" style="379" customWidth="1"/>
    <col min="4107" max="4107" width="5.625" style="379" customWidth="1"/>
    <col min="4108" max="4109" width="0" style="379" hidden="1" customWidth="1"/>
    <col min="4110" max="4110" width="7.875" style="379" customWidth="1"/>
    <col min="4111" max="4111" width="5.625" style="379" customWidth="1"/>
    <col min="4112" max="4112" width="7.875" style="379" customWidth="1"/>
    <col min="4113" max="4113" width="5.625" style="379" customWidth="1"/>
    <col min="4114" max="4114" width="7.875" style="379" customWidth="1"/>
    <col min="4115" max="4115" width="5.625" style="379" customWidth="1"/>
    <col min="4116" max="4116" width="7.875" style="379" customWidth="1"/>
    <col min="4117" max="4117" width="5.625" style="379" customWidth="1"/>
    <col min="4118" max="4118" width="7.875" style="379" customWidth="1"/>
    <col min="4119" max="4119" width="5.625" style="379" customWidth="1"/>
    <col min="4120" max="4120" width="8" style="379" bestFit="1" customWidth="1"/>
    <col min="4121" max="4351" width="9" style="379"/>
    <col min="4352" max="4353" width="7.125" style="379" customWidth="1"/>
    <col min="4354" max="4354" width="8.625" style="379" customWidth="1"/>
    <col min="4355" max="4355" width="5.625" style="379" customWidth="1"/>
    <col min="4356" max="4356" width="7.875" style="379" customWidth="1"/>
    <col min="4357" max="4357" width="5.625" style="379" customWidth="1"/>
    <col min="4358" max="4358" width="7.875" style="379" customWidth="1"/>
    <col min="4359" max="4359" width="5.625" style="379" customWidth="1"/>
    <col min="4360" max="4360" width="7.875" style="379" customWidth="1"/>
    <col min="4361" max="4361" width="5.625" style="379" customWidth="1"/>
    <col min="4362" max="4362" width="7.875" style="379" customWidth="1"/>
    <col min="4363" max="4363" width="5.625" style="379" customWidth="1"/>
    <col min="4364" max="4365" width="0" style="379" hidden="1" customWidth="1"/>
    <col min="4366" max="4366" width="7.875" style="379" customWidth="1"/>
    <col min="4367" max="4367" width="5.625" style="379" customWidth="1"/>
    <col min="4368" max="4368" width="7.875" style="379" customWidth="1"/>
    <col min="4369" max="4369" width="5.625" style="379" customWidth="1"/>
    <col min="4370" max="4370" width="7.875" style="379" customWidth="1"/>
    <col min="4371" max="4371" width="5.625" style="379" customWidth="1"/>
    <col min="4372" max="4372" width="7.875" style="379" customWidth="1"/>
    <col min="4373" max="4373" width="5.625" style="379" customWidth="1"/>
    <col min="4374" max="4374" width="7.875" style="379" customWidth="1"/>
    <col min="4375" max="4375" width="5.625" style="379" customWidth="1"/>
    <col min="4376" max="4376" width="8" style="379" bestFit="1" customWidth="1"/>
    <col min="4377" max="4607" width="9" style="379"/>
    <col min="4608" max="4609" width="7.125" style="379" customWidth="1"/>
    <col min="4610" max="4610" width="8.625" style="379" customWidth="1"/>
    <col min="4611" max="4611" width="5.625" style="379" customWidth="1"/>
    <col min="4612" max="4612" width="7.875" style="379" customWidth="1"/>
    <col min="4613" max="4613" width="5.625" style="379" customWidth="1"/>
    <col min="4614" max="4614" width="7.875" style="379" customWidth="1"/>
    <col min="4615" max="4615" width="5.625" style="379" customWidth="1"/>
    <col min="4616" max="4616" width="7.875" style="379" customWidth="1"/>
    <col min="4617" max="4617" width="5.625" style="379" customWidth="1"/>
    <col min="4618" max="4618" width="7.875" style="379" customWidth="1"/>
    <col min="4619" max="4619" width="5.625" style="379" customWidth="1"/>
    <col min="4620" max="4621" width="0" style="379" hidden="1" customWidth="1"/>
    <col min="4622" max="4622" width="7.875" style="379" customWidth="1"/>
    <col min="4623" max="4623" width="5.625" style="379" customWidth="1"/>
    <col min="4624" max="4624" width="7.875" style="379" customWidth="1"/>
    <col min="4625" max="4625" width="5.625" style="379" customWidth="1"/>
    <col min="4626" max="4626" width="7.875" style="379" customWidth="1"/>
    <col min="4627" max="4627" width="5.625" style="379" customWidth="1"/>
    <col min="4628" max="4628" width="7.875" style="379" customWidth="1"/>
    <col min="4629" max="4629" width="5.625" style="379" customWidth="1"/>
    <col min="4630" max="4630" width="7.875" style="379" customWidth="1"/>
    <col min="4631" max="4631" width="5.625" style="379" customWidth="1"/>
    <col min="4632" max="4632" width="8" style="379" bestFit="1" customWidth="1"/>
    <col min="4633" max="4863" width="9" style="379"/>
    <col min="4864" max="4865" width="7.125" style="379" customWidth="1"/>
    <col min="4866" max="4866" width="8.625" style="379" customWidth="1"/>
    <col min="4867" max="4867" width="5.625" style="379" customWidth="1"/>
    <col min="4868" max="4868" width="7.875" style="379" customWidth="1"/>
    <col min="4869" max="4869" width="5.625" style="379" customWidth="1"/>
    <col min="4870" max="4870" width="7.875" style="379" customWidth="1"/>
    <col min="4871" max="4871" width="5.625" style="379" customWidth="1"/>
    <col min="4872" max="4872" width="7.875" style="379" customWidth="1"/>
    <col min="4873" max="4873" width="5.625" style="379" customWidth="1"/>
    <col min="4874" max="4874" width="7.875" style="379" customWidth="1"/>
    <col min="4875" max="4875" width="5.625" style="379" customWidth="1"/>
    <col min="4876" max="4877" width="0" style="379" hidden="1" customWidth="1"/>
    <col min="4878" max="4878" width="7.875" style="379" customWidth="1"/>
    <col min="4879" max="4879" width="5.625" style="379" customWidth="1"/>
    <col min="4880" max="4880" width="7.875" style="379" customWidth="1"/>
    <col min="4881" max="4881" width="5.625" style="379" customWidth="1"/>
    <col min="4882" max="4882" width="7.875" style="379" customWidth="1"/>
    <col min="4883" max="4883" width="5.625" style="379" customWidth="1"/>
    <col min="4884" max="4884" width="7.875" style="379" customWidth="1"/>
    <col min="4885" max="4885" width="5.625" style="379" customWidth="1"/>
    <col min="4886" max="4886" width="7.875" style="379" customWidth="1"/>
    <col min="4887" max="4887" width="5.625" style="379" customWidth="1"/>
    <col min="4888" max="4888" width="8" style="379" bestFit="1" customWidth="1"/>
    <col min="4889" max="5119" width="9" style="379"/>
    <col min="5120" max="5121" width="7.125" style="379" customWidth="1"/>
    <col min="5122" max="5122" width="8.625" style="379" customWidth="1"/>
    <col min="5123" max="5123" width="5.625" style="379" customWidth="1"/>
    <col min="5124" max="5124" width="7.875" style="379" customWidth="1"/>
    <col min="5125" max="5125" width="5.625" style="379" customWidth="1"/>
    <col min="5126" max="5126" width="7.875" style="379" customWidth="1"/>
    <col min="5127" max="5127" width="5.625" style="379" customWidth="1"/>
    <col min="5128" max="5128" width="7.875" style="379" customWidth="1"/>
    <col min="5129" max="5129" width="5.625" style="379" customWidth="1"/>
    <col min="5130" max="5130" width="7.875" style="379" customWidth="1"/>
    <col min="5131" max="5131" width="5.625" style="379" customWidth="1"/>
    <col min="5132" max="5133" width="0" style="379" hidden="1" customWidth="1"/>
    <col min="5134" max="5134" width="7.875" style="379" customWidth="1"/>
    <col min="5135" max="5135" width="5.625" style="379" customWidth="1"/>
    <col min="5136" max="5136" width="7.875" style="379" customWidth="1"/>
    <col min="5137" max="5137" width="5.625" style="379" customWidth="1"/>
    <col min="5138" max="5138" width="7.875" style="379" customWidth="1"/>
    <col min="5139" max="5139" width="5.625" style="379" customWidth="1"/>
    <col min="5140" max="5140" width="7.875" style="379" customWidth="1"/>
    <col min="5141" max="5141" width="5.625" style="379" customWidth="1"/>
    <col min="5142" max="5142" width="7.875" style="379" customWidth="1"/>
    <col min="5143" max="5143" width="5.625" style="379" customWidth="1"/>
    <col min="5144" max="5144" width="8" style="379" bestFit="1" customWidth="1"/>
    <col min="5145" max="5375" width="9" style="379"/>
    <col min="5376" max="5377" width="7.125" style="379" customWidth="1"/>
    <col min="5378" max="5378" width="8.625" style="379" customWidth="1"/>
    <col min="5379" max="5379" width="5.625" style="379" customWidth="1"/>
    <col min="5380" max="5380" width="7.875" style="379" customWidth="1"/>
    <col min="5381" max="5381" width="5.625" style="379" customWidth="1"/>
    <col min="5382" max="5382" width="7.875" style="379" customWidth="1"/>
    <col min="5383" max="5383" width="5.625" style="379" customWidth="1"/>
    <col min="5384" max="5384" width="7.875" style="379" customWidth="1"/>
    <col min="5385" max="5385" width="5.625" style="379" customWidth="1"/>
    <col min="5386" max="5386" width="7.875" style="379" customWidth="1"/>
    <col min="5387" max="5387" width="5.625" style="379" customWidth="1"/>
    <col min="5388" max="5389" width="0" style="379" hidden="1" customWidth="1"/>
    <col min="5390" max="5390" width="7.875" style="379" customWidth="1"/>
    <col min="5391" max="5391" width="5.625" style="379" customWidth="1"/>
    <col min="5392" max="5392" width="7.875" style="379" customWidth="1"/>
    <col min="5393" max="5393" width="5.625" style="379" customWidth="1"/>
    <col min="5394" max="5394" width="7.875" style="379" customWidth="1"/>
    <col min="5395" max="5395" width="5.625" style="379" customWidth="1"/>
    <col min="5396" max="5396" width="7.875" style="379" customWidth="1"/>
    <col min="5397" max="5397" width="5.625" style="379" customWidth="1"/>
    <col min="5398" max="5398" width="7.875" style="379" customWidth="1"/>
    <col min="5399" max="5399" width="5.625" style="379" customWidth="1"/>
    <col min="5400" max="5400" width="8" style="379" bestFit="1" customWidth="1"/>
    <col min="5401" max="5631" width="9" style="379"/>
    <col min="5632" max="5633" width="7.125" style="379" customWidth="1"/>
    <col min="5634" max="5634" width="8.625" style="379" customWidth="1"/>
    <col min="5635" max="5635" width="5.625" style="379" customWidth="1"/>
    <col min="5636" max="5636" width="7.875" style="379" customWidth="1"/>
    <col min="5637" max="5637" width="5.625" style="379" customWidth="1"/>
    <col min="5638" max="5638" width="7.875" style="379" customWidth="1"/>
    <col min="5639" max="5639" width="5.625" style="379" customWidth="1"/>
    <col min="5640" max="5640" width="7.875" style="379" customWidth="1"/>
    <col min="5641" max="5641" width="5.625" style="379" customWidth="1"/>
    <col min="5642" max="5642" width="7.875" style="379" customWidth="1"/>
    <col min="5643" max="5643" width="5.625" style="379" customWidth="1"/>
    <col min="5644" max="5645" width="0" style="379" hidden="1" customWidth="1"/>
    <col min="5646" max="5646" width="7.875" style="379" customWidth="1"/>
    <col min="5647" max="5647" width="5.625" style="379" customWidth="1"/>
    <col min="5648" max="5648" width="7.875" style="379" customWidth="1"/>
    <col min="5649" max="5649" width="5.625" style="379" customWidth="1"/>
    <col min="5650" max="5650" width="7.875" style="379" customWidth="1"/>
    <col min="5651" max="5651" width="5.625" style="379" customWidth="1"/>
    <col min="5652" max="5652" width="7.875" style="379" customWidth="1"/>
    <col min="5653" max="5653" width="5.625" style="379" customWidth="1"/>
    <col min="5654" max="5654" width="7.875" style="379" customWidth="1"/>
    <col min="5655" max="5655" width="5.625" style="379" customWidth="1"/>
    <col min="5656" max="5656" width="8" style="379" bestFit="1" customWidth="1"/>
    <col min="5657" max="5887" width="9" style="379"/>
    <col min="5888" max="5889" width="7.125" style="379" customWidth="1"/>
    <col min="5890" max="5890" width="8.625" style="379" customWidth="1"/>
    <col min="5891" max="5891" width="5.625" style="379" customWidth="1"/>
    <col min="5892" max="5892" width="7.875" style="379" customWidth="1"/>
    <col min="5893" max="5893" width="5.625" style="379" customWidth="1"/>
    <col min="5894" max="5894" width="7.875" style="379" customWidth="1"/>
    <col min="5895" max="5895" width="5.625" style="379" customWidth="1"/>
    <col min="5896" max="5896" width="7.875" style="379" customWidth="1"/>
    <col min="5897" max="5897" width="5.625" style="379" customWidth="1"/>
    <col min="5898" max="5898" width="7.875" style="379" customWidth="1"/>
    <col min="5899" max="5899" width="5.625" style="379" customWidth="1"/>
    <col min="5900" max="5901" width="0" style="379" hidden="1" customWidth="1"/>
    <col min="5902" max="5902" width="7.875" style="379" customWidth="1"/>
    <col min="5903" max="5903" width="5.625" style="379" customWidth="1"/>
    <col min="5904" max="5904" width="7.875" style="379" customWidth="1"/>
    <col min="5905" max="5905" width="5.625" style="379" customWidth="1"/>
    <col min="5906" max="5906" width="7.875" style="379" customWidth="1"/>
    <col min="5907" max="5907" width="5.625" style="379" customWidth="1"/>
    <col min="5908" max="5908" width="7.875" style="379" customWidth="1"/>
    <col min="5909" max="5909" width="5.625" style="379" customWidth="1"/>
    <col min="5910" max="5910" width="7.875" style="379" customWidth="1"/>
    <col min="5911" max="5911" width="5.625" style="379" customWidth="1"/>
    <col min="5912" max="5912" width="8" style="379" bestFit="1" customWidth="1"/>
    <col min="5913" max="6143" width="9" style="379"/>
    <col min="6144" max="6145" width="7.125" style="379" customWidth="1"/>
    <col min="6146" max="6146" width="8.625" style="379" customWidth="1"/>
    <col min="6147" max="6147" width="5.625" style="379" customWidth="1"/>
    <col min="6148" max="6148" width="7.875" style="379" customWidth="1"/>
    <col min="6149" max="6149" width="5.625" style="379" customWidth="1"/>
    <col min="6150" max="6150" width="7.875" style="379" customWidth="1"/>
    <col min="6151" max="6151" width="5.625" style="379" customWidth="1"/>
    <col min="6152" max="6152" width="7.875" style="379" customWidth="1"/>
    <col min="6153" max="6153" width="5.625" style="379" customWidth="1"/>
    <col min="6154" max="6154" width="7.875" style="379" customWidth="1"/>
    <col min="6155" max="6155" width="5.625" style="379" customWidth="1"/>
    <col min="6156" max="6157" width="0" style="379" hidden="1" customWidth="1"/>
    <col min="6158" max="6158" width="7.875" style="379" customWidth="1"/>
    <col min="6159" max="6159" width="5.625" style="379" customWidth="1"/>
    <col min="6160" max="6160" width="7.875" style="379" customWidth="1"/>
    <col min="6161" max="6161" width="5.625" style="379" customWidth="1"/>
    <col min="6162" max="6162" width="7.875" style="379" customWidth="1"/>
    <col min="6163" max="6163" width="5.625" style="379" customWidth="1"/>
    <col min="6164" max="6164" width="7.875" style="379" customWidth="1"/>
    <col min="6165" max="6165" width="5.625" style="379" customWidth="1"/>
    <col min="6166" max="6166" width="7.875" style="379" customWidth="1"/>
    <col min="6167" max="6167" width="5.625" style="379" customWidth="1"/>
    <col min="6168" max="6168" width="8" style="379" bestFit="1" customWidth="1"/>
    <col min="6169" max="6399" width="9" style="379"/>
    <col min="6400" max="6401" width="7.125" style="379" customWidth="1"/>
    <col min="6402" max="6402" width="8.625" style="379" customWidth="1"/>
    <col min="6403" max="6403" width="5.625" style="379" customWidth="1"/>
    <col min="6404" max="6404" width="7.875" style="379" customWidth="1"/>
    <col min="6405" max="6405" width="5.625" style="379" customWidth="1"/>
    <col min="6406" max="6406" width="7.875" style="379" customWidth="1"/>
    <col min="6407" max="6407" width="5.625" style="379" customWidth="1"/>
    <col min="6408" max="6408" width="7.875" style="379" customWidth="1"/>
    <col min="6409" max="6409" width="5.625" style="379" customWidth="1"/>
    <col min="6410" max="6410" width="7.875" style="379" customWidth="1"/>
    <col min="6411" max="6411" width="5.625" style="379" customWidth="1"/>
    <col min="6412" max="6413" width="0" style="379" hidden="1" customWidth="1"/>
    <col min="6414" max="6414" width="7.875" style="379" customWidth="1"/>
    <col min="6415" max="6415" width="5.625" style="379" customWidth="1"/>
    <col min="6416" max="6416" width="7.875" style="379" customWidth="1"/>
    <col min="6417" max="6417" width="5.625" style="379" customWidth="1"/>
    <col min="6418" max="6418" width="7.875" style="379" customWidth="1"/>
    <col min="6419" max="6419" width="5.625" style="379" customWidth="1"/>
    <col min="6420" max="6420" width="7.875" style="379" customWidth="1"/>
    <col min="6421" max="6421" width="5.625" style="379" customWidth="1"/>
    <col min="6422" max="6422" width="7.875" style="379" customWidth="1"/>
    <col min="6423" max="6423" width="5.625" style="379" customWidth="1"/>
    <col min="6424" max="6424" width="8" style="379" bestFit="1" customWidth="1"/>
    <col min="6425" max="6655" width="9" style="379"/>
    <col min="6656" max="6657" width="7.125" style="379" customWidth="1"/>
    <col min="6658" max="6658" width="8.625" style="379" customWidth="1"/>
    <col min="6659" max="6659" width="5.625" style="379" customWidth="1"/>
    <col min="6660" max="6660" width="7.875" style="379" customWidth="1"/>
    <col min="6661" max="6661" width="5.625" style="379" customWidth="1"/>
    <col min="6662" max="6662" width="7.875" style="379" customWidth="1"/>
    <col min="6663" max="6663" width="5.625" style="379" customWidth="1"/>
    <col min="6664" max="6664" width="7.875" style="379" customWidth="1"/>
    <col min="6665" max="6665" width="5.625" style="379" customWidth="1"/>
    <col min="6666" max="6666" width="7.875" style="379" customWidth="1"/>
    <col min="6667" max="6667" width="5.625" style="379" customWidth="1"/>
    <col min="6668" max="6669" width="0" style="379" hidden="1" customWidth="1"/>
    <col min="6670" max="6670" width="7.875" style="379" customWidth="1"/>
    <col min="6671" max="6671" width="5.625" style="379" customWidth="1"/>
    <col min="6672" max="6672" width="7.875" style="379" customWidth="1"/>
    <col min="6673" max="6673" width="5.625" style="379" customWidth="1"/>
    <col min="6674" max="6674" width="7.875" style="379" customWidth="1"/>
    <col min="6675" max="6675" width="5.625" style="379" customWidth="1"/>
    <col min="6676" max="6676" width="7.875" style="379" customWidth="1"/>
    <col min="6677" max="6677" width="5.625" style="379" customWidth="1"/>
    <col min="6678" max="6678" width="7.875" style="379" customWidth="1"/>
    <col min="6679" max="6679" width="5.625" style="379" customWidth="1"/>
    <col min="6680" max="6680" width="8" style="379" bestFit="1" customWidth="1"/>
    <col min="6681" max="6911" width="9" style="379"/>
    <col min="6912" max="6913" width="7.125" style="379" customWidth="1"/>
    <col min="6914" max="6914" width="8.625" style="379" customWidth="1"/>
    <col min="6915" max="6915" width="5.625" style="379" customWidth="1"/>
    <col min="6916" max="6916" width="7.875" style="379" customWidth="1"/>
    <col min="6917" max="6917" width="5.625" style="379" customWidth="1"/>
    <col min="6918" max="6918" width="7.875" style="379" customWidth="1"/>
    <col min="6919" max="6919" width="5.625" style="379" customWidth="1"/>
    <col min="6920" max="6920" width="7.875" style="379" customWidth="1"/>
    <col min="6921" max="6921" width="5.625" style="379" customWidth="1"/>
    <col min="6922" max="6922" width="7.875" style="379" customWidth="1"/>
    <col min="6923" max="6923" width="5.625" style="379" customWidth="1"/>
    <col min="6924" max="6925" width="0" style="379" hidden="1" customWidth="1"/>
    <col min="6926" max="6926" width="7.875" style="379" customWidth="1"/>
    <col min="6927" max="6927" width="5.625" style="379" customWidth="1"/>
    <col min="6928" max="6928" width="7.875" style="379" customWidth="1"/>
    <col min="6929" max="6929" width="5.625" style="379" customWidth="1"/>
    <col min="6930" max="6930" width="7.875" style="379" customWidth="1"/>
    <col min="6931" max="6931" width="5.625" style="379" customWidth="1"/>
    <col min="6932" max="6932" width="7.875" style="379" customWidth="1"/>
    <col min="6933" max="6933" width="5.625" style="379" customWidth="1"/>
    <col min="6934" max="6934" width="7.875" style="379" customWidth="1"/>
    <col min="6935" max="6935" width="5.625" style="379" customWidth="1"/>
    <col min="6936" max="6936" width="8" style="379" bestFit="1" customWidth="1"/>
    <col min="6937" max="7167" width="9" style="379"/>
    <col min="7168" max="7169" width="7.125" style="379" customWidth="1"/>
    <col min="7170" max="7170" width="8.625" style="379" customWidth="1"/>
    <col min="7171" max="7171" width="5.625" style="379" customWidth="1"/>
    <col min="7172" max="7172" width="7.875" style="379" customWidth="1"/>
    <col min="7173" max="7173" width="5.625" style="379" customWidth="1"/>
    <col min="7174" max="7174" width="7.875" style="379" customWidth="1"/>
    <col min="7175" max="7175" width="5.625" style="379" customWidth="1"/>
    <col min="7176" max="7176" width="7.875" style="379" customWidth="1"/>
    <col min="7177" max="7177" width="5.625" style="379" customWidth="1"/>
    <col min="7178" max="7178" width="7.875" style="379" customWidth="1"/>
    <col min="7179" max="7179" width="5.625" style="379" customWidth="1"/>
    <col min="7180" max="7181" width="0" style="379" hidden="1" customWidth="1"/>
    <col min="7182" max="7182" width="7.875" style="379" customWidth="1"/>
    <col min="7183" max="7183" width="5.625" style="379" customWidth="1"/>
    <col min="7184" max="7184" width="7.875" style="379" customWidth="1"/>
    <col min="7185" max="7185" width="5.625" style="379" customWidth="1"/>
    <col min="7186" max="7186" width="7.875" style="379" customWidth="1"/>
    <col min="7187" max="7187" width="5.625" style="379" customWidth="1"/>
    <col min="7188" max="7188" width="7.875" style="379" customWidth="1"/>
    <col min="7189" max="7189" width="5.625" style="379" customWidth="1"/>
    <col min="7190" max="7190" width="7.875" style="379" customWidth="1"/>
    <col min="7191" max="7191" width="5.625" style="379" customWidth="1"/>
    <col min="7192" max="7192" width="8" style="379" bestFit="1" customWidth="1"/>
    <col min="7193" max="7423" width="9" style="379"/>
    <col min="7424" max="7425" width="7.125" style="379" customWidth="1"/>
    <col min="7426" max="7426" width="8.625" style="379" customWidth="1"/>
    <col min="7427" max="7427" width="5.625" style="379" customWidth="1"/>
    <col min="7428" max="7428" width="7.875" style="379" customWidth="1"/>
    <col min="7429" max="7429" width="5.625" style="379" customWidth="1"/>
    <col min="7430" max="7430" width="7.875" style="379" customWidth="1"/>
    <col min="7431" max="7431" width="5.625" style="379" customWidth="1"/>
    <col min="7432" max="7432" width="7.875" style="379" customWidth="1"/>
    <col min="7433" max="7433" width="5.625" style="379" customWidth="1"/>
    <col min="7434" max="7434" width="7.875" style="379" customWidth="1"/>
    <col min="7435" max="7435" width="5.625" style="379" customWidth="1"/>
    <col min="7436" max="7437" width="0" style="379" hidden="1" customWidth="1"/>
    <col min="7438" max="7438" width="7.875" style="379" customWidth="1"/>
    <col min="7439" max="7439" width="5.625" style="379" customWidth="1"/>
    <col min="7440" max="7440" width="7.875" style="379" customWidth="1"/>
    <col min="7441" max="7441" width="5.625" style="379" customWidth="1"/>
    <col min="7442" max="7442" width="7.875" style="379" customWidth="1"/>
    <col min="7443" max="7443" width="5.625" style="379" customWidth="1"/>
    <col min="7444" max="7444" width="7.875" style="379" customWidth="1"/>
    <col min="7445" max="7445" width="5.625" style="379" customWidth="1"/>
    <col min="7446" max="7446" width="7.875" style="379" customWidth="1"/>
    <col min="7447" max="7447" width="5.625" style="379" customWidth="1"/>
    <col min="7448" max="7448" width="8" style="379" bestFit="1" customWidth="1"/>
    <col min="7449" max="7679" width="9" style="379"/>
    <col min="7680" max="7681" width="7.125" style="379" customWidth="1"/>
    <col min="7682" max="7682" width="8.625" style="379" customWidth="1"/>
    <col min="7683" max="7683" width="5.625" style="379" customWidth="1"/>
    <col min="7684" max="7684" width="7.875" style="379" customWidth="1"/>
    <col min="7685" max="7685" width="5.625" style="379" customWidth="1"/>
    <col min="7686" max="7686" width="7.875" style="379" customWidth="1"/>
    <col min="7687" max="7687" width="5.625" style="379" customWidth="1"/>
    <col min="7688" max="7688" width="7.875" style="379" customWidth="1"/>
    <col min="7689" max="7689" width="5.625" style="379" customWidth="1"/>
    <col min="7690" max="7690" width="7.875" style="379" customWidth="1"/>
    <col min="7691" max="7691" width="5.625" style="379" customWidth="1"/>
    <col min="7692" max="7693" width="0" style="379" hidden="1" customWidth="1"/>
    <col min="7694" max="7694" width="7.875" style="379" customWidth="1"/>
    <col min="7695" max="7695" width="5.625" style="379" customWidth="1"/>
    <col min="7696" max="7696" width="7.875" style="379" customWidth="1"/>
    <col min="7697" max="7697" width="5.625" style="379" customWidth="1"/>
    <col min="7698" max="7698" width="7.875" style="379" customWidth="1"/>
    <col min="7699" max="7699" width="5.625" style="379" customWidth="1"/>
    <col min="7700" max="7700" width="7.875" style="379" customWidth="1"/>
    <col min="7701" max="7701" width="5.625" style="379" customWidth="1"/>
    <col min="7702" max="7702" width="7.875" style="379" customWidth="1"/>
    <col min="7703" max="7703" width="5.625" style="379" customWidth="1"/>
    <col min="7704" max="7704" width="8" style="379" bestFit="1" customWidth="1"/>
    <col min="7705" max="7935" width="9" style="379"/>
    <col min="7936" max="7937" width="7.125" style="379" customWidth="1"/>
    <col min="7938" max="7938" width="8.625" style="379" customWidth="1"/>
    <col min="7939" max="7939" width="5.625" style="379" customWidth="1"/>
    <col min="7940" max="7940" width="7.875" style="379" customWidth="1"/>
    <col min="7941" max="7941" width="5.625" style="379" customWidth="1"/>
    <col min="7942" max="7942" width="7.875" style="379" customWidth="1"/>
    <col min="7943" max="7943" width="5.625" style="379" customWidth="1"/>
    <col min="7944" max="7944" width="7.875" style="379" customWidth="1"/>
    <col min="7945" max="7945" width="5.625" style="379" customWidth="1"/>
    <col min="7946" max="7946" width="7.875" style="379" customWidth="1"/>
    <col min="7947" max="7947" width="5.625" style="379" customWidth="1"/>
    <col min="7948" max="7949" width="0" style="379" hidden="1" customWidth="1"/>
    <col min="7950" max="7950" width="7.875" style="379" customWidth="1"/>
    <col min="7951" max="7951" width="5.625" style="379" customWidth="1"/>
    <col min="7952" max="7952" width="7.875" style="379" customWidth="1"/>
    <col min="7953" max="7953" width="5.625" style="379" customWidth="1"/>
    <col min="7954" max="7954" width="7.875" style="379" customWidth="1"/>
    <col min="7955" max="7955" width="5.625" style="379" customWidth="1"/>
    <col min="7956" max="7956" width="7.875" style="379" customWidth="1"/>
    <col min="7957" max="7957" width="5.625" style="379" customWidth="1"/>
    <col min="7958" max="7958" width="7.875" style="379" customWidth="1"/>
    <col min="7959" max="7959" width="5.625" style="379" customWidth="1"/>
    <col min="7960" max="7960" width="8" style="379" bestFit="1" customWidth="1"/>
    <col min="7961" max="8191" width="9" style="379"/>
    <col min="8192" max="8193" width="7.125" style="379" customWidth="1"/>
    <col min="8194" max="8194" width="8.625" style="379" customWidth="1"/>
    <col min="8195" max="8195" width="5.625" style="379" customWidth="1"/>
    <col min="8196" max="8196" width="7.875" style="379" customWidth="1"/>
    <col min="8197" max="8197" width="5.625" style="379" customWidth="1"/>
    <col min="8198" max="8198" width="7.875" style="379" customWidth="1"/>
    <col min="8199" max="8199" width="5.625" style="379" customWidth="1"/>
    <col min="8200" max="8200" width="7.875" style="379" customWidth="1"/>
    <col min="8201" max="8201" width="5.625" style="379" customWidth="1"/>
    <col min="8202" max="8202" width="7.875" style="379" customWidth="1"/>
    <col min="8203" max="8203" width="5.625" style="379" customWidth="1"/>
    <col min="8204" max="8205" width="0" style="379" hidden="1" customWidth="1"/>
    <col min="8206" max="8206" width="7.875" style="379" customWidth="1"/>
    <col min="8207" max="8207" width="5.625" style="379" customWidth="1"/>
    <col min="8208" max="8208" width="7.875" style="379" customWidth="1"/>
    <col min="8209" max="8209" width="5.625" style="379" customWidth="1"/>
    <col min="8210" max="8210" width="7.875" style="379" customWidth="1"/>
    <col min="8211" max="8211" width="5.625" style="379" customWidth="1"/>
    <col min="8212" max="8212" width="7.875" style="379" customWidth="1"/>
    <col min="8213" max="8213" width="5.625" style="379" customWidth="1"/>
    <col min="8214" max="8214" width="7.875" style="379" customWidth="1"/>
    <col min="8215" max="8215" width="5.625" style="379" customWidth="1"/>
    <col min="8216" max="8216" width="8" style="379" bestFit="1" customWidth="1"/>
    <col min="8217" max="8447" width="9" style="379"/>
    <col min="8448" max="8449" width="7.125" style="379" customWidth="1"/>
    <col min="8450" max="8450" width="8.625" style="379" customWidth="1"/>
    <col min="8451" max="8451" width="5.625" style="379" customWidth="1"/>
    <col min="8452" max="8452" width="7.875" style="379" customWidth="1"/>
    <col min="8453" max="8453" width="5.625" style="379" customWidth="1"/>
    <col min="8454" max="8454" width="7.875" style="379" customWidth="1"/>
    <col min="8455" max="8455" width="5.625" style="379" customWidth="1"/>
    <col min="8456" max="8456" width="7.875" style="379" customWidth="1"/>
    <col min="8457" max="8457" width="5.625" style="379" customWidth="1"/>
    <col min="8458" max="8458" width="7.875" style="379" customWidth="1"/>
    <col min="8459" max="8459" width="5.625" style="379" customWidth="1"/>
    <col min="8460" max="8461" width="0" style="379" hidden="1" customWidth="1"/>
    <col min="8462" max="8462" width="7.875" style="379" customWidth="1"/>
    <col min="8463" max="8463" width="5.625" style="379" customWidth="1"/>
    <col min="8464" max="8464" width="7.875" style="379" customWidth="1"/>
    <col min="8465" max="8465" width="5.625" style="379" customWidth="1"/>
    <col min="8466" max="8466" width="7.875" style="379" customWidth="1"/>
    <col min="8467" max="8467" width="5.625" style="379" customWidth="1"/>
    <col min="8468" max="8468" width="7.875" style="379" customWidth="1"/>
    <col min="8469" max="8469" width="5.625" style="379" customWidth="1"/>
    <col min="8470" max="8470" width="7.875" style="379" customWidth="1"/>
    <col min="8471" max="8471" width="5.625" style="379" customWidth="1"/>
    <col min="8472" max="8472" width="8" style="379" bestFit="1" customWidth="1"/>
    <col min="8473" max="8703" width="9" style="379"/>
    <col min="8704" max="8705" width="7.125" style="379" customWidth="1"/>
    <col min="8706" max="8706" width="8.625" style="379" customWidth="1"/>
    <col min="8707" max="8707" width="5.625" style="379" customWidth="1"/>
    <col min="8708" max="8708" width="7.875" style="379" customWidth="1"/>
    <col min="8709" max="8709" width="5.625" style="379" customWidth="1"/>
    <col min="8710" max="8710" width="7.875" style="379" customWidth="1"/>
    <col min="8711" max="8711" width="5.625" style="379" customWidth="1"/>
    <col min="8712" max="8712" width="7.875" style="379" customWidth="1"/>
    <col min="8713" max="8713" width="5.625" style="379" customWidth="1"/>
    <col min="8714" max="8714" width="7.875" style="379" customWidth="1"/>
    <col min="8715" max="8715" width="5.625" style="379" customWidth="1"/>
    <col min="8716" max="8717" width="0" style="379" hidden="1" customWidth="1"/>
    <col min="8718" max="8718" width="7.875" style="379" customWidth="1"/>
    <col min="8719" max="8719" width="5.625" style="379" customWidth="1"/>
    <col min="8720" max="8720" width="7.875" style="379" customWidth="1"/>
    <col min="8721" max="8721" width="5.625" style="379" customWidth="1"/>
    <col min="8722" max="8722" width="7.875" style="379" customWidth="1"/>
    <col min="8723" max="8723" width="5.625" style="379" customWidth="1"/>
    <col min="8724" max="8724" width="7.875" style="379" customWidth="1"/>
    <col min="8725" max="8725" width="5.625" style="379" customWidth="1"/>
    <col min="8726" max="8726" width="7.875" style="379" customWidth="1"/>
    <col min="8727" max="8727" width="5.625" style="379" customWidth="1"/>
    <col min="8728" max="8728" width="8" style="379" bestFit="1" customWidth="1"/>
    <col min="8729" max="8959" width="9" style="379"/>
    <col min="8960" max="8961" width="7.125" style="379" customWidth="1"/>
    <col min="8962" max="8962" width="8.625" style="379" customWidth="1"/>
    <col min="8963" max="8963" width="5.625" style="379" customWidth="1"/>
    <col min="8964" max="8964" width="7.875" style="379" customWidth="1"/>
    <col min="8965" max="8965" width="5.625" style="379" customWidth="1"/>
    <col min="8966" max="8966" width="7.875" style="379" customWidth="1"/>
    <col min="8967" max="8967" width="5.625" style="379" customWidth="1"/>
    <col min="8968" max="8968" width="7.875" style="379" customWidth="1"/>
    <col min="8969" max="8969" width="5.625" style="379" customWidth="1"/>
    <col min="8970" max="8970" width="7.875" style="379" customWidth="1"/>
    <col min="8971" max="8971" width="5.625" style="379" customWidth="1"/>
    <col min="8972" max="8973" width="0" style="379" hidden="1" customWidth="1"/>
    <col min="8974" max="8974" width="7.875" style="379" customWidth="1"/>
    <col min="8975" max="8975" width="5.625" style="379" customWidth="1"/>
    <col min="8976" max="8976" width="7.875" style="379" customWidth="1"/>
    <col min="8977" max="8977" width="5.625" style="379" customWidth="1"/>
    <col min="8978" max="8978" width="7.875" style="379" customWidth="1"/>
    <col min="8979" max="8979" width="5.625" style="379" customWidth="1"/>
    <col min="8980" max="8980" width="7.875" style="379" customWidth="1"/>
    <col min="8981" max="8981" width="5.625" style="379" customWidth="1"/>
    <col min="8982" max="8982" width="7.875" style="379" customWidth="1"/>
    <col min="8983" max="8983" width="5.625" style="379" customWidth="1"/>
    <col min="8984" max="8984" width="8" style="379" bestFit="1" customWidth="1"/>
    <col min="8985" max="9215" width="9" style="379"/>
    <col min="9216" max="9217" width="7.125" style="379" customWidth="1"/>
    <col min="9218" max="9218" width="8.625" style="379" customWidth="1"/>
    <col min="9219" max="9219" width="5.625" style="379" customWidth="1"/>
    <col min="9220" max="9220" width="7.875" style="379" customWidth="1"/>
    <col min="9221" max="9221" width="5.625" style="379" customWidth="1"/>
    <col min="9222" max="9222" width="7.875" style="379" customWidth="1"/>
    <col min="9223" max="9223" width="5.625" style="379" customWidth="1"/>
    <col min="9224" max="9224" width="7.875" style="379" customWidth="1"/>
    <col min="9225" max="9225" width="5.625" style="379" customWidth="1"/>
    <col min="9226" max="9226" width="7.875" style="379" customWidth="1"/>
    <col min="9227" max="9227" width="5.625" style="379" customWidth="1"/>
    <col min="9228" max="9229" width="0" style="379" hidden="1" customWidth="1"/>
    <col min="9230" max="9230" width="7.875" style="379" customWidth="1"/>
    <col min="9231" max="9231" width="5.625" style="379" customWidth="1"/>
    <col min="9232" max="9232" width="7.875" style="379" customWidth="1"/>
    <col min="9233" max="9233" width="5.625" style="379" customWidth="1"/>
    <col min="9234" max="9234" width="7.875" style="379" customWidth="1"/>
    <col min="9235" max="9235" width="5.625" style="379" customWidth="1"/>
    <col min="9236" max="9236" width="7.875" style="379" customWidth="1"/>
    <col min="9237" max="9237" width="5.625" style="379" customWidth="1"/>
    <col min="9238" max="9238" width="7.875" style="379" customWidth="1"/>
    <col min="9239" max="9239" width="5.625" style="379" customWidth="1"/>
    <col min="9240" max="9240" width="8" style="379" bestFit="1" customWidth="1"/>
    <col min="9241" max="9471" width="9" style="379"/>
    <col min="9472" max="9473" width="7.125" style="379" customWidth="1"/>
    <col min="9474" max="9474" width="8.625" style="379" customWidth="1"/>
    <col min="9475" max="9475" width="5.625" style="379" customWidth="1"/>
    <col min="9476" max="9476" width="7.875" style="379" customWidth="1"/>
    <col min="9477" max="9477" width="5.625" style="379" customWidth="1"/>
    <col min="9478" max="9478" width="7.875" style="379" customWidth="1"/>
    <col min="9479" max="9479" width="5.625" style="379" customWidth="1"/>
    <col min="9480" max="9480" width="7.875" style="379" customWidth="1"/>
    <col min="9481" max="9481" width="5.625" style="379" customWidth="1"/>
    <col min="9482" max="9482" width="7.875" style="379" customWidth="1"/>
    <col min="9483" max="9483" width="5.625" style="379" customWidth="1"/>
    <col min="9484" max="9485" width="0" style="379" hidden="1" customWidth="1"/>
    <col min="9486" max="9486" width="7.875" style="379" customWidth="1"/>
    <col min="9487" max="9487" width="5.625" style="379" customWidth="1"/>
    <col min="9488" max="9488" width="7.875" style="379" customWidth="1"/>
    <col min="9489" max="9489" width="5.625" style="379" customWidth="1"/>
    <col min="9490" max="9490" width="7.875" style="379" customWidth="1"/>
    <col min="9491" max="9491" width="5.625" style="379" customWidth="1"/>
    <col min="9492" max="9492" width="7.875" style="379" customWidth="1"/>
    <col min="9493" max="9493" width="5.625" style="379" customWidth="1"/>
    <col min="9494" max="9494" width="7.875" style="379" customWidth="1"/>
    <col min="9495" max="9495" width="5.625" style="379" customWidth="1"/>
    <col min="9496" max="9496" width="8" style="379" bestFit="1" customWidth="1"/>
    <col min="9497" max="9727" width="9" style="379"/>
    <col min="9728" max="9729" width="7.125" style="379" customWidth="1"/>
    <col min="9730" max="9730" width="8.625" style="379" customWidth="1"/>
    <col min="9731" max="9731" width="5.625" style="379" customWidth="1"/>
    <col min="9732" max="9732" width="7.875" style="379" customWidth="1"/>
    <col min="9733" max="9733" width="5.625" style="379" customWidth="1"/>
    <col min="9734" max="9734" width="7.875" style="379" customWidth="1"/>
    <col min="9735" max="9735" width="5.625" style="379" customWidth="1"/>
    <col min="9736" max="9736" width="7.875" style="379" customWidth="1"/>
    <col min="9737" max="9737" width="5.625" style="379" customWidth="1"/>
    <col min="9738" max="9738" width="7.875" style="379" customWidth="1"/>
    <col min="9739" max="9739" width="5.625" style="379" customWidth="1"/>
    <col min="9740" max="9741" width="0" style="379" hidden="1" customWidth="1"/>
    <col min="9742" max="9742" width="7.875" style="379" customWidth="1"/>
    <col min="9743" max="9743" width="5.625" style="379" customWidth="1"/>
    <col min="9744" max="9744" width="7.875" style="379" customWidth="1"/>
    <col min="9745" max="9745" width="5.625" style="379" customWidth="1"/>
    <col min="9746" max="9746" width="7.875" style="379" customWidth="1"/>
    <col min="9747" max="9747" width="5.625" style="379" customWidth="1"/>
    <col min="9748" max="9748" width="7.875" style="379" customWidth="1"/>
    <col min="9749" max="9749" width="5.625" style="379" customWidth="1"/>
    <col min="9750" max="9750" width="7.875" style="379" customWidth="1"/>
    <col min="9751" max="9751" width="5.625" style="379" customWidth="1"/>
    <col min="9752" max="9752" width="8" style="379" bestFit="1" customWidth="1"/>
    <col min="9753" max="9983" width="9" style="379"/>
    <col min="9984" max="9985" width="7.125" style="379" customWidth="1"/>
    <col min="9986" max="9986" width="8.625" style="379" customWidth="1"/>
    <col min="9987" max="9987" width="5.625" style="379" customWidth="1"/>
    <col min="9988" max="9988" width="7.875" style="379" customWidth="1"/>
    <col min="9989" max="9989" width="5.625" style="379" customWidth="1"/>
    <col min="9990" max="9990" width="7.875" style="379" customWidth="1"/>
    <col min="9991" max="9991" width="5.625" style="379" customWidth="1"/>
    <col min="9992" max="9992" width="7.875" style="379" customWidth="1"/>
    <col min="9993" max="9993" width="5.625" style="379" customWidth="1"/>
    <col min="9994" max="9994" width="7.875" style="379" customWidth="1"/>
    <col min="9995" max="9995" width="5.625" style="379" customWidth="1"/>
    <col min="9996" max="9997" width="0" style="379" hidden="1" customWidth="1"/>
    <col min="9998" max="9998" width="7.875" style="379" customWidth="1"/>
    <col min="9999" max="9999" width="5.625" style="379" customWidth="1"/>
    <col min="10000" max="10000" width="7.875" style="379" customWidth="1"/>
    <col min="10001" max="10001" width="5.625" style="379" customWidth="1"/>
    <col min="10002" max="10002" width="7.875" style="379" customWidth="1"/>
    <col min="10003" max="10003" width="5.625" style="379" customWidth="1"/>
    <col min="10004" max="10004" width="7.875" style="379" customWidth="1"/>
    <col min="10005" max="10005" width="5.625" style="379" customWidth="1"/>
    <col min="10006" max="10006" width="7.875" style="379" customWidth="1"/>
    <col min="10007" max="10007" width="5.625" style="379" customWidth="1"/>
    <col min="10008" max="10008" width="8" style="379" bestFit="1" customWidth="1"/>
    <col min="10009" max="10239" width="9" style="379"/>
    <col min="10240" max="10241" width="7.125" style="379" customWidth="1"/>
    <col min="10242" max="10242" width="8.625" style="379" customWidth="1"/>
    <col min="10243" max="10243" width="5.625" style="379" customWidth="1"/>
    <col min="10244" max="10244" width="7.875" style="379" customWidth="1"/>
    <col min="10245" max="10245" width="5.625" style="379" customWidth="1"/>
    <col min="10246" max="10246" width="7.875" style="379" customWidth="1"/>
    <col min="10247" max="10247" width="5.625" style="379" customWidth="1"/>
    <col min="10248" max="10248" width="7.875" style="379" customWidth="1"/>
    <col min="10249" max="10249" width="5.625" style="379" customWidth="1"/>
    <col min="10250" max="10250" width="7.875" style="379" customWidth="1"/>
    <col min="10251" max="10251" width="5.625" style="379" customWidth="1"/>
    <col min="10252" max="10253" width="0" style="379" hidden="1" customWidth="1"/>
    <col min="10254" max="10254" width="7.875" style="379" customWidth="1"/>
    <col min="10255" max="10255" width="5.625" style="379" customWidth="1"/>
    <col min="10256" max="10256" width="7.875" style="379" customWidth="1"/>
    <col min="10257" max="10257" width="5.625" style="379" customWidth="1"/>
    <col min="10258" max="10258" width="7.875" style="379" customWidth="1"/>
    <col min="10259" max="10259" width="5.625" style="379" customWidth="1"/>
    <col min="10260" max="10260" width="7.875" style="379" customWidth="1"/>
    <col min="10261" max="10261" width="5.625" style="379" customWidth="1"/>
    <col min="10262" max="10262" width="7.875" style="379" customWidth="1"/>
    <col min="10263" max="10263" width="5.625" style="379" customWidth="1"/>
    <col min="10264" max="10264" width="8" style="379" bestFit="1" customWidth="1"/>
    <col min="10265" max="10495" width="9" style="379"/>
    <col min="10496" max="10497" width="7.125" style="379" customWidth="1"/>
    <col min="10498" max="10498" width="8.625" style="379" customWidth="1"/>
    <col min="10499" max="10499" width="5.625" style="379" customWidth="1"/>
    <col min="10500" max="10500" width="7.875" style="379" customWidth="1"/>
    <col min="10501" max="10501" width="5.625" style="379" customWidth="1"/>
    <col min="10502" max="10502" width="7.875" style="379" customWidth="1"/>
    <col min="10503" max="10503" width="5.625" style="379" customWidth="1"/>
    <col min="10504" max="10504" width="7.875" style="379" customWidth="1"/>
    <col min="10505" max="10505" width="5.625" style="379" customWidth="1"/>
    <col min="10506" max="10506" width="7.875" style="379" customWidth="1"/>
    <col min="10507" max="10507" width="5.625" style="379" customWidth="1"/>
    <col min="10508" max="10509" width="0" style="379" hidden="1" customWidth="1"/>
    <col min="10510" max="10510" width="7.875" style="379" customWidth="1"/>
    <col min="10511" max="10511" width="5.625" style="379" customWidth="1"/>
    <col min="10512" max="10512" width="7.875" style="379" customWidth="1"/>
    <col min="10513" max="10513" width="5.625" style="379" customWidth="1"/>
    <col min="10514" max="10514" width="7.875" style="379" customWidth="1"/>
    <col min="10515" max="10515" width="5.625" style="379" customWidth="1"/>
    <col min="10516" max="10516" width="7.875" style="379" customWidth="1"/>
    <col min="10517" max="10517" width="5.625" style="379" customWidth="1"/>
    <col min="10518" max="10518" width="7.875" style="379" customWidth="1"/>
    <col min="10519" max="10519" width="5.625" style="379" customWidth="1"/>
    <col min="10520" max="10520" width="8" style="379" bestFit="1" customWidth="1"/>
    <col min="10521" max="10751" width="9" style="379"/>
    <col min="10752" max="10753" width="7.125" style="379" customWidth="1"/>
    <col min="10754" max="10754" width="8.625" style="379" customWidth="1"/>
    <col min="10755" max="10755" width="5.625" style="379" customWidth="1"/>
    <col min="10756" max="10756" width="7.875" style="379" customWidth="1"/>
    <col min="10757" max="10757" width="5.625" style="379" customWidth="1"/>
    <col min="10758" max="10758" width="7.875" style="379" customWidth="1"/>
    <col min="10759" max="10759" width="5.625" style="379" customWidth="1"/>
    <col min="10760" max="10760" width="7.875" style="379" customWidth="1"/>
    <col min="10761" max="10761" width="5.625" style="379" customWidth="1"/>
    <col min="10762" max="10762" width="7.875" style="379" customWidth="1"/>
    <col min="10763" max="10763" width="5.625" style="379" customWidth="1"/>
    <col min="10764" max="10765" width="0" style="379" hidden="1" customWidth="1"/>
    <col min="10766" max="10766" width="7.875" style="379" customWidth="1"/>
    <col min="10767" max="10767" width="5.625" style="379" customWidth="1"/>
    <col min="10768" max="10768" width="7.875" style="379" customWidth="1"/>
    <col min="10769" max="10769" width="5.625" style="379" customWidth="1"/>
    <col min="10770" max="10770" width="7.875" style="379" customWidth="1"/>
    <col min="10771" max="10771" width="5.625" style="379" customWidth="1"/>
    <col min="10772" max="10772" width="7.875" style="379" customWidth="1"/>
    <col min="10773" max="10773" width="5.625" style="379" customWidth="1"/>
    <col min="10774" max="10774" width="7.875" style="379" customWidth="1"/>
    <col min="10775" max="10775" width="5.625" style="379" customWidth="1"/>
    <col min="10776" max="10776" width="8" style="379" bestFit="1" customWidth="1"/>
    <col min="10777" max="11007" width="9" style="379"/>
    <col min="11008" max="11009" width="7.125" style="379" customWidth="1"/>
    <col min="11010" max="11010" width="8.625" style="379" customWidth="1"/>
    <col min="11011" max="11011" width="5.625" style="379" customWidth="1"/>
    <col min="11012" max="11012" width="7.875" style="379" customWidth="1"/>
    <col min="11013" max="11013" width="5.625" style="379" customWidth="1"/>
    <col min="11014" max="11014" width="7.875" style="379" customWidth="1"/>
    <col min="11015" max="11015" width="5.625" style="379" customWidth="1"/>
    <col min="11016" max="11016" width="7.875" style="379" customWidth="1"/>
    <col min="11017" max="11017" width="5.625" style="379" customWidth="1"/>
    <col min="11018" max="11018" width="7.875" style="379" customWidth="1"/>
    <col min="11019" max="11019" width="5.625" style="379" customWidth="1"/>
    <col min="11020" max="11021" width="0" style="379" hidden="1" customWidth="1"/>
    <col min="11022" max="11022" width="7.875" style="379" customWidth="1"/>
    <col min="11023" max="11023" width="5.625" style="379" customWidth="1"/>
    <col min="11024" max="11024" width="7.875" style="379" customWidth="1"/>
    <col min="11025" max="11025" width="5.625" style="379" customWidth="1"/>
    <col min="11026" max="11026" width="7.875" style="379" customWidth="1"/>
    <col min="11027" max="11027" width="5.625" style="379" customWidth="1"/>
    <col min="11028" max="11028" width="7.875" style="379" customWidth="1"/>
    <col min="11029" max="11029" width="5.625" style="379" customWidth="1"/>
    <col min="11030" max="11030" width="7.875" style="379" customWidth="1"/>
    <col min="11031" max="11031" width="5.625" style="379" customWidth="1"/>
    <col min="11032" max="11032" width="8" style="379" bestFit="1" customWidth="1"/>
    <col min="11033" max="11263" width="9" style="379"/>
    <col min="11264" max="11265" width="7.125" style="379" customWidth="1"/>
    <col min="11266" max="11266" width="8.625" style="379" customWidth="1"/>
    <col min="11267" max="11267" width="5.625" style="379" customWidth="1"/>
    <col min="11268" max="11268" width="7.875" style="379" customWidth="1"/>
    <col min="11269" max="11269" width="5.625" style="379" customWidth="1"/>
    <col min="11270" max="11270" width="7.875" style="379" customWidth="1"/>
    <col min="11271" max="11271" width="5.625" style="379" customWidth="1"/>
    <col min="11272" max="11272" width="7.875" style="379" customWidth="1"/>
    <col min="11273" max="11273" width="5.625" style="379" customWidth="1"/>
    <col min="11274" max="11274" width="7.875" style="379" customWidth="1"/>
    <col min="11275" max="11275" width="5.625" style="379" customWidth="1"/>
    <col min="11276" max="11277" width="0" style="379" hidden="1" customWidth="1"/>
    <col min="11278" max="11278" width="7.875" style="379" customWidth="1"/>
    <col min="11279" max="11279" width="5.625" style="379" customWidth="1"/>
    <col min="11280" max="11280" width="7.875" style="379" customWidth="1"/>
    <col min="11281" max="11281" width="5.625" style="379" customWidth="1"/>
    <col min="11282" max="11282" width="7.875" style="379" customWidth="1"/>
    <col min="11283" max="11283" width="5.625" style="379" customWidth="1"/>
    <col min="11284" max="11284" width="7.875" style="379" customWidth="1"/>
    <col min="11285" max="11285" width="5.625" style="379" customWidth="1"/>
    <col min="11286" max="11286" width="7.875" style="379" customWidth="1"/>
    <col min="11287" max="11287" width="5.625" style="379" customWidth="1"/>
    <col min="11288" max="11288" width="8" style="379" bestFit="1" customWidth="1"/>
    <col min="11289" max="11519" width="9" style="379"/>
    <col min="11520" max="11521" width="7.125" style="379" customWidth="1"/>
    <col min="11522" max="11522" width="8.625" style="379" customWidth="1"/>
    <col min="11523" max="11523" width="5.625" style="379" customWidth="1"/>
    <col min="11524" max="11524" width="7.875" style="379" customWidth="1"/>
    <col min="11525" max="11525" width="5.625" style="379" customWidth="1"/>
    <col min="11526" max="11526" width="7.875" style="379" customWidth="1"/>
    <col min="11527" max="11527" width="5.625" style="379" customWidth="1"/>
    <col min="11528" max="11528" width="7.875" style="379" customWidth="1"/>
    <col min="11529" max="11529" width="5.625" style="379" customWidth="1"/>
    <col min="11530" max="11530" width="7.875" style="379" customWidth="1"/>
    <col min="11531" max="11531" width="5.625" style="379" customWidth="1"/>
    <col min="11532" max="11533" width="0" style="379" hidden="1" customWidth="1"/>
    <col min="11534" max="11534" width="7.875" style="379" customWidth="1"/>
    <col min="11535" max="11535" width="5.625" style="379" customWidth="1"/>
    <col min="11536" max="11536" width="7.875" style="379" customWidth="1"/>
    <col min="11537" max="11537" width="5.625" style="379" customWidth="1"/>
    <col min="11538" max="11538" width="7.875" style="379" customWidth="1"/>
    <col min="11539" max="11539" width="5.625" style="379" customWidth="1"/>
    <col min="11540" max="11540" width="7.875" style="379" customWidth="1"/>
    <col min="11541" max="11541" width="5.625" style="379" customWidth="1"/>
    <col min="11542" max="11542" width="7.875" style="379" customWidth="1"/>
    <col min="11543" max="11543" width="5.625" style="379" customWidth="1"/>
    <col min="11544" max="11544" width="8" style="379" bestFit="1" customWidth="1"/>
    <col min="11545" max="11775" width="9" style="379"/>
    <col min="11776" max="11777" width="7.125" style="379" customWidth="1"/>
    <col min="11778" max="11778" width="8.625" style="379" customWidth="1"/>
    <col min="11779" max="11779" width="5.625" style="379" customWidth="1"/>
    <col min="11780" max="11780" width="7.875" style="379" customWidth="1"/>
    <col min="11781" max="11781" width="5.625" style="379" customWidth="1"/>
    <col min="11782" max="11782" width="7.875" style="379" customWidth="1"/>
    <col min="11783" max="11783" width="5.625" style="379" customWidth="1"/>
    <col min="11784" max="11784" width="7.875" style="379" customWidth="1"/>
    <col min="11785" max="11785" width="5.625" style="379" customWidth="1"/>
    <col min="11786" max="11786" width="7.875" style="379" customWidth="1"/>
    <col min="11787" max="11787" width="5.625" style="379" customWidth="1"/>
    <col min="11788" max="11789" width="0" style="379" hidden="1" customWidth="1"/>
    <col min="11790" max="11790" width="7.875" style="379" customWidth="1"/>
    <col min="11791" max="11791" width="5.625" style="379" customWidth="1"/>
    <col min="11792" max="11792" width="7.875" style="379" customWidth="1"/>
    <col min="11793" max="11793" width="5.625" style="379" customWidth="1"/>
    <col min="11794" max="11794" width="7.875" style="379" customWidth="1"/>
    <col min="11795" max="11795" width="5.625" style="379" customWidth="1"/>
    <col min="11796" max="11796" width="7.875" style="379" customWidth="1"/>
    <col min="11797" max="11797" width="5.625" style="379" customWidth="1"/>
    <col min="11798" max="11798" width="7.875" style="379" customWidth="1"/>
    <col min="11799" max="11799" width="5.625" style="379" customWidth="1"/>
    <col min="11800" max="11800" width="8" style="379" bestFit="1" customWidth="1"/>
    <col min="11801" max="12031" width="9" style="379"/>
    <col min="12032" max="12033" width="7.125" style="379" customWidth="1"/>
    <col min="12034" max="12034" width="8.625" style="379" customWidth="1"/>
    <col min="12035" max="12035" width="5.625" style="379" customWidth="1"/>
    <col min="12036" max="12036" width="7.875" style="379" customWidth="1"/>
    <col min="12037" max="12037" width="5.625" style="379" customWidth="1"/>
    <col min="12038" max="12038" width="7.875" style="379" customWidth="1"/>
    <col min="12039" max="12039" width="5.625" style="379" customWidth="1"/>
    <col min="12040" max="12040" width="7.875" style="379" customWidth="1"/>
    <col min="12041" max="12041" width="5.625" style="379" customWidth="1"/>
    <col min="12042" max="12042" width="7.875" style="379" customWidth="1"/>
    <col min="12043" max="12043" width="5.625" style="379" customWidth="1"/>
    <col min="12044" max="12045" width="0" style="379" hidden="1" customWidth="1"/>
    <col min="12046" max="12046" width="7.875" style="379" customWidth="1"/>
    <col min="12047" max="12047" width="5.625" style="379" customWidth="1"/>
    <col min="12048" max="12048" width="7.875" style="379" customWidth="1"/>
    <col min="12049" max="12049" width="5.625" style="379" customWidth="1"/>
    <col min="12050" max="12050" width="7.875" style="379" customWidth="1"/>
    <col min="12051" max="12051" width="5.625" style="379" customWidth="1"/>
    <col min="12052" max="12052" width="7.875" style="379" customWidth="1"/>
    <col min="12053" max="12053" width="5.625" style="379" customWidth="1"/>
    <col min="12054" max="12054" width="7.875" style="379" customWidth="1"/>
    <col min="12055" max="12055" width="5.625" style="379" customWidth="1"/>
    <col min="12056" max="12056" width="8" style="379" bestFit="1" customWidth="1"/>
    <col min="12057" max="12287" width="9" style="379"/>
    <col min="12288" max="12289" width="7.125" style="379" customWidth="1"/>
    <col min="12290" max="12290" width="8.625" style="379" customWidth="1"/>
    <col min="12291" max="12291" width="5.625" style="379" customWidth="1"/>
    <col min="12292" max="12292" width="7.875" style="379" customWidth="1"/>
    <col min="12293" max="12293" width="5.625" style="379" customWidth="1"/>
    <col min="12294" max="12294" width="7.875" style="379" customWidth="1"/>
    <col min="12295" max="12295" width="5.625" style="379" customWidth="1"/>
    <col min="12296" max="12296" width="7.875" style="379" customWidth="1"/>
    <col min="12297" max="12297" width="5.625" style="379" customWidth="1"/>
    <col min="12298" max="12298" width="7.875" style="379" customWidth="1"/>
    <col min="12299" max="12299" width="5.625" style="379" customWidth="1"/>
    <col min="12300" max="12301" width="0" style="379" hidden="1" customWidth="1"/>
    <col min="12302" max="12302" width="7.875" style="379" customWidth="1"/>
    <col min="12303" max="12303" width="5.625" style="379" customWidth="1"/>
    <col min="12304" max="12304" width="7.875" style="379" customWidth="1"/>
    <col min="12305" max="12305" width="5.625" style="379" customWidth="1"/>
    <col min="12306" max="12306" width="7.875" style="379" customWidth="1"/>
    <col min="12307" max="12307" width="5.625" style="379" customWidth="1"/>
    <col min="12308" max="12308" width="7.875" style="379" customWidth="1"/>
    <col min="12309" max="12309" width="5.625" style="379" customWidth="1"/>
    <col min="12310" max="12310" width="7.875" style="379" customWidth="1"/>
    <col min="12311" max="12311" width="5.625" style="379" customWidth="1"/>
    <col min="12312" max="12312" width="8" style="379" bestFit="1" customWidth="1"/>
    <col min="12313" max="12543" width="9" style="379"/>
    <col min="12544" max="12545" width="7.125" style="379" customWidth="1"/>
    <col min="12546" max="12546" width="8.625" style="379" customWidth="1"/>
    <col min="12547" max="12547" width="5.625" style="379" customWidth="1"/>
    <col min="12548" max="12548" width="7.875" style="379" customWidth="1"/>
    <col min="12549" max="12549" width="5.625" style="379" customWidth="1"/>
    <col min="12550" max="12550" width="7.875" style="379" customWidth="1"/>
    <col min="12551" max="12551" width="5.625" style="379" customWidth="1"/>
    <col min="12552" max="12552" width="7.875" style="379" customWidth="1"/>
    <col min="12553" max="12553" width="5.625" style="379" customWidth="1"/>
    <col min="12554" max="12554" width="7.875" style="379" customWidth="1"/>
    <col min="12555" max="12555" width="5.625" style="379" customWidth="1"/>
    <col min="12556" max="12557" width="0" style="379" hidden="1" customWidth="1"/>
    <col min="12558" max="12558" width="7.875" style="379" customWidth="1"/>
    <col min="12559" max="12559" width="5.625" style="379" customWidth="1"/>
    <col min="12560" max="12560" width="7.875" style="379" customWidth="1"/>
    <col min="12561" max="12561" width="5.625" style="379" customWidth="1"/>
    <col min="12562" max="12562" width="7.875" style="379" customWidth="1"/>
    <col min="12563" max="12563" width="5.625" style="379" customWidth="1"/>
    <col min="12564" max="12564" width="7.875" style="379" customWidth="1"/>
    <col min="12565" max="12565" width="5.625" style="379" customWidth="1"/>
    <col min="12566" max="12566" width="7.875" style="379" customWidth="1"/>
    <col min="12567" max="12567" width="5.625" style="379" customWidth="1"/>
    <col min="12568" max="12568" width="8" style="379" bestFit="1" customWidth="1"/>
    <col min="12569" max="12799" width="9" style="379"/>
    <col min="12800" max="12801" width="7.125" style="379" customWidth="1"/>
    <col min="12802" max="12802" width="8.625" style="379" customWidth="1"/>
    <col min="12803" max="12803" width="5.625" style="379" customWidth="1"/>
    <col min="12804" max="12804" width="7.875" style="379" customWidth="1"/>
    <col min="12805" max="12805" width="5.625" style="379" customWidth="1"/>
    <col min="12806" max="12806" width="7.875" style="379" customWidth="1"/>
    <col min="12807" max="12807" width="5.625" style="379" customWidth="1"/>
    <col min="12808" max="12808" width="7.875" style="379" customWidth="1"/>
    <col min="12809" max="12809" width="5.625" style="379" customWidth="1"/>
    <col min="12810" max="12810" width="7.875" style="379" customWidth="1"/>
    <col min="12811" max="12811" width="5.625" style="379" customWidth="1"/>
    <col min="12812" max="12813" width="0" style="379" hidden="1" customWidth="1"/>
    <col min="12814" max="12814" width="7.875" style="379" customWidth="1"/>
    <col min="12815" max="12815" width="5.625" style="379" customWidth="1"/>
    <col min="12816" max="12816" width="7.875" style="379" customWidth="1"/>
    <col min="12817" max="12817" width="5.625" style="379" customWidth="1"/>
    <col min="12818" max="12818" width="7.875" style="379" customWidth="1"/>
    <col min="12819" max="12819" width="5.625" style="379" customWidth="1"/>
    <col min="12820" max="12820" width="7.875" style="379" customWidth="1"/>
    <col min="12821" max="12821" width="5.625" style="379" customWidth="1"/>
    <col min="12822" max="12822" width="7.875" style="379" customWidth="1"/>
    <col min="12823" max="12823" width="5.625" style="379" customWidth="1"/>
    <col min="12824" max="12824" width="8" style="379" bestFit="1" customWidth="1"/>
    <col min="12825" max="13055" width="9" style="379"/>
    <col min="13056" max="13057" width="7.125" style="379" customWidth="1"/>
    <col min="13058" max="13058" width="8.625" style="379" customWidth="1"/>
    <col min="13059" max="13059" width="5.625" style="379" customWidth="1"/>
    <col min="13060" max="13060" width="7.875" style="379" customWidth="1"/>
    <col min="13061" max="13061" width="5.625" style="379" customWidth="1"/>
    <col min="13062" max="13062" width="7.875" style="379" customWidth="1"/>
    <col min="13063" max="13063" width="5.625" style="379" customWidth="1"/>
    <col min="13064" max="13064" width="7.875" style="379" customWidth="1"/>
    <col min="13065" max="13065" width="5.625" style="379" customWidth="1"/>
    <col min="13066" max="13066" width="7.875" style="379" customWidth="1"/>
    <col min="13067" max="13067" width="5.625" style="379" customWidth="1"/>
    <col min="13068" max="13069" width="0" style="379" hidden="1" customWidth="1"/>
    <col min="13070" max="13070" width="7.875" style="379" customWidth="1"/>
    <col min="13071" max="13071" width="5.625" style="379" customWidth="1"/>
    <col min="13072" max="13072" width="7.875" style="379" customWidth="1"/>
    <col min="13073" max="13073" width="5.625" style="379" customWidth="1"/>
    <col min="13074" max="13074" width="7.875" style="379" customWidth="1"/>
    <col min="13075" max="13075" width="5.625" style="379" customWidth="1"/>
    <col min="13076" max="13076" width="7.875" style="379" customWidth="1"/>
    <col min="13077" max="13077" width="5.625" style="379" customWidth="1"/>
    <col min="13078" max="13078" width="7.875" style="379" customWidth="1"/>
    <col min="13079" max="13079" width="5.625" style="379" customWidth="1"/>
    <col min="13080" max="13080" width="8" style="379" bestFit="1" customWidth="1"/>
    <col min="13081" max="13311" width="9" style="379"/>
    <col min="13312" max="13313" width="7.125" style="379" customWidth="1"/>
    <col min="13314" max="13314" width="8.625" style="379" customWidth="1"/>
    <col min="13315" max="13315" width="5.625" style="379" customWidth="1"/>
    <col min="13316" max="13316" width="7.875" style="379" customWidth="1"/>
    <col min="13317" max="13317" width="5.625" style="379" customWidth="1"/>
    <col min="13318" max="13318" width="7.875" style="379" customWidth="1"/>
    <col min="13319" max="13319" width="5.625" style="379" customWidth="1"/>
    <col min="13320" max="13320" width="7.875" style="379" customWidth="1"/>
    <col min="13321" max="13321" width="5.625" style="379" customWidth="1"/>
    <col min="13322" max="13322" width="7.875" style="379" customWidth="1"/>
    <col min="13323" max="13323" width="5.625" style="379" customWidth="1"/>
    <col min="13324" max="13325" width="0" style="379" hidden="1" customWidth="1"/>
    <col min="13326" max="13326" width="7.875" style="379" customWidth="1"/>
    <col min="13327" max="13327" width="5.625" style="379" customWidth="1"/>
    <col min="13328" max="13328" width="7.875" style="379" customWidth="1"/>
    <col min="13329" max="13329" width="5.625" style="379" customWidth="1"/>
    <col min="13330" max="13330" width="7.875" style="379" customWidth="1"/>
    <col min="13331" max="13331" width="5.625" style="379" customWidth="1"/>
    <col min="13332" max="13332" width="7.875" style="379" customWidth="1"/>
    <col min="13333" max="13333" width="5.625" style="379" customWidth="1"/>
    <col min="13334" max="13334" width="7.875" style="379" customWidth="1"/>
    <col min="13335" max="13335" width="5.625" style="379" customWidth="1"/>
    <col min="13336" max="13336" width="8" style="379" bestFit="1" customWidth="1"/>
    <col min="13337" max="13567" width="9" style="379"/>
    <col min="13568" max="13569" width="7.125" style="379" customWidth="1"/>
    <col min="13570" max="13570" width="8.625" style="379" customWidth="1"/>
    <col min="13571" max="13571" width="5.625" style="379" customWidth="1"/>
    <col min="13572" max="13572" width="7.875" style="379" customWidth="1"/>
    <col min="13573" max="13573" width="5.625" style="379" customWidth="1"/>
    <col min="13574" max="13574" width="7.875" style="379" customWidth="1"/>
    <col min="13575" max="13575" width="5.625" style="379" customWidth="1"/>
    <col min="13576" max="13576" width="7.875" style="379" customWidth="1"/>
    <col min="13577" max="13577" width="5.625" style="379" customWidth="1"/>
    <col min="13578" max="13578" width="7.875" style="379" customWidth="1"/>
    <col min="13579" max="13579" width="5.625" style="379" customWidth="1"/>
    <col min="13580" max="13581" width="0" style="379" hidden="1" customWidth="1"/>
    <col min="13582" max="13582" width="7.875" style="379" customWidth="1"/>
    <col min="13583" max="13583" width="5.625" style="379" customWidth="1"/>
    <col min="13584" max="13584" width="7.875" style="379" customWidth="1"/>
    <col min="13585" max="13585" width="5.625" style="379" customWidth="1"/>
    <col min="13586" max="13586" width="7.875" style="379" customWidth="1"/>
    <col min="13587" max="13587" width="5.625" style="379" customWidth="1"/>
    <col min="13588" max="13588" width="7.875" style="379" customWidth="1"/>
    <col min="13589" max="13589" width="5.625" style="379" customWidth="1"/>
    <col min="13590" max="13590" width="7.875" style="379" customWidth="1"/>
    <col min="13591" max="13591" width="5.625" style="379" customWidth="1"/>
    <col min="13592" max="13592" width="8" style="379" bestFit="1" customWidth="1"/>
    <col min="13593" max="13823" width="9" style="379"/>
    <col min="13824" max="13825" width="7.125" style="379" customWidth="1"/>
    <col min="13826" max="13826" width="8.625" style="379" customWidth="1"/>
    <col min="13827" max="13827" width="5.625" style="379" customWidth="1"/>
    <col min="13828" max="13828" width="7.875" style="379" customWidth="1"/>
    <col min="13829" max="13829" width="5.625" style="379" customWidth="1"/>
    <col min="13830" max="13830" width="7.875" style="379" customWidth="1"/>
    <col min="13831" max="13831" width="5.625" style="379" customWidth="1"/>
    <col min="13832" max="13832" width="7.875" style="379" customWidth="1"/>
    <col min="13833" max="13833" width="5.625" style="379" customWidth="1"/>
    <col min="13834" max="13834" width="7.875" style="379" customWidth="1"/>
    <col min="13835" max="13835" width="5.625" style="379" customWidth="1"/>
    <col min="13836" max="13837" width="0" style="379" hidden="1" customWidth="1"/>
    <col min="13838" max="13838" width="7.875" style="379" customWidth="1"/>
    <col min="13839" max="13839" width="5.625" style="379" customWidth="1"/>
    <col min="13840" max="13840" width="7.875" style="379" customWidth="1"/>
    <col min="13841" max="13841" width="5.625" style="379" customWidth="1"/>
    <col min="13842" max="13842" width="7.875" style="379" customWidth="1"/>
    <col min="13843" max="13843" width="5.625" style="379" customWidth="1"/>
    <col min="13844" max="13844" width="7.875" style="379" customWidth="1"/>
    <col min="13845" max="13845" width="5.625" style="379" customWidth="1"/>
    <col min="13846" max="13846" width="7.875" style="379" customWidth="1"/>
    <col min="13847" max="13847" width="5.625" style="379" customWidth="1"/>
    <col min="13848" max="13848" width="8" style="379" bestFit="1" customWidth="1"/>
    <col min="13849" max="14079" width="9" style="379"/>
    <col min="14080" max="14081" width="7.125" style="379" customWidth="1"/>
    <col min="14082" max="14082" width="8.625" style="379" customWidth="1"/>
    <col min="14083" max="14083" width="5.625" style="379" customWidth="1"/>
    <col min="14084" max="14084" width="7.875" style="379" customWidth="1"/>
    <col min="14085" max="14085" width="5.625" style="379" customWidth="1"/>
    <col min="14086" max="14086" width="7.875" style="379" customWidth="1"/>
    <col min="14087" max="14087" width="5.625" style="379" customWidth="1"/>
    <col min="14088" max="14088" width="7.875" style="379" customWidth="1"/>
    <col min="14089" max="14089" width="5.625" style="379" customWidth="1"/>
    <col min="14090" max="14090" width="7.875" style="379" customWidth="1"/>
    <col min="14091" max="14091" width="5.625" style="379" customWidth="1"/>
    <col min="14092" max="14093" width="0" style="379" hidden="1" customWidth="1"/>
    <col min="14094" max="14094" width="7.875" style="379" customWidth="1"/>
    <col min="14095" max="14095" width="5.625" style="379" customWidth="1"/>
    <col min="14096" max="14096" width="7.875" style="379" customWidth="1"/>
    <col min="14097" max="14097" width="5.625" style="379" customWidth="1"/>
    <col min="14098" max="14098" width="7.875" style="379" customWidth="1"/>
    <col min="14099" max="14099" width="5.625" style="379" customWidth="1"/>
    <col min="14100" max="14100" width="7.875" style="379" customWidth="1"/>
    <col min="14101" max="14101" width="5.625" style="379" customWidth="1"/>
    <col min="14102" max="14102" width="7.875" style="379" customWidth="1"/>
    <col min="14103" max="14103" width="5.625" style="379" customWidth="1"/>
    <col min="14104" max="14104" width="8" style="379" bestFit="1" customWidth="1"/>
    <col min="14105" max="14335" width="9" style="379"/>
    <col min="14336" max="14337" width="7.125" style="379" customWidth="1"/>
    <col min="14338" max="14338" width="8.625" style="379" customWidth="1"/>
    <col min="14339" max="14339" width="5.625" style="379" customWidth="1"/>
    <col min="14340" max="14340" width="7.875" style="379" customWidth="1"/>
    <col min="14341" max="14341" width="5.625" style="379" customWidth="1"/>
    <col min="14342" max="14342" width="7.875" style="379" customWidth="1"/>
    <col min="14343" max="14343" width="5.625" style="379" customWidth="1"/>
    <col min="14344" max="14344" width="7.875" style="379" customWidth="1"/>
    <col min="14345" max="14345" width="5.625" style="379" customWidth="1"/>
    <col min="14346" max="14346" width="7.875" style="379" customWidth="1"/>
    <col min="14347" max="14347" width="5.625" style="379" customWidth="1"/>
    <col min="14348" max="14349" width="0" style="379" hidden="1" customWidth="1"/>
    <col min="14350" max="14350" width="7.875" style="379" customWidth="1"/>
    <col min="14351" max="14351" width="5.625" style="379" customWidth="1"/>
    <col min="14352" max="14352" width="7.875" style="379" customWidth="1"/>
    <col min="14353" max="14353" width="5.625" style="379" customWidth="1"/>
    <col min="14354" max="14354" width="7.875" style="379" customWidth="1"/>
    <col min="14355" max="14355" width="5.625" style="379" customWidth="1"/>
    <col min="14356" max="14356" width="7.875" style="379" customWidth="1"/>
    <col min="14357" max="14357" width="5.625" style="379" customWidth="1"/>
    <col min="14358" max="14358" width="7.875" style="379" customWidth="1"/>
    <col min="14359" max="14359" width="5.625" style="379" customWidth="1"/>
    <col min="14360" max="14360" width="8" style="379" bestFit="1" customWidth="1"/>
    <col min="14361" max="14591" width="9" style="379"/>
    <col min="14592" max="14593" width="7.125" style="379" customWidth="1"/>
    <col min="14594" max="14594" width="8.625" style="379" customWidth="1"/>
    <col min="14595" max="14595" width="5.625" style="379" customWidth="1"/>
    <col min="14596" max="14596" width="7.875" style="379" customWidth="1"/>
    <col min="14597" max="14597" width="5.625" style="379" customWidth="1"/>
    <col min="14598" max="14598" width="7.875" style="379" customWidth="1"/>
    <col min="14599" max="14599" width="5.625" style="379" customWidth="1"/>
    <col min="14600" max="14600" width="7.875" style="379" customWidth="1"/>
    <col min="14601" max="14601" width="5.625" style="379" customWidth="1"/>
    <col min="14602" max="14602" width="7.875" style="379" customWidth="1"/>
    <col min="14603" max="14603" width="5.625" style="379" customWidth="1"/>
    <col min="14604" max="14605" width="0" style="379" hidden="1" customWidth="1"/>
    <col min="14606" max="14606" width="7.875" style="379" customWidth="1"/>
    <col min="14607" max="14607" width="5.625" style="379" customWidth="1"/>
    <col min="14608" max="14608" width="7.875" style="379" customWidth="1"/>
    <col min="14609" max="14609" width="5.625" style="379" customWidth="1"/>
    <col min="14610" max="14610" width="7.875" style="379" customWidth="1"/>
    <col min="14611" max="14611" width="5.625" style="379" customWidth="1"/>
    <col min="14612" max="14612" width="7.875" style="379" customWidth="1"/>
    <col min="14613" max="14613" width="5.625" style="379" customWidth="1"/>
    <col min="14614" max="14614" width="7.875" style="379" customWidth="1"/>
    <col min="14615" max="14615" width="5.625" style="379" customWidth="1"/>
    <col min="14616" max="14616" width="8" style="379" bestFit="1" customWidth="1"/>
    <col min="14617" max="14847" width="9" style="379"/>
    <col min="14848" max="14849" width="7.125" style="379" customWidth="1"/>
    <col min="14850" max="14850" width="8.625" style="379" customWidth="1"/>
    <col min="14851" max="14851" width="5.625" style="379" customWidth="1"/>
    <col min="14852" max="14852" width="7.875" style="379" customWidth="1"/>
    <col min="14853" max="14853" width="5.625" style="379" customWidth="1"/>
    <col min="14854" max="14854" width="7.875" style="379" customWidth="1"/>
    <col min="14855" max="14855" width="5.625" style="379" customWidth="1"/>
    <col min="14856" max="14856" width="7.875" style="379" customWidth="1"/>
    <col min="14857" max="14857" width="5.625" style="379" customWidth="1"/>
    <col min="14858" max="14858" width="7.875" style="379" customWidth="1"/>
    <col min="14859" max="14859" width="5.625" style="379" customWidth="1"/>
    <col min="14860" max="14861" width="0" style="379" hidden="1" customWidth="1"/>
    <col min="14862" max="14862" width="7.875" style="379" customWidth="1"/>
    <col min="14863" max="14863" width="5.625" style="379" customWidth="1"/>
    <col min="14864" max="14864" width="7.875" style="379" customWidth="1"/>
    <col min="14865" max="14865" width="5.625" style="379" customWidth="1"/>
    <col min="14866" max="14866" width="7.875" style="379" customWidth="1"/>
    <col min="14867" max="14867" width="5.625" style="379" customWidth="1"/>
    <col min="14868" max="14868" width="7.875" style="379" customWidth="1"/>
    <col min="14869" max="14869" width="5.625" style="379" customWidth="1"/>
    <col min="14870" max="14870" width="7.875" style="379" customWidth="1"/>
    <col min="14871" max="14871" width="5.625" style="379" customWidth="1"/>
    <col min="14872" max="14872" width="8" style="379" bestFit="1" customWidth="1"/>
    <col min="14873" max="15103" width="9" style="379"/>
    <col min="15104" max="15105" width="7.125" style="379" customWidth="1"/>
    <col min="15106" max="15106" width="8.625" style="379" customWidth="1"/>
    <col min="15107" max="15107" width="5.625" style="379" customWidth="1"/>
    <col min="15108" max="15108" width="7.875" style="379" customWidth="1"/>
    <col min="15109" max="15109" width="5.625" style="379" customWidth="1"/>
    <col min="15110" max="15110" width="7.875" style="379" customWidth="1"/>
    <col min="15111" max="15111" width="5.625" style="379" customWidth="1"/>
    <col min="15112" max="15112" width="7.875" style="379" customWidth="1"/>
    <col min="15113" max="15113" width="5.625" style="379" customWidth="1"/>
    <col min="15114" max="15114" width="7.875" style="379" customWidth="1"/>
    <col min="15115" max="15115" width="5.625" style="379" customWidth="1"/>
    <col min="15116" max="15117" width="0" style="379" hidden="1" customWidth="1"/>
    <col min="15118" max="15118" width="7.875" style="379" customWidth="1"/>
    <col min="15119" max="15119" width="5.625" style="379" customWidth="1"/>
    <col min="15120" max="15120" width="7.875" style="379" customWidth="1"/>
    <col min="15121" max="15121" width="5.625" style="379" customWidth="1"/>
    <col min="15122" max="15122" width="7.875" style="379" customWidth="1"/>
    <col min="15123" max="15123" width="5.625" style="379" customWidth="1"/>
    <col min="15124" max="15124" width="7.875" style="379" customWidth="1"/>
    <col min="15125" max="15125" width="5.625" style="379" customWidth="1"/>
    <col min="15126" max="15126" width="7.875" style="379" customWidth="1"/>
    <col min="15127" max="15127" width="5.625" style="379" customWidth="1"/>
    <col min="15128" max="15128" width="8" style="379" bestFit="1" customWidth="1"/>
    <col min="15129" max="15359" width="9" style="379"/>
    <col min="15360" max="15361" width="7.125" style="379" customWidth="1"/>
    <col min="15362" max="15362" width="8.625" style="379" customWidth="1"/>
    <col min="15363" max="15363" width="5.625" style="379" customWidth="1"/>
    <col min="15364" max="15364" width="7.875" style="379" customWidth="1"/>
    <col min="15365" max="15365" width="5.625" style="379" customWidth="1"/>
    <col min="15366" max="15366" width="7.875" style="379" customWidth="1"/>
    <col min="15367" max="15367" width="5.625" style="379" customWidth="1"/>
    <col min="15368" max="15368" width="7.875" style="379" customWidth="1"/>
    <col min="15369" max="15369" width="5.625" style="379" customWidth="1"/>
    <col min="15370" max="15370" width="7.875" style="379" customWidth="1"/>
    <col min="15371" max="15371" width="5.625" style="379" customWidth="1"/>
    <col min="15372" max="15373" width="0" style="379" hidden="1" customWidth="1"/>
    <col min="15374" max="15374" width="7.875" style="379" customWidth="1"/>
    <col min="15375" max="15375" width="5.625" style="379" customWidth="1"/>
    <col min="15376" max="15376" width="7.875" style="379" customWidth="1"/>
    <col min="15377" max="15377" width="5.625" style="379" customWidth="1"/>
    <col min="15378" max="15378" width="7.875" style="379" customWidth="1"/>
    <col min="15379" max="15379" width="5.625" style="379" customWidth="1"/>
    <col min="15380" max="15380" width="7.875" style="379" customWidth="1"/>
    <col min="15381" max="15381" width="5.625" style="379" customWidth="1"/>
    <col min="15382" max="15382" width="7.875" style="379" customWidth="1"/>
    <col min="15383" max="15383" width="5.625" style="379" customWidth="1"/>
    <col min="15384" max="15384" width="8" style="379" bestFit="1" customWidth="1"/>
    <col min="15385" max="15615" width="9" style="379"/>
    <col min="15616" max="15617" width="7.125" style="379" customWidth="1"/>
    <col min="15618" max="15618" width="8.625" style="379" customWidth="1"/>
    <col min="15619" max="15619" width="5.625" style="379" customWidth="1"/>
    <col min="15620" max="15620" width="7.875" style="379" customWidth="1"/>
    <col min="15621" max="15621" width="5.625" style="379" customWidth="1"/>
    <col min="15622" max="15622" width="7.875" style="379" customWidth="1"/>
    <col min="15623" max="15623" width="5.625" style="379" customWidth="1"/>
    <col min="15624" max="15624" width="7.875" style="379" customWidth="1"/>
    <col min="15625" max="15625" width="5.625" style="379" customWidth="1"/>
    <col min="15626" max="15626" width="7.875" style="379" customWidth="1"/>
    <col min="15627" max="15627" width="5.625" style="379" customWidth="1"/>
    <col min="15628" max="15629" width="0" style="379" hidden="1" customWidth="1"/>
    <col min="15630" max="15630" width="7.875" style="379" customWidth="1"/>
    <col min="15631" max="15631" width="5.625" style="379" customWidth="1"/>
    <col min="15632" max="15632" width="7.875" style="379" customWidth="1"/>
    <col min="15633" max="15633" width="5.625" style="379" customWidth="1"/>
    <col min="15634" max="15634" width="7.875" style="379" customWidth="1"/>
    <col min="15635" max="15635" width="5.625" style="379" customWidth="1"/>
    <col min="15636" max="15636" width="7.875" style="379" customWidth="1"/>
    <col min="15637" max="15637" width="5.625" style="379" customWidth="1"/>
    <col min="15638" max="15638" width="7.875" style="379" customWidth="1"/>
    <col min="15639" max="15639" width="5.625" style="379" customWidth="1"/>
    <col min="15640" max="15640" width="8" style="379" bestFit="1" customWidth="1"/>
    <col min="15641" max="15871" width="9" style="379"/>
    <col min="15872" max="15873" width="7.125" style="379" customWidth="1"/>
    <col min="15874" max="15874" width="8.625" style="379" customWidth="1"/>
    <col min="15875" max="15875" width="5.625" style="379" customWidth="1"/>
    <col min="15876" max="15876" width="7.875" style="379" customWidth="1"/>
    <col min="15877" max="15877" width="5.625" style="379" customWidth="1"/>
    <col min="15878" max="15878" width="7.875" style="379" customWidth="1"/>
    <col min="15879" max="15879" width="5.625" style="379" customWidth="1"/>
    <col min="15880" max="15880" width="7.875" style="379" customWidth="1"/>
    <col min="15881" max="15881" width="5.625" style="379" customWidth="1"/>
    <col min="15882" max="15882" width="7.875" style="379" customWidth="1"/>
    <col min="15883" max="15883" width="5.625" style="379" customWidth="1"/>
    <col min="15884" max="15885" width="0" style="379" hidden="1" customWidth="1"/>
    <col min="15886" max="15886" width="7.875" style="379" customWidth="1"/>
    <col min="15887" max="15887" width="5.625" style="379" customWidth="1"/>
    <col min="15888" max="15888" width="7.875" style="379" customWidth="1"/>
    <col min="15889" max="15889" width="5.625" style="379" customWidth="1"/>
    <col min="15890" max="15890" width="7.875" style="379" customWidth="1"/>
    <col min="15891" max="15891" width="5.625" style="379" customWidth="1"/>
    <col min="15892" max="15892" width="7.875" style="379" customWidth="1"/>
    <col min="15893" max="15893" width="5.625" style="379" customWidth="1"/>
    <col min="15894" max="15894" width="7.875" style="379" customWidth="1"/>
    <col min="15895" max="15895" width="5.625" style="379" customWidth="1"/>
    <col min="15896" max="15896" width="8" style="379" bestFit="1" customWidth="1"/>
    <col min="15897" max="16127" width="9" style="379"/>
    <col min="16128" max="16129" width="7.125" style="379" customWidth="1"/>
    <col min="16130" max="16130" width="8.625" style="379" customWidth="1"/>
    <col min="16131" max="16131" width="5.625" style="379" customWidth="1"/>
    <col min="16132" max="16132" width="7.875" style="379" customWidth="1"/>
    <col min="16133" max="16133" width="5.625" style="379" customWidth="1"/>
    <col min="16134" max="16134" width="7.875" style="379" customWidth="1"/>
    <col min="16135" max="16135" width="5.625" style="379" customWidth="1"/>
    <col min="16136" max="16136" width="7.875" style="379" customWidth="1"/>
    <col min="16137" max="16137" width="5.625" style="379" customWidth="1"/>
    <col min="16138" max="16138" width="7.875" style="379" customWidth="1"/>
    <col min="16139" max="16139" width="5.625" style="379" customWidth="1"/>
    <col min="16140" max="16141" width="0" style="379" hidden="1" customWidth="1"/>
    <col min="16142" max="16142" width="7.875" style="379" customWidth="1"/>
    <col min="16143" max="16143" width="5.625" style="379" customWidth="1"/>
    <col min="16144" max="16144" width="7.875" style="379" customWidth="1"/>
    <col min="16145" max="16145" width="5.625" style="379" customWidth="1"/>
    <col min="16146" max="16146" width="7.875" style="379" customWidth="1"/>
    <col min="16147" max="16147" width="5.625" style="379" customWidth="1"/>
    <col min="16148" max="16148" width="7.875" style="379" customWidth="1"/>
    <col min="16149" max="16149" width="5.625" style="379" customWidth="1"/>
    <col min="16150" max="16150" width="7.875" style="379" customWidth="1"/>
    <col min="16151" max="16151" width="5.625" style="379" customWidth="1"/>
    <col min="16152" max="16152" width="8" style="379" bestFit="1" customWidth="1"/>
    <col min="16153" max="16384" width="9" style="379"/>
  </cols>
  <sheetData>
    <row r="1" spans="1:84" ht="15.75" customHeight="1" thickBot="1">
      <c r="A1" s="643" t="s">
        <v>1004</v>
      </c>
      <c r="B1" s="643"/>
      <c r="C1" s="643"/>
      <c r="D1" s="643"/>
      <c r="E1" s="643"/>
      <c r="F1" s="643"/>
      <c r="G1" s="643"/>
      <c r="H1" s="643"/>
      <c r="I1" s="643"/>
      <c r="J1" s="643"/>
      <c r="K1" s="643"/>
      <c r="L1" s="643"/>
      <c r="W1" s="383" t="s">
        <v>992</v>
      </c>
      <c r="X1" s="379" t="s">
        <v>992</v>
      </c>
    </row>
    <row r="2" spans="1:84" ht="12" customHeight="1">
      <c r="A2" s="644" t="s">
        <v>890</v>
      </c>
      <c r="B2" s="645"/>
      <c r="C2" s="642" t="s">
        <v>891</v>
      </c>
      <c r="D2" s="648"/>
      <c r="E2" s="641" t="s">
        <v>892</v>
      </c>
      <c r="F2" s="648"/>
      <c r="G2" s="641" t="s">
        <v>893</v>
      </c>
      <c r="H2" s="648"/>
      <c r="I2" s="641" t="s">
        <v>894</v>
      </c>
      <c r="J2" s="648"/>
      <c r="K2" s="641" t="s">
        <v>895</v>
      </c>
      <c r="L2" s="649"/>
      <c r="M2" s="650" t="s">
        <v>896</v>
      </c>
      <c r="N2" s="648"/>
      <c r="O2" s="641" t="s">
        <v>897</v>
      </c>
      <c r="P2" s="648"/>
      <c r="Q2" s="641" t="s">
        <v>898</v>
      </c>
      <c r="R2" s="648"/>
      <c r="S2" s="641" t="s">
        <v>899</v>
      </c>
      <c r="T2" s="648"/>
      <c r="U2" s="641" t="s">
        <v>900</v>
      </c>
      <c r="V2" s="642"/>
      <c r="W2" s="639" t="s">
        <v>1068</v>
      </c>
      <c r="X2" s="640"/>
      <c r="Y2" s="637" t="s">
        <v>1070</v>
      </c>
      <c r="Z2" s="565" t="s">
        <v>1068</v>
      </c>
      <c r="AA2" s="565"/>
      <c r="AB2" s="565"/>
      <c r="AC2" s="565"/>
      <c r="AD2" s="565"/>
      <c r="AE2" s="565"/>
      <c r="AF2" s="565"/>
      <c r="AG2" s="565"/>
      <c r="AH2" s="565"/>
      <c r="AI2" s="566"/>
      <c r="AJ2" s="565"/>
      <c r="AK2" s="565"/>
      <c r="AL2" s="565"/>
      <c r="AM2" s="565"/>
      <c r="AN2" s="567"/>
      <c r="AO2" s="565"/>
      <c r="AP2" s="565"/>
      <c r="AQ2" s="565"/>
      <c r="AR2" s="565"/>
      <c r="AS2" s="566"/>
      <c r="AT2" s="565"/>
      <c r="AU2" s="565"/>
      <c r="AV2" s="565"/>
      <c r="AW2" s="565"/>
      <c r="AX2" s="565"/>
      <c r="AY2" s="565"/>
      <c r="AZ2" s="567"/>
      <c r="BA2" s="565"/>
      <c r="BB2" s="565"/>
      <c r="BC2" s="565"/>
      <c r="BD2" s="565"/>
      <c r="BE2" s="565"/>
      <c r="BF2" s="566"/>
      <c r="BG2" s="565"/>
      <c r="BH2" s="565"/>
      <c r="BI2" s="565"/>
      <c r="BJ2" s="565"/>
      <c r="BK2" s="565"/>
      <c r="BL2" s="567"/>
      <c r="BM2" s="565"/>
      <c r="BN2" s="565"/>
      <c r="BO2" s="565"/>
      <c r="BP2" s="565"/>
      <c r="BQ2" s="565"/>
      <c r="BR2" s="565"/>
      <c r="BS2" s="566"/>
      <c r="BT2" s="565"/>
      <c r="BU2" s="565"/>
      <c r="BV2" s="565"/>
      <c r="BW2" s="565"/>
      <c r="BX2" s="565"/>
      <c r="BY2" s="565"/>
      <c r="BZ2" s="567"/>
      <c r="CA2" s="565"/>
      <c r="CB2" s="566"/>
      <c r="CC2" s="565"/>
      <c r="CD2" s="565"/>
      <c r="CE2" s="565"/>
      <c r="CF2" s="568"/>
    </row>
    <row r="3" spans="1:84" ht="15.75" customHeight="1" thickBot="1">
      <c r="A3" s="646"/>
      <c r="B3" s="647"/>
      <c r="C3" s="384" t="s">
        <v>887</v>
      </c>
      <c r="D3" s="385" t="s">
        <v>901</v>
      </c>
      <c r="E3" s="386" t="s">
        <v>887</v>
      </c>
      <c r="F3" s="385" t="s">
        <v>901</v>
      </c>
      <c r="G3" s="386" t="s">
        <v>887</v>
      </c>
      <c r="H3" s="385" t="s">
        <v>901</v>
      </c>
      <c r="I3" s="386" t="s">
        <v>887</v>
      </c>
      <c r="J3" s="385" t="s">
        <v>902</v>
      </c>
      <c r="K3" s="386" t="s">
        <v>887</v>
      </c>
      <c r="L3" s="387" t="s">
        <v>903</v>
      </c>
      <c r="M3" s="388" t="s">
        <v>887</v>
      </c>
      <c r="N3" s="385" t="s">
        <v>904</v>
      </c>
      <c r="O3" s="386" t="s">
        <v>887</v>
      </c>
      <c r="P3" s="385" t="s">
        <v>904</v>
      </c>
      <c r="Q3" s="386" t="s">
        <v>887</v>
      </c>
      <c r="R3" s="385" t="s">
        <v>904</v>
      </c>
      <c r="S3" s="386" t="s">
        <v>887</v>
      </c>
      <c r="T3" s="385" t="s">
        <v>904</v>
      </c>
      <c r="U3" s="386" t="s">
        <v>887</v>
      </c>
      <c r="V3" s="385" t="s">
        <v>904</v>
      </c>
      <c r="W3" s="552" t="s">
        <v>132</v>
      </c>
      <c r="X3" s="553" t="s">
        <v>1067</v>
      </c>
      <c r="Y3" s="638"/>
      <c r="Z3" s="569" t="s">
        <v>1066</v>
      </c>
      <c r="AA3" s="569" t="s">
        <v>842</v>
      </c>
      <c r="AB3" s="569" t="s">
        <v>843</v>
      </c>
      <c r="AC3" s="569" t="s">
        <v>844</v>
      </c>
      <c r="AD3" s="569" t="s">
        <v>845</v>
      </c>
      <c r="AE3" s="569" t="s">
        <v>846</v>
      </c>
      <c r="AF3" s="569" t="s">
        <v>847</v>
      </c>
      <c r="AG3" s="569" t="s">
        <v>848</v>
      </c>
      <c r="AH3" s="569" t="s">
        <v>849</v>
      </c>
      <c r="AI3" s="570" t="s">
        <v>850</v>
      </c>
      <c r="AJ3" s="569" t="s">
        <v>851</v>
      </c>
      <c r="AK3" s="569" t="s">
        <v>852</v>
      </c>
      <c r="AL3" s="569" t="s">
        <v>853</v>
      </c>
      <c r="AM3" s="569" t="s">
        <v>854</v>
      </c>
      <c r="AN3" s="571" t="s">
        <v>855</v>
      </c>
      <c r="AO3" s="569" t="s">
        <v>9</v>
      </c>
      <c r="AP3" s="569" t="s">
        <v>15</v>
      </c>
      <c r="AQ3" s="569" t="s">
        <v>18</v>
      </c>
      <c r="AR3" s="569" t="s">
        <v>20</v>
      </c>
      <c r="AS3" s="570" t="s">
        <v>856</v>
      </c>
      <c r="AT3" s="569" t="s">
        <v>857</v>
      </c>
      <c r="AU3" s="569" t="s">
        <v>858</v>
      </c>
      <c r="AV3" s="569" t="s">
        <v>859</v>
      </c>
      <c r="AW3" s="569" t="s">
        <v>17</v>
      </c>
      <c r="AX3" s="569" t="s">
        <v>860</v>
      </c>
      <c r="AY3" s="569" t="s">
        <v>861</v>
      </c>
      <c r="AZ3" s="571" t="s">
        <v>862</v>
      </c>
      <c r="BA3" s="569" t="s">
        <v>14</v>
      </c>
      <c r="BB3" s="569" t="s">
        <v>16</v>
      </c>
      <c r="BC3" s="569" t="s">
        <v>19</v>
      </c>
      <c r="BD3" s="569" t="s">
        <v>21</v>
      </c>
      <c r="BE3" s="569" t="s">
        <v>27</v>
      </c>
      <c r="BF3" s="570" t="s">
        <v>863</v>
      </c>
      <c r="BG3" s="569" t="s">
        <v>864</v>
      </c>
      <c r="BH3" s="569" t="s">
        <v>363</v>
      </c>
      <c r="BI3" s="569" t="s">
        <v>865</v>
      </c>
      <c r="BJ3" s="569" t="s">
        <v>866</v>
      </c>
      <c r="BK3" s="569" t="s">
        <v>867</v>
      </c>
      <c r="BL3" s="571" t="s">
        <v>868</v>
      </c>
      <c r="BM3" s="569" t="s">
        <v>869</v>
      </c>
      <c r="BN3" s="569" t="s">
        <v>28</v>
      </c>
      <c r="BO3" s="569" t="s">
        <v>870</v>
      </c>
      <c r="BP3" s="569" t="s">
        <v>26</v>
      </c>
      <c r="BQ3" s="569" t="s">
        <v>871</v>
      </c>
      <c r="BR3" s="569" t="s">
        <v>872</v>
      </c>
      <c r="BS3" s="570" t="s">
        <v>873</v>
      </c>
      <c r="BT3" s="569" t="s">
        <v>874</v>
      </c>
      <c r="BU3" s="569" t="s">
        <v>875</v>
      </c>
      <c r="BV3" s="569" t="s">
        <v>22</v>
      </c>
      <c r="BW3" s="569" t="s">
        <v>24</v>
      </c>
      <c r="BX3" s="569" t="s">
        <v>876</v>
      </c>
      <c r="BY3" s="569" t="s">
        <v>877</v>
      </c>
      <c r="BZ3" s="571" t="s">
        <v>878</v>
      </c>
      <c r="CA3" s="569" t="s">
        <v>496</v>
      </c>
      <c r="CB3" s="570" t="s">
        <v>497</v>
      </c>
      <c r="CC3" s="569" t="s">
        <v>879</v>
      </c>
      <c r="CD3" s="569" t="s">
        <v>7</v>
      </c>
      <c r="CE3" s="569" t="s">
        <v>23</v>
      </c>
      <c r="CF3" s="572" t="s">
        <v>25</v>
      </c>
    </row>
    <row r="4" spans="1:84" ht="15.75" customHeight="1">
      <c r="A4" s="389" t="s">
        <v>905</v>
      </c>
      <c r="B4" s="390">
        <v>1950</v>
      </c>
      <c r="C4" s="391">
        <v>81866</v>
      </c>
      <c r="D4" s="392">
        <v>24.7</v>
      </c>
      <c r="E4" s="392" t="s">
        <v>906</v>
      </c>
      <c r="F4" s="392" t="s">
        <v>906</v>
      </c>
      <c r="G4" s="393">
        <v>33340</v>
      </c>
      <c r="H4" s="392">
        <v>10.1</v>
      </c>
      <c r="I4" s="394">
        <v>48526</v>
      </c>
      <c r="J4" s="395">
        <v>14.7</v>
      </c>
      <c r="K4" s="393">
        <v>4534</v>
      </c>
      <c r="L4" s="396">
        <v>55.4</v>
      </c>
      <c r="M4" s="397" t="s">
        <v>906</v>
      </c>
      <c r="N4" s="393" t="s">
        <v>906</v>
      </c>
      <c r="O4" s="393">
        <v>9056</v>
      </c>
      <c r="P4" s="392">
        <v>99.6</v>
      </c>
      <c r="Q4" s="393" t="s">
        <v>906</v>
      </c>
      <c r="R4" s="393" t="s">
        <v>906</v>
      </c>
      <c r="S4" s="393">
        <v>28686</v>
      </c>
      <c r="T4" s="392">
        <v>8.6999999999999993</v>
      </c>
      <c r="U4" s="393">
        <v>3423</v>
      </c>
      <c r="V4" s="398">
        <v>1.03</v>
      </c>
      <c r="W4" s="517" t="s">
        <v>907</v>
      </c>
      <c r="X4" s="551">
        <v>3.65</v>
      </c>
      <c r="Y4" s="541">
        <v>1950</v>
      </c>
      <c r="Z4" s="512"/>
      <c r="AA4" s="512"/>
      <c r="AB4" s="512"/>
      <c r="AC4" s="512"/>
      <c r="AD4" s="512"/>
      <c r="AE4" s="512"/>
      <c r="AF4" s="512"/>
      <c r="AG4" s="512"/>
      <c r="AH4" s="512"/>
      <c r="AI4" s="513"/>
      <c r="AJ4" s="512"/>
      <c r="AK4" s="512"/>
      <c r="AL4" s="512"/>
      <c r="AM4" s="512"/>
      <c r="AN4" s="511"/>
      <c r="AO4" s="512"/>
      <c r="AP4" s="512"/>
      <c r="AQ4" s="512"/>
      <c r="AR4" s="512"/>
      <c r="AS4" s="513"/>
      <c r="AT4" s="512"/>
      <c r="AU4" s="512"/>
      <c r="AV4" s="512"/>
      <c r="AW4" s="512"/>
      <c r="AX4" s="512"/>
      <c r="AY4" s="512"/>
      <c r="AZ4" s="511"/>
      <c r="BA4" s="512"/>
      <c r="BB4" s="512"/>
      <c r="BC4" s="512"/>
      <c r="BD4" s="512"/>
      <c r="BE4" s="512"/>
      <c r="BF4" s="513"/>
      <c r="BG4" s="512"/>
      <c r="BH4" s="512"/>
      <c r="BI4" s="512"/>
      <c r="BJ4" s="512"/>
      <c r="BK4" s="512"/>
      <c r="BL4" s="511"/>
      <c r="BM4" s="512"/>
      <c r="BN4" s="512"/>
      <c r="BO4" s="512"/>
      <c r="BP4" s="512"/>
      <c r="BQ4" s="512"/>
      <c r="BR4" s="512"/>
      <c r="BS4" s="513"/>
      <c r="BT4" s="512"/>
      <c r="BU4" s="512"/>
      <c r="BV4" s="512"/>
      <c r="BW4" s="512"/>
      <c r="BX4" s="512"/>
      <c r="BY4" s="512"/>
      <c r="BZ4" s="511"/>
      <c r="CA4" s="512"/>
      <c r="CB4" s="513"/>
      <c r="CC4" s="512"/>
      <c r="CD4" s="512"/>
      <c r="CE4" s="512"/>
      <c r="CF4" s="534"/>
    </row>
    <row r="5" spans="1:84" ht="15.75" customHeight="1">
      <c r="A5" s="420" t="s">
        <v>1071</v>
      </c>
      <c r="B5" s="399">
        <v>1951</v>
      </c>
      <c r="C5" s="400">
        <v>77025</v>
      </c>
      <c r="D5" s="401">
        <v>22.6</v>
      </c>
      <c r="E5" s="401" t="s">
        <v>906</v>
      </c>
      <c r="F5" s="401" t="s">
        <v>906</v>
      </c>
      <c r="G5" s="402">
        <v>31246</v>
      </c>
      <c r="H5" s="401">
        <v>9.1999999999999993</v>
      </c>
      <c r="I5" s="403">
        <v>45779</v>
      </c>
      <c r="J5" s="404">
        <v>13.4</v>
      </c>
      <c r="K5" s="402">
        <v>4111</v>
      </c>
      <c r="L5" s="405">
        <v>53.4</v>
      </c>
      <c r="M5" s="406">
        <v>1919</v>
      </c>
      <c r="N5" s="401">
        <v>24.9</v>
      </c>
      <c r="O5" s="402">
        <v>8997</v>
      </c>
      <c r="P5" s="401">
        <v>104.6</v>
      </c>
      <c r="Q5" s="402">
        <v>3908</v>
      </c>
      <c r="R5" s="401">
        <v>50.7</v>
      </c>
      <c r="S5" s="402">
        <v>28609</v>
      </c>
      <c r="T5" s="401">
        <v>8.4</v>
      </c>
      <c r="U5" s="402">
        <v>3591</v>
      </c>
      <c r="V5" s="407">
        <v>1.05</v>
      </c>
      <c r="W5" s="519" t="s">
        <v>907</v>
      </c>
      <c r="X5" s="518">
        <v>3.26</v>
      </c>
      <c r="Y5" s="542">
        <v>1951</v>
      </c>
      <c r="Z5" s="512"/>
      <c r="AA5" s="512"/>
      <c r="AB5" s="512"/>
      <c r="AC5" s="512"/>
      <c r="AD5" s="512"/>
      <c r="AE5" s="512"/>
      <c r="AF5" s="512"/>
      <c r="AG5" s="512"/>
      <c r="AH5" s="512"/>
      <c r="AI5" s="513"/>
      <c r="AJ5" s="512"/>
      <c r="AK5" s="512"/>
      <c r="AL5" s="512"/>
      <c r="AM5" s="512"/>
      <c r="AN5" s="511"/>
      <c r="AO5" s="512"/>
      <c r="AP5" s="512"/>
      <c r="AQ5" s="512"/>
      <c r="AR5" s="512"/>
      <c r="AS5" s="513"/>
      <c r="AT5" s="512"/>
      <c r="AU5" s="512"/>
      <c r="AV5" s="512"/>
      <c r="AW5" s="512"/>
      <c r="AX5" s="512"/>
      <c r="AY5" s="512"/>
      <c r="AZ5" s="511"/>
      <c r="BA5" s="512"/>
      <c r="BB5" s="512"/>
      <c r="BC5" s="512"/>
      <c r="BD5" s="512"/>
      <c r="BE5" s="512"/>
      <c r="BF5" s="513"/>
      <c r="BG5" s="512"/>
      <c r="BH5" s="512"/>
      <c r="BI5" s="512"/>
      <c r="BJ5" s="512"/>
      <c r="BK5" s="512"/>
      <c r="BL5" s="511"/>
      <c r="BM5" s="512"/>
      <c r="BN5" s="512"/>
      <c r="BO5" s="512"/>
      <c r="BP5" s="512"/>
      <c r="BQ5" s="512"/>
      <c r="BR5" s="512"/>
      <c r="BS5" s="513"/>
      <c r="BT5" s="512"/>
      <c r="BU5" s="512"/>
      <c r="BV5" s="512"/>
      <c r="BW5" s="512"/>
      <c r="BX5" s="512"/>
      <c r="BY5" s="512"/>
      <c r="BZ5" s="511"/>
      <c r="CA5" s="512"/>
      <c r="CB5" s="513"/>
      <c r="CC5" s="512"/>
      <c r="CD5" s="512"/>
      <c r="CE5" s="512"/>
      <c r="CF5" s="534"/>
    </row>
    <row r="6" spans="1:84" ht="15.75" customHeight="1">
      <c r="A6" s="420" t="s">
        <v>1072</v>
      </c>
      <c r="B6" s="399">
        <v>1952</v>
      </c>
      <c r="C6" s="400">
        <v>70947</v>
      </c>
      <c r="D6" s="401">
        <v>20.399999999999999</v>
      </c>
      <c r="E6" s="401" t="s">
        <v>906</v>
      </c>
      <c r="F6" s="401" t="s">
        <v>906</v>
      </c>
      <c r="G6" s="402">
        <v>29177</v>
      </c>
      <c r="H6" s="401">
        <v>8.4</v>
      </c>
      <c r="I6" s="403">
        <v>41770</v>
      </c>
      <c r="J6" s="404">
        <v>12</v>
      </c>
      <c r="K6" s="402">
        <v>3281</v>
      </c>
      <c r="L6" s="405">
        <v>46.2</v>
      </c>
      <c r="M6" s="406">
        <v>1647</v>
      </c>
      <c r="N6" s="401">
        <v>23.2</v>
      </c>
      <c r="O6" s="402">
        <v>8069</v>
      </c>
      <c r="P6" s="401">
        <v>102.1</v>
      </c>
      <c r="Q6" s="402">
        <v>3541</v>
      </c>
      <c r="R6" s="401">
        <v>49.9</v>
      </c>
      <c r="S6" s="402">
        <v>28217</v>
      </c>
      <c r="T6" s="401">
        <v>8.1</v>
      </c>
      <c r="U6" s="402">
        <v>3594</v>
      </c>
      <c r="V6" s="407">
        <v>1.03</v>
      </c>
      <c r="W6" s="519" t="s">
        <v>907</v>
      </c>
      <c r="X6" s="518">
        <v>2.98</v>
      </c>
      <c r="Y6" s="542">
        <v>1952</v>
      </c>
      <c r="Z6" s="512"/>
      <c r="AA6" s="512"/>
      <c r="AB6" s="512"/>
      <c r="AC6" s="512"/>
      <c r="AD6" s="512"/>
      <c r="AE6" s="512"/>
      <c r="AF6" s="512"/>
      <c r="AG6" s="512"/>
      <c r="AH6" s="512"/>
      <c r="AI6" s="513"/>
      <c r="AJ6" s="512"/>
      <c r="AK6" s="512"/>
      <c r="AL6" s="512"/>
      <c r="AM6" s="512"/>
      <c r="AN6" s="511"/>
      <c r="AO6" s="512"/>
      <c r="AP6" s="512"/>
      <c r="AQ6" s="512"/>
      <c r="AR6" s="512"/>
      <c r="AS6" s="513"/>
      <c r="AT6" s="512"/>
      <c r="AU6" s="512"/>
      <c r="AV6" s="512"/>
      <c r="AW6" s="512"/>
      <c r="AX6" s="512"/>
      <c r="AY6" s="512"/>
      <c r="AZ6" s="511"/>
      <c r="BA6" s="512"/>
      <c r="BB6" s="512"/>
      <c r="BC6" s="512"/>
      <c r="BD6" s="512"/>
      <c r="BE6" s="512"/>
      <c r="BF6" s="513"/>
      <c r="BG6" s="512"/>
      <c r="BH6" s="512"/>
      <c r="BI6" s="512"/>
      <c r="BJ6" s="512"/>
      <c r="BK6" s="512"/>
      <c r="BL6" s="511"/>
      <c r="BM6" s="512"/>
      <c r="BN6" s="512"/>
      <c r="BO6" s="512"/>
      <c r="BP6" s="512"/>
      <c r="BQ6" s="512"/>
      <c r="BR6" s="512"/>
      <c r="BS6" s="513"/>
      <c r="BT6" s="512"/>
      <c r="BU6" s="512"/>
      <c r="BV6" s="512"/>
      <c r="BW6" s="512"/>
      <c r="BX6" s="512"/>
      <c r="BY6" s="512"/>
      <c r="BZ6" s="511"/>
      <c r="CA6" s="512"/>
      <c r="CB6" s="513"/>
      <c r="CC6" s="512"/>
      <c r="CD6" s="512"/>
      <c r="CE6" s="512"/>
      <c r="CF6" s="534"/>
    </row>
    <row r="7" spans="1:84" ht="15.75" customHeight="1">
      <c r="A7" s="420" t="s">
        <v>1073</v>
      </c>
      <c r="B7" s="399">
        <v>1953</v>
      </c>
      <c r="C7" s="400">
        <v>67492</v>
      </c>
      <c r="D7" s="401">
        <v>19.100000000000001</v>
      </c>
      <c r="E7" s="401" t="s">
        <v>906</v>
      </c>
      <c r="F7" s="401" t="s">
        <v>906</v>
      </c>
      <c r="G7" s="402">
        <v>28838</v>
      </c>
      <c r="H7" s="401">
        <v>8.1999999999999993</v>
      </c>
      <c r="I7" s="403">
        <v>38654</v>
      </c>
      <c r="J7" s="404">
        <v>10.9</v>
      </c>
      <c r="K7" s="402">
        <v>2983</v>
      </c>
      <c r="L7" s="405">
        <v>44.2</v>
      </c>
      <c r="M7" s="406">
        <v>1508</v>
      </c>
      <c r="N7" s="401">
        <v>22.3</v>
      </c>
      <c r="O7" s="402">
        <v>7440</v>
      </c>
      <c r="P7" s="401">
        <v>99.3</v>
      </c>
      <c r="Q7" s="402">
        <v>3307</v>
      </c>
      <c r="R7" s="401">
        <v>49</v>
      </c>
      <c r="S7" s="402">
        <v>28101</v>
      </c>
      <c r="T7" s="401">
        <v>8</v>
      </c>
      <c r="U7" s="402">
        <v>3327</v>
      </c>
      <c r="V7" s="407">
        <v>0.94</v>
      </c>
      <c r="W7" s="519" t="s">
        <v>907</v>
      </c>
      <c r="X7" s="518">
        <v>2.69</v>
      </c>
      <c r="Y7" s="542">
        <v>1953</v>
      </c>
      <c r="Z7" s="512"/>
      <c r="AA7" s="512"/>
      <c r="AB7" s="512"/>
      <c r="AC7" s="512"/>
      <c r="AD7" s="512"/>
      <c r="AE7" s="512"/>
      <c r="AF7" s="512"/>
      <c r="AG7" s="512"/>
      <c r="AH7" s="512"/>
      <c r="AI7" s="513"/>
      <c r="AJ7" s="512"/>
      <c r="AK7" s="512"/>
      <c r="AL7" s="512"/>
      <c r="AM7" s="512"/>
      <c r="AN7" s="511"/>
      <c r="AO7" s="512"/>
      <c r="AP7" s="512"/>
      <c r="AQ7" s="512"/>
      <c r="AR7" s="512"/>
      <c r="AS7" s="513"/>
      <c r="AT7" s="512"/>
      <c r="AU7" s="512"/>
      <c r="AV7" s="512"/>
      <c r="AW7" s="512"/>
      <c r="AX7" s="512"/>
      <c r="AY7" s="512"/>
      <c r="AZ7" s="511"/>
      <c r="BA7" s="512"/>
      <c r="BB7" s="512"/>
      <c r="BC7" s="512"/>
      <c r="BD7" s="512"/>
      <c r="BE7" s="512"/>
      <c r="BF7" s="513"/>
      <c r="BG7" s="512"/>
      <c r="BH7" s="512"/>
      <c r="BI7" s="512"/>
      <c r="BJ7" s="512"/>
      <c r="BK7" s="512"/>
      <c r="BL7" s="511"/>
      <c r="BM7" s="512"/>
      <c r="BN7" s="512"/>
      <c r="BO7" s="512"/>
      <c r="BP7" s="512"/>
      <c r="BQ7" s="512"/>
      <c r="BR7" s="512"/>
      <c r="BS7" s="513"/>
      <c r="BT7" s="512"/>
      <c r="BU7" s="512"/>
      <c r="BV7" s="512"/>
      <c r="BW7" s="512"/>
      <c r="BX7" s="512"/>
      <c r="BY7" s="512"/>
      <c r="BZ7" s="511"/>
      <c r="CA7" s="512"/>
      <c r="CB7" s="513"/>
      <c r="CC7" s="512"/>
      <c r="CD7" s="512"/>
      <c r="CE7" s="512"/>
      <c r="CF7" s="534"/>
    </row>
    <row r="8" spans="1:84" ht="15.75" customHeight="1">
      <c r="A8" s="420" t="s">
        <v>1074</v>
      </c>
      <c r="B8" s="399">
        <v>1954</v>
      </c>
      <c r="C8" s="400">
        <v>63330</v>
      </c>
      <c r="D8" s="401">
        <v>17.7</v>
      </c>
      <c r="E8" s="401" t="s">
        <v>906</v>
      </c>
      <c r="F8" s="401" t="s">
        <v>906</v>
      </c>
      <c r="G8" s="402">
        <v>27328</v>
      </c>
      <c r="H8" s="401">
        <v>7.6</v>
      </c>
      <c r="I8" s="403">
        <v>36002</v>
      </c>
      <c r="J8" s="404">
        <v>10</v>
      </c>
      <c r="K8" s="402">
        <v>2414</v>
      </c>
      <c r="L8" s="405">
        <v>38.1</v>
      </c>
      <c r="M8" s="406">
        <v>1357</v>
      </c>
      <c r="N8" s="401">
        <v>21.4</v>
      </c>
      <c r="O8" s="402">
        <v>7334</v>
      </c>
      <c r="P8" s="401">
        <v>103.8</v>
      </c>
      <c r="Q8" s="402">
        <v>3203</v>
      </c>
      <c r="R8" s="401">
        <v>50.6</v>
      </c>
      <c r="S8" s="402">
        <v>28987</v>
      </c>
      <c r="T8" s="401">
        <v>8.1</v>
      </c>
      <c r="U8" s="402">
        <v>3484</v>
      </c>
      <c r="V8" s="407">
        <v>0.97</v>
      </c>
      <c r="W8" s="517" t="s">
        <v>907</v>
      </c>
      <c r="X8" s="518">
        <v>2.48</v>
      </c>
      <c r="Y8" s="542">
        <v>1954</v>
      </c>
      <c r="Z8" s="512"/>
      <c r="AA8" s="512"/>
      <c r="AB8" s="512"/>
      <c r="AC8" s="512"/>
      <c r="AD8" s="512"/>
      <c r="AE8" s="512"/>
      <c r="AF8" s="512"/>
      <c r="AG8" s="512"/>
      <c r="AH8" s="512"/>
      <c r="AI8" s="513"/>
      <c r="AJ8" s="512"/>
      <c r="AK8" s="512"/>
      <c r="AL8" s="512"/>
      <c r="AM8" s="512"/>
      <c r="AN8" s="511"/>
      <c r="AO8" s="512"/>
      <c r="AP8" s="512"/>
      <c r="AQ8" s="512"/>
      <c r="AR8" s="512"/>
      <c r="AS8" s="513"/>
      <c r="AT8" s="512"/>
      <c r="AU8" s="512"/>
      <c r="AV8" s="512"/>
      <c r="AW8" s="512"/>
      <c r="AX8" s="512"/>
      <c r="AY8" s="512"/>
      <c r="AZ8" s="511"/>
      <c r="BA8" s="512"/>
      <c r="BB8" s="512"/>
      <c r="BC8" s="512"/>
      <c r="BD8" s="512"/>
      <c r="BE8" s="512"/>
      <c r="BF8" s="513"/>
      <c r="BG8" s="512"/>
      <c r="BH8" s="512"/>
      <c r="BI8" s="512"/>
      <c r="BJ8" s="512"/>
      <c r="BK8" s="512"/>
      <c r="BL8" s="511"/>
      <c r="BM8" s="512"/>
      <c r="BN8" s="512"/>
      <c r="BO8" s="512"/>
      <c r="BP8" s="512"/>
      <c r="BQ8" s="512"/>
      <c r="BR8" s="512"/>
      <c r="BS8" s="513"/>
      <c r="BT8" s="512"/>
      <c r="BU8" s="512"/>
      <c r="BV8" s="512"/>
      <c r="BW8" s="512"/>
      <c r="BX8" s="512"/>
      <c r="BY8" s="512"/>
      <c r="BZ8" s="511"/>
      <c r="CA8" s="512"/>
      <c r="CB8" s="513"/>
      <c r="CC8" s="512"/>
      <c r="CD8" s="512"/>
      <c r="CE8" s="512"/>
      <c r="CF8" s="534"/>
    </row>
    <row r="9" spans="1:84" ht="15.75" customHeight="1">
      <c r="A9" s="420" t="s">
        <v>1075</v>
      </c>
      <c r="B9" s="399">
        <v>1955</v>
      </c>
      <c r="C9" s="400">
        <v>62404</v>
      </c>
      <c r="D9" s="401">
        <v>17.2</v>
      </c>
      <c r="E9" s="401" t="s">
        <v>906</v>
      </c>
      <c r="F9" s="401" t="s">
        <v>906</v>
      </c>
      <c r="G9" s="402">
        <v>26690</v>
      </c>
      <c r="H9" s="401">
        <v>7.4</v>
      </c>
      <c r="I9" s="403">
        <v>35714</v>
      </c>
      <c r="J9" s="404">
        <v>9.9</v>
      </c>
      <c r="K9" s="402">
        <v>2228</v>
      </c>
      <c r="L9" s="405">
        <v>35.700000000000003</v>
      </c>
      <c r="M9" s="406">
        <v>1254</v>
      </c>
      <c r="N9" s="401">
        <v>20.100000000000001</v>
      </c>
      <c r="O9" s="402">
        <v>6953</v>
      </c>
      <c r="P9" s="401">
        <v>100.2</v>
      </c>
      <c r="Q9" s="402">
        <v>3023</v>
      </c>
      <c r="R9" s="401">
        <v>48.4</v>
      </c>
      <c r="S9" s="402">
        <v>29964</v>
      </c>
      <c r="T9" s="401">
        <v>8.3000000000000007</v>
      </c>
      <c r="U9" s="402">
        <v>3255</v>
      </c>
      <c r="V9" s="407">
        <v>0.9</v>
      </c>
      <c r="W9" s="520">
        <v>2.02</v>
      </c>
      <c r="X9" s="518">
        <v>2.37</v>
      </c>
      <c r="Y9" s="542">
        <v>1955</v>
      </c>
      <c r="Z9" s="512"/>
      <c r="AA9" s="512"/>
      <c r="AB9" s="512"/>
      <c r="AC9" s="512"/>
      <c r="AD9" s="512"/>
      <c r="AE9" s="512"/>
      <c r="AF9" s="512"/>
      <c r="AG9" s="512"/>
      <c r="AH9" s="512"/>
      <c r="AI9" s="513"/>
      <c r="AJ9" s="512"/>
      <c r="AK9" s="512"/>
      <c r="AL9" s="512"/>
      <c r="AM9" s="512"/>
      <c r="AN9" s="511"/>
      <c r="AO9" s="512"/>
      <c r="AP9" s="512"/>
      <c r="AQ9" s="512"/>
      <c r="AR9" s="512"/>
      <c r="AS9" s="513"/>
      <c r="AT9" s="512"/>
      <c r="AU9" s="512"/>
      <c r="AV9" s="512"/>
      <c r="AW9" s="512"/>
      <c r="AX9" s="512"/>
      <c r="AY9" s="512"/>
      <c r="AZ9" s="511"/>
      <c r="BA9" s="512"/>
      <c r="BB9" s="512"/>
      <c r="BC9" s="512"/>
      <c r="BD9" s="512"/>
      <c r="BE9" s="512"/>
      <c r="BF9" s="513"/>
      <c r="BG9" s="512"/>
      <c r="BH9" s="512"/>
      <c r="BI9" s="512"/>
      <c r="BJ9" s="512"/>
      <c r="BK9" s="512"/>
      <c r="BL9" s="511"/>
      <c r="BM9" s="512"/>
      <c r="BN9" s="512"/>
      <c r="BO9" s="512"/>
      <c r="BP9" s="512"/>
      <c r="BQ9" s="512"/>
      <c r="BR9" s="512"/>
      <c r="BS9" s="513"/>
      <c r="BT9" s="512"/>
      <c r="BU9" s="512"/>
      <c r="BV9" s="512"/>
      <c r="BW9" s="512"/>
      <c r="BX9" s="512"/>
      <c r="BY9" s="512"/>
      <c r="BZ9" s="511"/>
      <c r="CA9" s="512"/>
      <c r="CB9" s="513"/>
      <c r="CC9" s="512"/>
      <c r="CD9" s="512"/>
      <c r="CE9" s="512"/>
      <c r="CF9" s="534"/>
    </row>
    <row r="10" spans="1:84" ht="15.75" customHeight="1">
      <c r="A10" s="420" t="s">
        <v>1076</v>
      </c>
      <c r="B10" s="399">
        <v>1956</v>
      </c>
      <c r="C10" s="400">
        <v>62430</v>
      </c>
      <c r="D10" s="401">
        <v>17</v>
      </c>
      <c r="E10" s="401" t="s">
        <v>906</v>
      </c>
      <c r="F10" s="401" t="s">
        <v>906</v>
      </c>
      <c r="G10" s="402">
        <v>28408</v>
      </c>
      <c r="H10" s="401">
        <v>7.7</v>
      </c>
      <c r="I10" s="403">
        <v>34022</v>
      </c>
      <c r="J10" s="404">
        <v>9.3000000000000007</v>
      </c>
      <c r="K10" s="402">
        <v>2146</v>
      </c>
      <c r="L10" s="405">
        <v>34.4</v>
      </c>
      <c r="M10" s="406">
        <v>1226</v>
      </c>
      <c r="N10" s="401">
        <v>19.600000000000001</v>
      </c>
      <c r="O10" s="402">
        <v>6984</v>
      </c>
      <c r="P10" s="401">
        <v>100.6</v>
      </c>
      <c r="Q10" s="402">
        <v>3170</v>
      </c>
      <c r="R10" s="401">
        <v>50.8</v>
      </c>
      <c r="S10" s="402">
        <v>30719</v>
      </c>
      <c r="T10" s="401">
        <v>8.4</v>
      </c>
      <c r="U10" s="402">
        <v>3201</v>
      </c>
      <c r="V10" s="407">
        <v>0.87</v>
      </c>
      <c r="W10" s="519" t="s">
        <v>907</v>
      </c>
      <c r="X10" s="518">
        <v>2.2200000000000002</v>
      </c>
      <c r="Y10" s="542">
        <v>1956</v>
      </c>
      <c r="Z10" s="512"/>
      <c r="AA10" s="512"/>
      <c r="AB10" s="512"/>
      <c r="AC10" s="512"/>
      <c r="AD10" s="512"/>
      <c r="AE10" s="512"/>
      <c r="AF10" s="512"/>
      <c r="AG10" s="512"/>
      <c r="AH10" s="512"/>
      <c r="AI10" s="513"/>
      <c r="AJ10" s="512"/>
      <c r="AK10" s="512"/>
      <c r="AL10" s="512"/>
      <c r="AM10" s="512"/>
      <c r="AN10" s="511"/>
      <c r="AO10" s="512"/>
      <c r="AP10" s="512"/>
      <c r="AQ10" s="512"/>
      <c r="AR10" s="512"/>
      <c r="AS10" s="513"/>
      <c r="AT10" s="512"/>
      <c r="AU10" s="512"/>
      <c r="AV10" s="512"/>
      <c r="AW10" s="512"/>
      <c r="AX10" s="512"/>
      <c r="AY10" s="512"/>
      <c r="AZ10" s="511"/>
      <c r="BA10" s="512"/>
      <c r="BB10" s="512"/>
      <c r="BC10" s="512"/>
      <c r="BD10" s="512"/>
      <c r="BE10" s="512"/>
      <c r="BF10" s="513"/>
      <c r="BG10" s="512"/>
      <c r="BH10" s="512"/>
      <c r="BI10" s="512"/>
      <c r="BJ10" s="512"/>
      <c r="BK10" s="512"/>
      <c r="BL10" s="511"/>
      <c r="BM10" s="512"/>
      <c r="BN10" s="512"/>
      <c r="BO10" s="512"/>
      <c r="BP10" s="512"/>
      <c r="BQ10" s="512"/>
      <c r="BR10" s="512"/>
      <c r="BS10" s="513"/>
      <c r="BT10" s="512"/>
      <c r="BU10" s="512"/>
      <c r="BV10" s="512"/>
      <c r="BW10" s="512"/>
      <c r="BX10" s="512"/>
      <c r="BY10" s="512"/>
      <c r="BZ10" s="511"/>
      <c r="CA10" s="512"/>
      <c r="CB10" s="513"/>
      <c r="CC10" s="512"/>
      <c r="CD10" s="512"/>
      <c r="CE10" s="512"/>
      <c r="CF10" s="534"/>
    </row>
    <row r="11" spans="1:84" ht="15.75" customHeight="1">
      <c r="A11" s="420" t="s">
        <v>1077</v>
      </c>
      <c r="B11" s="399">
        <v>1957</v>
      </c>
      <c r="C11" s="400">
        <v>58762</v>
      </c>
      <c r="D11" s="401">
        <v>15.6</v>
      </c>
      <c r="E11" s="401" t="s">
        <v>906</v>
      </c>
      <c r="F11" s="401" t="s">
        <v>906</v>
      </c>
      <c r="G11" s="402">
        <v>30103</v>
      </c>
      <c r="H11" s="401">
        <v>8</v>
      </c>
      <c r="I11" s="403">
        <v>28659</v>
      </c>
      <c r="J11" s="404">
        <v>7.6</v>
      </c>
      <c r="K11" s="402">
        <v>2094</v>
      </c>
      <c r="L11" s="405">
        <v>35.6</v>
      </c>
      <c r="M11" s="406">
        <v>1060</v>
      </c>
      <c r="N11" s="401">
        <v>18</v>
      </c>
      <c r="O11" s="402">
        <v>6970</v>
      </c>
      <c r="P11" s="401">
        <v>106</v>
      </c>
      <c r="Q11" s="402">
        <v>2966</v>
      </c>
      <c r="R11" s="401">
        <v>50.5</v>
      </c>
      <c r="S11" s="402">
        <v>33607</v>
      </c>
      <c r="T11" s="401">
        <v>8.9</v>
      </c>
      <c r="U11" s="402">
        <v>3340</v>
      </c>
      <c r="V11" s="407">
        <v>0.89</v>
      </c>
      <c r="W11" s="519" t="s">
        <v>907</v>
      </c>
      <c r="X11" s="518">
        <v>2.04</v>
      </c>
      <c r="Y11" s="542">
        <v>1957</v>
      </c>
      <c r="Z11" s="512"/>
      <c r="AA11" s="512"/>
      <c r="AB11" s="512"/>
      <c r="AC11" s="512"/>
      <c r="AD11" s="512"/>
      <c r="AE11" s="512"/>
      <c r="AF11" s="512"/>
      <c r="AG11" s="512"/>
      <c r="AH11" s="512"/>
      <c r="AI11" s="513"/>
      <c r="AJ11" s="512"/>
      <c r="AK11" s="512"/>
      <c r="AL11" s="512"/>
      <c r="AM11" s="512"/>
      <c r="AN11" s="511"/>
      <c r="AO11" s="512"/>
      <c r="AP11" s="512"/>
      <c r="AQ11" s="512"/>
      <c r="AR11" s="512"/>
      <c r="AS11" s="513"/>
      <c r="AT11" s="512"/>
      <c r="AU11" s="512"/>
      <c r="AV11" s="512"/>
      <c r="AW11" s="512"/>
      <c r="AX11" s="512"/>
      <c r="AY11" s="512"/>
      <c r="AZ11" s="511"/>
      <c r="BA11" s="512"/>
      <c r="BB11" s="512"/>
      <c r="BC11" s="512"/>
      <c r="BD11" s="512"/>
      <c r="BE11" s="512"/>
      <c r="BF11" s="513"/>
      <c r="BG11" s="512"/>
      <c r="BH11" s="512"/>
      <c r="BI11" s="512"/>
      <c r="BJ11" s="512"/>
      <c r="BK11" s="512"/>
      <c r="BL11" s="511"/>
      <c r="BM11" s="512"/>
      <c r="BN11" s="512"/>
      <c r="BO11" s="512"/>
      <c r="BP11" s="512"/>
      <c r="BQ11" s="512"/>
      <c r="BR11" s="512"/>
      <c r="BS11" s="513"/>
      <c r="BT11" s="512"/>
      <c r="BU11" s="512"/>
      <c r="BV11" s="512"/>
      <c r="BW11" s="512"/>
      <c r="BX11" s="512"/>
      <c r="BY11" s="512"/>
      <c r="BZ11" s="511"/>
      <c r="CA11" s="512"/>
      <c r="CB11" s="513"/>
      <c r="CC11" s="512"/>
      <c r="CD11" s="512"/>
      <c r="CE11" s="512"/>
      <c r="CF11" s="534"/>
    </row>
    <row r="12" spans="1:84" ht="15.75" customHeight="1">
      <c r="A12" s="420" t="s">
        <v>1078</v>
      </c>
      <c r="B12" s="399">
        <v>1958</v>
      </c>
      <c r="C12" s="400">
        <v>64664</v>
      </c>
      <c r="D12" s="401">
        <v>17</v>
      </c>
      <c r="E12" s="401" t="s">
        <v>906</v>
      </c>
      <c r="F12" s="401" t="s">
        <v>906</v>
      </c>
      <c r="G12" s="402">
        <v>27371</v>
      </c>
      <c r="H12" s="401">
        <v>7.2</v>
      </c>
      <c r="I12" s="403">
        <v>37293</v>
      </c>
      <c r="J12" s="404">
        <v>9.8000000000000007</v>
      </c>
      <c r="K12" s="402">
        <v>1869</v>
      </c>
      <c r="L12" s="405">
        <v>28.9</v>
      </c>
      <c r="M12" s="406">
        <v>1078</v>
      </c>
      <c r="N12" s="401">
        <v>16.7</v>
      </c>
      <c r="O12" s="402">
        <v>7442</v>
      </c>
      <c r="P12" s="401">
        <v>103.2</v>
      </c>
      <c r="Q12" s="402">
        <v>3179</v>
      </c>
      <c r="R12" s="401">
        <v>49.2</v>
      </c>
      <c r="S12" s="402">
        <v>35659</v>
      </c>
      <c r="T12" s="401">
        <v>9.4</v>
      </c>
      <c r="U12" s="402">
        <v>3406</v>
      </c>
      <c r="V12" s="407">
        <v>0.89</v>
      </c>
      <c r="W12" s="519" t="s">
        <v>907</v>
      </c>
      <c r="X12" s="518">
        <v>2.11</v>
      </c>
      <c r="Y12" s="542">
        <v>1958</v>
      </c>
      <c r="Z12" s="512"/>
      <c r="AA12" s="512"/>
      <c r="AB12" s="512"/>
      <c r="AC12" s="512"/>
      <c r="AD12" s="512"/>
      <c r="AE12" s="512"/>
      <c r="AF12" s="512"/>
      <c r="AG12" s="512"/>
      <c r="AH12" s="512"/>
      <c r="AI12" s="513"/>
      <c r="AJ12" s="512"/>
      <c r="AK12" s="512"/>
      <c r="AL12" s="512"/>
      <c r="AM12" s="512"/>
      <c r="AN12" s="511"/>
      <c r="AO12" s="512"/>
      <c r="AP12" s="512"/>
      <c r="AQ12" s="512"/>
      <c r="AR12" s="512"/>
      <c r="AS12" s="513"/>
      <c r="AT12" s="512"/>
      <c r="AU12" s="512"/>
      <c r="AV12" s="512"/>
      <c r="AW12" s="512"/>
      <c r="AX12" s="512"/>
      <c r="AY12" s="512"/>
      <c r="AZ12" s="511"/>
      <c r="BA12" s="512"/>
      <c r="BB12" s="512"/>
      <c r="BC12" s="512"/>
      <c r="BD12" s="512"/>
      <c r="BE12" s="512"/>
      <c r="BF12" s="513"/>
      <c r="BG12" s="512"/>
      <c r="BH12" s="512"/>
      <c r="BI12" s="512"/>
      <c r="BJ12" s="512"/>
      <c r="BK12" s="512"/>
      <c r="BL12" s="511"/>
      <c r="BM12" s="512"/>
      <c r="BN12" s="512"/>
      <c r="BO12" s="512"/>
      <c r="BP12" s="512"/>
      <c r="BQ12" s="512"/>
      <c r="BR12" s="512"/>
      <c r="BS12" s="513"/>
      <c r="BT12" s="512"/>
      <c r="BU12" s="512"/>
      <c r="BV12" s="512"/>
      <c r="BW12" s="512"/>
      <c r="BX12" s="512"/>
      <c r="BY12" s="512"/>
      <c r="BZ12" s="511"/>
      <c r="CA12" s="512"/>
      <c r="CB12" s="513"/>
      <c r="CC12" s="512"/>
      <c r="CD12" s="512"/>
      <c r="CE12" s="512"/>
      <c r="CF12" s="534"/>
    </row>
    <row r="13" spans="1:84" ht="15.75" customHeight="1">
      <c r="A13" s="420" t="s">
        <v>1079</v>
      </c>
      <c r="B13" s="399">
        <v>1959</v>
      </c>
      <c r="C13" s="400">
        <v>64548</v>
      </c>
      <c r="D13" s="401">
        <v>16.7</v>
      </c>
      <c r="E13" s="401" t="s">
        <v>906</v>
      </c>
      <c r="F13" s="401" t="s">
        <v>906</v>
      </c>
      <c r="G13" s="402">
        <v>27610</v>
      </c>
      <c r="H13" s="401">
        <v>7.1</v>
      </c>
      <c r="I13" s="403">
        <v>36938</v>
      </c>
      <c r="J13" s="404">
        <v>9.6</v>
      </c>
      <c r="K13" s="402">
        <v>2041</v>
      </c>
      <c r="L13" s="405">
        <v>31.6</v>
      </c>
      <c r="M13" s="406">
        <v>1048</v>
      </c>
      <c r="N13" s="401">
        <v>16.2</v>
      </c>
      <c r="O13" s="402">
        <v>7237</v>
      </c>
      <c r="P13" s="401">
        <v>100.8</v>
      </c>
      <c r="Q13" s="402">
        <v>3025</v>
      </c>
      <c r="R13" s="401">
        <v>46.9</v>
      </c>
      <c r="S13" s="402">
        <v>36871</v>
      </c>
      <c r="T13" s="401">
        <v>9.5</v>
      </c>
      <c r="U13" s="402">
        <v>3217</v>
      </c>
      <c r="V13" s="407">
        <v>0.83</v>
      </c>
      <c r="W13" s="519" t="s">
        <v>907</v>
      </c>
      <c r="X13" s="518">
        <v>2.04</v>
      </c>
      <c r="Y13" s="542">
        <v>1959</v>
      </c>
      <c r="Z13" s="512"/>
      <c r="AA13" s="512"/>
      <c r="AB13" s="512"/>
      <c r="AC13" s="512"/>
      <c r="AD13" s="512"/>
      <c r="AE13" s="512"/>
      <c r="AF13" s="512"/>
      <c r="AG13" s="512"/>
      <c r="AH13" s="512"/>
      <c r="AI13" s="513"/>
      <c r="AJ13" s="512"/>
      <c r="AK13" s="512"/>
      <c r="AL13" s="512"/>
      <c r="AM13" s="512"/>
      <c r="AN13" s="511"/>
      <c r="AO13" s="512"/>
      <c r="AP13" s="512"/>
      <c r="AQ13" s="512"/>
      <c r="AR13" s="512"/>
      <c r="AS13" s="513"/>
      <c r="AT13" s="512"/>
      <c r="AU13" s="512"/>
      <c r="AV13" s="512"/>
      <c r="AW13" s="512"/>
      <c r="AX13" s="512"/>
      <c r="AY13" s="512"/>
      <c r="AZ13" s="511"/>
      <c r="BA13" s="512"/>
      <c r="BB13" s="512"/>
      <c r="BC13" s="512"/>
      <c r="BD13" s="512"/>
      <c r="BE13" s="512"/>
      <c r="BF13" s="513"/>
      <c r="BG13" s="512"/>
      <c r="BH13" s="512"/>
      <c r="BI13" s="512"/>
      <c r="BJ13" s="512"/>
      <c r="BK13" s="512"/>
      <c r="BL13" s="511"/>
      <c r="BM13" s="512"/>
      <c r="BN13" s="512"/>
      <c r="BO13" s="512"/>
      <c r="BP13" s="512"/>
      <c r="BQ13" s="512"/>
      <c r="BR13" s="512"/>
      <c r="BS13" s="513"/>
      <c r="BT13" s="512"/>
      <c r="BU13" s="512"/>
      <c r="BV13" s="512"/>
      <c r="BW13" s="512"/>
      <c r="BX13" s="512"/>
      <c r="BY13" s="512"/>
      <c r="BZ13" s="511"/>
      <c r="CA13" s="512"/>
      <c r="CB13" s="513"/>
      <c r="CC13" s="512"/>
      <c r="CD13" s="512"/>
      <c r="CE13" s="512"/>
      <c r="CF13" s="534"/>
    </row>
    <row r="14" spans="1:84" ht="15.75" customHeight="1">
      <c r="A14" s="420" t="s">
        <v>1080</v>
      </c>
      <c r="B14" s="399">
        <v>1960</v>
      </c>
      <c r="C14" s="400">
        <v>64642</v>
      </c>
      <c r="D14" s="401">
        <v>16.5</v>
      </c>
      <c r="E14" s="401">
        <v>5216</v>
      </c>
      <c r="F14" s="401">
        <v>8.1</v>
      </c>
      <c r="G14" s="402">
        <v>29350</v>
      </c>
      <c r="H14" s="401">
        <v>7.5</v>
      </c>
      <c r="I14" s="403">
        <v>35292</v>
      </c>
      <c r="J14" s="404">
        <v>9</v>
      </c>
      <c r="K14" s="402">
        <v>1741</v>
      </c>
      <c r="L14" s="405">
        <v>26.9</v>
      </c>
      <c r="M14" s="406">
        <v>980</v>
      </c>
      <c r="N14" s="401">
        <v>15.2</v>
      </c>
      <c r="O14" s="402">
        <v>6952</v>
      </c>
      <c r="P14" s="401">
        <v>97.1</v>
      </c>
      <c r="Q14" s="402">
        <v>2900</v>
      </c>
      <c r="R14" s="401">
        <v>44.9</v>
      </c>
      <c r="S14" s="402">
        <v>37032</v>
      </c>
      <c r="T14" s="401">
        <v>9.5</v>
      </c>
      <c r="U14" s="402">
        <v>3094</v>
      </c>
      <c r="V14" s="407">
        <v>0.79</v>
      </c>
      <c r="W14" s="520">
        <v>1.9</v>
      </c>
      <c r="X14" s="518">
        <v>2</v>
      </c>
      <c r="Y14" s="542">
        <v>1960</v>
      </c>
      <c r="Z14" s="512"/>
      <c r="AA14" s="512"/>
      <c r="AB14" s="512"/>
      <c r="AC14" s="512"/>
      <c r="AD14" s="512"/>
      <c r="AE14" s="512"/>
      <c r="AF14" s="512"/>
      <c r="AG14" s="512"/>
      <c r="AH14" s="512"/>
      <c r="AI14" s="513"/>
      <c r="AJ14" s="512"/>
      <c r="AK14" s="512"/>
      <c r="AL14" s="512"/>
      <c r="AM14" s="512"/>
      <c r="AN14" s="511"/>
      <c r="AO14" s="512"/>
      <c r="AP14" s="512"/>
      <c r="AQ14" s="512"/>
      <c r="AR14" s="512"/>
      <c r="AS14" s="513"/>
      <c r="AT14" s="512"/>
      <c r="AU14" s="512"/>
      <c r="AV14" s="512"/>
      <c r="AW14" s="512"/>
      <c r="AX14" s="512"/>
      <c r="AY14" s="512"/>
      <c r="AZ14" s="511"/>
      <c r="BA14" s="512"/>
      <c r="BB14" s="512"/>
      <c r="BC14" s="512"/>
      <c r="BD14" s="512"/>
      <c r="BE14" s="512"/>
      <c r="BF14" s="513"/>
      <c r="BG14" s="512"/>
      <c r="BH14" s="512"/>
      <c r="BI14" s="512"/>
      <c r="BJ14" s="512"/>
      <c r="BK14" s="512"/>
      <c r="BL14" s="511"/>
      <c r="BM14" s="512"/>
      <c r="BN14" s="512"/>
      <c r="BO14" s="512"/>
      <c r="BP14" s="512"/>
      <c r="BQ14" s="512"/>
      <c r="BR14" s="512"/>
      <c r="BS14" s="513"/>
      <c r="BT14" s="512"/>
      <c r="BU14" s="512"/>
      <c r="BV14" s="512"/>
      <c r="BW14" s="512"/>
      <c r="BX14" s="512"/>
      <c r="BY14" s="512"/>
      <c r="BZ14" s="511"/>
      <c r="CA14" s="512"/>
      <c r="CB14" s="513"/>
      <c r="CC14" s="512"/>
      <c r="CD14" s="512"/>
      <c r="CE14" s="512"/>
      <c r="CF14" s="534"/>
    </row>
    <row r="15" spans="1:84" ht="15.75" customHeight="1">
      <c r="A15" s="420" t="s">
        <v>1081</v>
      </c>
      <c r="B15" s="399">
        <v>1961</v>
      </c>
      <c r="C15" s="400">
        <v>66080</v>
      </c>
      <c r="D15" s="401">
        <v>16.600000000000001</v>
      </c>
      <c r="E15" s="402" t="s">
        <v>906</v>
      </c>
      <c r="F15" s="401" t="s">
        <v>906</v>
      </c>
      <c r="G15" s="402">
        <v>28727</v>
      </c>
      <c r="H15" s="401">
        <v>7.2</v>
      </c>
      <c r="I15" s="403">
        <v>37353</v>
      </c>
      <c r="J15" s="404">
        <v>9.4</v>
      </c>
      <c r="K15" s="402">
        <v>1666</v>
      </c>
      <c r="L15" s="405">
        <v>25.2</v>
      </c>
      <c r="M15" s="406">
        <v>942</v>
      </c>
      <c r="N15" s="401">
        <v>14.3</v>
      </c>
      <c r="O15" s="402">
        <v>7553</v>
      </c>
      <c r="P15" s="401">
        <v>102.6</v>
      </c>
      <c r="Q15" s="402">
        <v>2945</v>
      </c>
      <c r="R15" s="401">
        <v>44.6</v>
      </c>
      <c r="S15" s="402">
        <v>38286</v>
      </c>
      <c r="T15" s="401">
        <v>9.6</v>
      </c>
      <c r="U15" s="402">
        <v>3024</v>
      </c>
      <c r="V15" s="407">
        <v>0.76</v>
      </c>
      <c r="W15" s="519" t="s">
        <v>907</v>
      </c>
      <c r="X15" s="518">
        <v>1.96</v>
      </c>
      <c r="Y15" s="542">
        <v>1961</v>
      </c>
      <c r="Z15" s="512"/>
      <c r="AA15" s="512"/>
      <c r="AB15" s="512"/>
      <c r="AC15" s="512"/>
      <c r="AD15" s="512"/>
      <c r="AE15" s="512"/>
      <c r="AF15" s="512"/>
      <c r="AG15" s="512"/>
      <c r="AH15" s="512"/>
      <c r="AI15" s="513"/>
      <c r="AJ15" s="512"/>
      <c r="AK15" s="512"/>
      <c r="AL15" s="512"/>
      <c r="AM15" s="512"/>
      <c r="AN15" s="511"/>
      <c r="AO15" s="512"/>
      <c r="AP15" s="512"/>
      <c r="AQ15" s="512"/>
      <c r="AR15" s="512"/>
      <c r="AS15" s="513"/>
      <c r="AT15" s="512"/>
      <c r="AU15" s="512"/>
      <c r="AV15" s="512"/>
      <c r="AW15" s="512"/>
      <c r="AX15" s="512"/>
      <c r="AY15" s="512"/>
      <c r="AZ15" s="511"/>
      <c r="BA15" s="512"/>
      <c r="BB15" s="512"/>
      <c r="BC15" s="512"/>
      <c r="BD15" s="512"/>
      <c r="BE15" s="512"/>
      <c r="BF15" s="513"/>
      <c r="BG15" s="512"/>
      <c r="BH15" s="512"/>
      <c r="BI15" s="512"/>
      <c r="BJ15" s="512"/>
      <c r="BK15" s="512"/>
      <c r="BL15" s="511"/>
      <c r="BM15" s="512"/>
      <c r="BN15" s="512"/>
      <c r="BO15" s="512"/>
      <c r="BP15" s="512"/>
      <c r="BQ15" s="512"/>
      <c r="BR15" s="512"/>
      <c r="BS15" s="513"/>
      <c r="BT15" s="512"/>
      <c r="BU15" s="512"/>
      <c r="BV15" s="512"/>
      <c r="BW15" s="512"/>
      <c r="BX15" s="512"/>
      <c r="BY15" s="512"/>
      <c r="BZ15" s="511"/>
      <c r="CA15" s="512"/>
      <c r="CB15" s="513"/>
      <c r="CC15" s="512"/>
      <c r="CD15" s="512"/>
      <c r="CE15" s="512"/>
      <c r="CF15" s="534"/>
    </row>
    <row r="16" spans="1:84" ht="15.75" customHeight="1">
      <c r="A16" s="420" t="s">
        <v>1082</v>
      </c>
      <c r="B16" s="399">
        <v>1962</v>
      </c>
      <c r="C16" s="400">
        <v>70342</v>
      </c>
      <c r="D16" s="401">
        <v>17.2</v>
      </c>
      <c r="E16" s="401" t="s">
        <v>906</v>
      </c>
      <c r="F16" s="401" t="s">
        <v>906</v>
      </c>
      <c r="G16" s="402">
        <v>28907</v>
      </c>
      <c r="H16" s="401">
        <v>7.1</v>
      </c>
      <c r="I16" s="403">
        <v>41435</v>
      </c>
      <c r="J16" s="404">
        <v>10.1</v>
      </c>
      <c r="K16" s="402">
        <v>1590</v>
      </c>
      <c r="L16" s="405">
        <v>22.6</v>
      </c>
      <c r="M16" s="406">
        <v>886</v>
      </c>
      <c r="N16" s="401">
        <v>12.6</v>
      </c>
      <c r="O16" s="402">
        <v>7723</v>
      </c>
      <c r="P16" s="401">
        <v>98.9</v>
      </c>
      <c r="Q16" s="402">
        <v>2940</v>
      </c>
      <c r="R16" s="401">
        <v>41.8</v>
      </c>
      <c r="S16" s="402">
        <v>41620</v>
      </c>
      <c r="T16" s="401">
        <v>10.199999999999999</v>
      </c>
      <c r="U16" s="402">
        <v>3135</v>
      </c>
      <c r="V16" s="408">
        <v>0.77</v>
      </c>
      <c r="W16" s="519" t="s">
        <v>907</v>
      </c>
      <c r="X16" s="518">
        <v>1.98</v>
      </c>
      <c r="Y16" s="542">
        <v>1962</v>
      </c>
      <c r="Z16" s="512"/>
      <c r="AA16" s="512"/>
      <c r="AB16" s="512"/>
      <c r="AC16" s="512"/>
      <c r="AD16" s="512"/>
      <c r="AE16" s="512"/>
      <c r="AF16" s="512"/>
      <c r="AG16" s="512"/>
      <c r="AH16" s="512"/>
      <c r="AI16" s="513"/>
      <c r="AJ16" s="512"/>
      <c r="AK16" s="512"/>
      <c r="AL16" s="512"/>
      <c r="AM16" s="512"/>
      <c r="AN16" s="511"/>
      <c r="AO16" s="512"/>
      <c r="AP16" s="512"/>
      <c r="AQ16" s="512"/>
      <c r="AR16" s="512"/>
      <c r="AS16" s="513"/>
      <c r="AT16" s="512"/>
      <c r="AU16" s="512"/>
      <c r="AV16" s="512"/>
      <c r="AW16" s="512"/>
      <c r="AX16" s="512"/>
      <c r="AY16" s="512"/>
      <c r="AZ16" s="511"/>
      <c r="BA16" s="512"/>
      <c r="BB16" s="512"/>
      <c r="BC16" s="512"/>
      <c r="BD16" s="512"/>
      <c r="BE16" s="512"/>
      <c r="BF16" s="513"/>
      <c r="BG16" s="512"/>
      <c r="BH16" s="512"/>
      <c r="BI16" s="512"/>
      <c r="BJ16" s="512"/>
      <c r="BK16" s="512"/>
      <c r="BL16" s="511"/>
      <c r="BM16" s="512"/>
      <c r="BN16" s="512"/>
      <c r="BO16" s="512"/>
      <c r="BP16" s="512"/>
      <c r="BQ16" s="512"/>
      <c r="BR16" s="512"/>
      <c r="BS16" s="513"/>
      <c r="BT16" s="512"/>
      <c r="BU16" s="512"/>
      <c r="BV16" s="512"/>
      <c r="BW16" s="512"/>
      <c r="BX16" s="512"/>
      <c r="BY16" s="512"/>
      <c r="BZ16" s="511"/>
      <c r="CA16" s="512"/>
      <c r="CB16" s="513"/>
      <c r="CC16" s="512"/>
      <c r="CD16" s="512"/>
      <c r="CE16" s="512"/>
      <c r="CF16" s="534"/>
    </row>
    <row r="17" spans="1:84" ht="15.75" customHeight="1">
      <c r="A17" s="420" t="s">
        <v>1083</v>
      </c>
      <c r="B17" s="399">
        <v>1963</v>
      </c>
      <c r="C17" s="400">
        <v>72868</v>
      </c>
      <c r="D17" s="401">
        <v>17.5</v>
      </c>
      <c r="E17" s="401" t="s">
        <v>906</v>
      </c>
      <c r="F17" s="401" t="s">
        <v>906</v>
      </c>
      <c r="G17" s="402">
        <v>28177</v>
      </c>
      <c r="H17" s="401">
        <v>6.8</v>
      </c>
      <c r="I17" s="403">
        <v>44691</v>
      </c>
      <c r="J17" s="404">
        <v>10.7</v>
      </c>
      <c r="K17" s="402">
        <v>1464</v>
      </c>
      <c r="L17" s="405">
        <v>20.100000000000001</v>
      </c>
      <c r="M17" s="406">
        <v>856</v>
      </c>
      <c r="N17" s="401">
        <v>11.7</v>
      </c>
      <c r="O17" s="402">
        <v>7949</v>
      </c>
      <c r="P17" s="401">
        <v>98.4</v>
      </c>
      <c r="Q17" s="402">
        <v>2907</v>
      </c>
      <c r="R17" s="401">
        <v>39.9</v>
      </c>
      <c r="S17" s="402">
        <v>42408</v>
      </c>
      <c r="T17" s="401">
        <v>10.199999999999999</v>
      </c>
      <c r="U17" s="402">
        <v>3101</v>
      </c>
      <c r="V17" s="407">
        <v>0.75</v>
      </c>
      <c r="W17" s="519" t="s">
        <v>907</v>
      </c>
      <c r="X17" s="518">
        <v>2</v>
      </c>
      <c r="Y17" s="542">
        <v>1963</v>
      </c>
      <c r="Z17" s="512"/>
      <c r="AA17" s="512"/>
      <c r="AB17" s="512"/>
      <c r="AC17" s="512"/>
      <c r="AD17" s="512"/>
      <c r="AE17" s="512"/>
      <c r="AF17" s="512"/>
      <c r="AG17" s="512"/>
      <c r="AH17" s="512"/>
      <c r="AI17" s="513"/>
      <c r="AJ17" s="512"/>
      <c r="AK17" s="512"/>
      <c r="AL17" s="512"/>
      <c r="AM17" s="512"/>
      <c r="AN17" s="511"/>
      <c r="AO17" s="512"/>
      <c r="AP17" s="512"/>
      <c r="AQ17" s="512"/>
      <c r="AR17" s="512"/>
      <c r="AS17" s="513"/>
      <c r="AT17" s="512"/>
      <c r="AU17" s="512"/>
      <c r="AV17" s="512"/>
      <c r="AW17" s="512"/>
      <c r="AX17" s="512"/>
      <c r="AY17" s="512"/>
      <c r="AZ17" s="511"/>
      <c r="BA17" s="512"/>
      <c r="BB17" s="512"/>
      <c r="BC17" s="512"/>
      <c r="BD17" s="512"/>
      <c r="BE17" s="512"/>
      <c r="BF17" s="513"/>
      <c r="BG17" s="512"/>
      <c r="BH17" s="512"/>
      <c r="BI17" s="512"/>
      <c r="BJ17" s="512"/>
      <c r="BK17" s="512"/>
      <c r="BL17" s="511"/>
      <c r="BM17" s="512"/>
      <c r="BN17" s="512"/>
      <c r="BO17" s="512"/>
      <c r="BP17" s="512"/>
      <c r="BQ17" s="512"/>
      <c r="BR17" s="512"/>
      <c r="BS17" s="513"/>
      <c r="BT17" s="512"/>
      <c r="BU17" s="512"/>
      <c r="BV17" s="512"/>
      <c r="BW17" s="512"/>
      <c r="BX17" s="512"/>
      <c r="BY17" s="512"/>
      <c r="BZ17" s="511"/>
      <c r="CA17" s="512"/>
      <c r="CB17" s="513"/>
      <c r="CC17" s="512"/>
      <c r="CD17" s="512"/>
      <c r="CE17" s="512"/>
      <c r="CF17" s="534"/>
    </row>
    <row r="18" spans="1:84" ht="15.75" customHeight="1">
      <c r="A18" s="420" t="s">
        <v>1084</v>
      </c>
      <c r="B18" s="399">
        <v>1964</v>
      </c>
      <c r="C18" s="400">
        <v>76725</v>
      </c>
      <c r="D18" s="401">
        <v>18.100000000000001</v>
      </c>
      <c r="E18" s="401" t="s">
        <v>906</v>
      </c>
      <c r="F18" s="401" t="s">
        <v>906</v>
      </c>
      <c r="G18" s="402">
        <v>28363</v>
      </c>
      <c r="H18" s="401">
        <v>6.7</v>
      </c>
      <c r="I18" s="403">
        <v>48362</v>
      </c>
      <c r="J18" s="404">
        <v>11.4</v>
      </c>
      <c r="K18" s="402">
        <v>1337</v>
      </c>
      <c r="L18" s="405">
        <v>17.399999999999999</v>
      </c>
      <c r="M18" s="406">
        <v>770</v>
      </c>
      <c r="N18" s="401">
        <v>10</v>
      </c>
      <c r="O18" s="402">
        <v>7705</v>
      </c>
      <c r="P18" s="401">
        <v>91.3</v>
      </c>
      <c r="Q18" s="402">
        <v>2718</v>
      </c>
      <c r="R18" s="401">
        <v>35.4</v>
      </c>
      <c r="S18" s="402">
        <v>43903</v>
      </c>
      <c r="T18" s="401">
        <v>10.4</v>
      </c>
      <c r="U18" s="402">
        <v>3181</v>
      </c>
      <c r="V18" s="407">
        <v>0.75</v>
      </c>
      <c r="W18" s="519" t="s">
        <v>907</v>
      </c>
      <c r="X18" s="518">
        <v>2.0499999999999998</v>
      </c>
      <c r="Y18" s="542">
        <v>1964</v>
      </c>
      <c r="Z18" s="512"/>
      <c r="AA18" s="512"/>
      <c r="AB18" s="512"/>
      <c r="AC18" s="512"/>
      <c r="AD18" s="512"/>
      <c r="AE18" s="512"/>
      <c r="AF18" s="512"/>
      <c r="AG18" s="512"/>
      <c r="AH18" s="512"/>
      <c r="AI18" s="513"/>
      <c r="AJ18" s="512"/>
      <c r="AK18" s="512"/>
      <c r="AL18" s="512"/>
      <c r="AM18" s="512"/>
      <c r="AN18" s="511"/>
      <c r="AO18" s="512"/>
      <c r="AP18" s="512"/>
      <c r="AQ18" s="512"/>
      <c r="AR18" s="512"/>
      <c r="AS18" s="513"/>
      <c r="AT18" s="512"/>
      <c r="AU18" s="512"/>
      <c r="AV18" s="512"/>
      <c r="AW18" s="512"/>
      <c r="AX18" s="512"/>
      <c r="AY18" s="512"/>
      <c r="AZ18" s="511"/>
      <c r="BA18" s="512"/>
      <c r="BB18" s="512"/>
      <c r="BC18" s="512"/>
      <c r="BD18" s="512"/>
      <c r="BE18" s="512"/>
      <c r="BF18" s="513"/>
      <c r="BG18" s="512"/>
      <c r="BH18" s="512"/>
      <c r="BI18" s="512"/>
      <c r="BJ18" s="512"/>
      <c r="BK18" s="512"/>
      <c r="BL18" s="511"/>
      <c r="BM18" s="512"/>
      <c r="BN18" s="512"/>
      <c r="BO18" s="512"/>
      <c r="BP18" s="512"/>
      <c r="BQ18" s="512"/>
      <c r="BR18" s="512"/>
      <c r="BS18" s="513"/>
      <c r="BT18" s="512"/>
      <c r="BU18" s="512"/>
      <c r="BV18" s="512"/>
      <c r="BW18" s="512"/>
      <c r="BX18" s="512"/>
      <c r="BY18" s="512"/>
      <c r="BZ18" s="511"/>
      <c r="CA18" s="512"/>
      <c r="CB18" s="513"/>
      <c r="CC18" s="512"/>
      <c r="CD18" s="512"/>
      <c r="CE18" s="512"/>
      <c r="CF18" s="534"/>
    </row>
    <row r="19" spans="1:84" ht="15.75" customHeight="1">
      <c r="A19" s="420" t="s">
        <v>1085</v>
      </c>
      <c r="B19" s="399">
        <v>1965</v>
      </c>
      <c r="C19" s="400">
        <v>82500</v>
      </c>
      <c r="D19" s="401">
        <v>19.100000000000001</v>
      </c>
      <c r="E19" s="401" t="s">
        <v>906</v>
      </c>
      <c r="F19" s="401" t="s">
        <v>906</v>
      </c>
      <c r="G19" s="402">
        <v>29489</v>
      </c>
      <c r="H19" s="401">
        <v>6.8</v>
      </c>
      <c r="I19" s="403">
        <v>53011</v>
      </c>
      <c r="J19" s="404">
        <v>12.3</v>
      </c>
      <c r="K19" s="402">
        <v>1286</v>
      </c>
      <c r="L19" s="405">
        <v>15.6</v>
      </c>
      <c r="M19" s="406">
        <v>786</v>
      </c>
      <c r="N19" s="401">
        <v>9.5</v>
      </c>
      <c r="O19" s="402">
        <v>7447</v>
      </c>
      <c r="P19" s="401">
        <v>83.1</v>
      </c>
      <c r="Q19" s="402">
        <v>2611</v>
      </c>
      <c r="R19" s="401">
        <v>31.6</v>
      </c>
      <c r="S19" s="402">
        <v>43075</v>
      </c>
      <c r="T19" s="401">
        <v>10</v>
      </c>
      <c r="U19" s="402">
        <v>3485</v>
      </c>
      <c r="V19" s="407">
        <v>0.81</v>
      </c>
      <c r="W19" s="520">
        <v>2.15</v>
      </c>
      <c r="X19" s="518">
        <v>2.14</v>
      </c>
      <c r="Y19" s="542">
        <v>1965</v>
      </c>
      <c r="Z19" s="512"/>
      <c r="AA19" s="512"/>
      <c r="AB19" s="512"/>
      <c r="AC19" s="512"/>
      <c r="AD19" s="512"/>
      <c r="AE19" s="512"/>
      <c r="AF19" s="512"/>
      <c r="AG19" s="512"/>
      <c r="AH19" s="512"/>
      <c r="AI19" s="513"/>
      <c r="AJ19" s="512"/>
      <c r="AK19" s="512"/>
      <c r="AL19" s="512"/>
      <c r="AM19" s="512"/>
      <c r="AN19" s="511"/>
      <c r="AO19" s="512"/>
      <c r="AP19" s="512"/>
      <c r="AQ19" s="512"/>
      <c r="AR19" s="512"/>
      <c r="AS19" s="513"/>
      <c r="AT19" s="512"/>
      <c r="AU19" s="512"/>
      <c r="AV19" s="512"/>
      <c r="AW19" s="512"/>
      <c r="AX19" s="512"/>
      <c r="AY19" s="512"/>
      <c r="AZ19" s="511"/>
      <c r="BA19" s="512"/>
      <c r="BB19" s="512"/>
      <c r="BC19" s="512"/>
      <c r="BD19" s="512"/>
      <c r="BE19" s="512"/>
      <c r="BF19" s="513"/>
      <c r="BG19" s="512"/>
      <c r="BH19" s="512"/>
      <c r="BI19" s="512"/>
      <c r="BJ19" s="512"/>
      <c r="BK19" s="512"/>
      <c r="BL19" s="511"/>
      <c r="BM19" s="512"/>
      <c r="BN19" s="512"/>
      <c r="BO19" s="512"/>
      <c r="BP19" s="512"/>
      <c r="BQ19" s="512"/>
      <c r="BR19" s="512"/>
      <c r="BS19" s="513"/>
      <c r="BT19" s="512"/>
      <c r="BU19" s="512"/>
      <c r="BV19" s="512"/>
      <c r="BW19" s="512"/>
      <c r="BX19" s="512"/>
      <c r="BY19" s="512"/>
      <c r="BZ19" s="511"/>
      <c r="CA19" s="512"/>
      <c r="CB19" s="513"/>
      <c r="CC19" s="512"/>
      <c r="CD19" s="512"/>
      <c r="CE19" s="512"/>
      <c r="CF19" s="534"/>
    </row>
    <row r="20" spans="1:84" ht="15.75" customHeight="1">
      <c r="A20" s="420" t="s">
        <v>1086</v>
      </c>
      <c r="B20" s="399">
        <v>1966</v>
      </c>
      <c r="C20" s="400">
        <v>61745</v>
      </c>
      <c r="D20" s="401">
        <v>14.1</v>
      </c>
      <c r="E20" s="401" t="s">
        <v>906</v>
      </c>
      <c r="F20" s="401" t="s">
        <v>906</v>
      </c>
      <c r="G20" s="402">
        <v>28657</v>
      </c>
      <c r="H20" s="401">
        <v>6.6</v>
      </c>
      <c r="I20" s="403">
        <v>33088</v>
      </c>
      <c r="J20" s="404">
        <v>7.6</v>
      </c>
      <c r="K20" s="402">
        <v>1002</v>
      </c>
      <c r="L20" s="405">
        <v>16.2</v>
      </c>
      <c r="M20" s="406">
        <v>576</v>
      </c>
      <c r="N20" s="401">
        <v>9.3000000000000007</v>
      </c>
      <c r="O20" s="402">
        <v>6556</v>
      </c>
      <c r="P20" s="401">
        <v>96</v>
      </c>
      <c r="Q20" s="402">
        <v>1906</v>
      </c>
      <c r="R20" s="401">
        <v>30.9</v>
      </c>
      <c r="S20" s="402">
        <v>44166</v>
      </c>
      <c r="T20" s="401">
        <v>10.1</v>
      </c>
      <c r="U20" s="402">
        <v>3622</v>
      </c>
      <c r="V20" s="407">
        <v>0.83</v>
      </c>
      <c r="W20" s="519" t="s">
        <v>907</v>
      </c>
      <c r="X20" s="518">
        <v>1.58</v>
      </c>
      <c r="Y20" s="542">
        <v>1966</v>
      </c>
      <c r="Z20" s="512"/>
      <c r="AA20" s="512"/>
      <c r="AB20" s="512"/>
      <c r="AC20" s="512"/>
      <c r="AD20" s="512"/>
      <c r="AE20" s="512"/>
      <c r="AF20" s="512"/>
      <c r="AG20" s="512"/>
      <c r="AH20" s="512"/>
      <c r="AI20" s="513"/>
      <c r="AJ20" s="512"/>
      <c r="AK20" s="512"/>
      <c r="AL20" s="512"/>
      <c r="AM20" s="512"/>
      <c r="AN20" s="511"/>
      <c r="AO20" s="512"/>
      <c r="AP20" s="512"/>
      <c r="AQ20" s="512"/>
      <c r="AR20" s="512"/>
      <c r="AS20" s="513"/>
      <c r="AT20" s="512"/>
      <c r="AU20" s="512"/>
      <c r="AV20" s="512"/>
      <c r="AW20" s="512"/>
      <c r="AX20" s="512"/>
      <c r="AY20" s="512"/>
      <c r="AZ20" s="511"/>
      <c r="BA20" s="512"/>
      <c r="BB20" s="512"/>
      <c r="BC20" s="512"/>
      <c r="BD20" s="512"/>
      <c r="BE20" s="512"/>
      <c r="BF20" s="513"/>
      <c r="BG20" s="512"/>
      <c r="BH20" s="512"/>
      <c r="BI20" s="512"/>
      <c r="BJ20" s="512"/>
      <c r="BK20" s="512"/>
      <c r="BL20" s="511"/>
      <c r="BM20" s="512"/>
      <c r="BN20" s="512"/>
      <c r="BO20" s="512"/>
      <c r="BP20" s="512"/>
      <c r="BQ20" s="512"/>
      <c r="BR20" s="512"/>
      <c r="BS20" s="513"/>
      <c r="BT20" s="512"/>
      <c r="BU20" s="512"/>
      <c r="BV20" s="512"/>
      <c r="BW20" s="512"/>
      <c r="BX20" s="512"/>
      <c r="BY20" s="512"/>
      <c r="BZ20" s="511"/>
      <c r="CA20" s="512"/>
      <c r="CB20" s="513"/>
      <c r="CC20" s="512"/>
      <c r="CD20" s="512"/>
      <c r="CE20" s="512"/>
      <c r="CF20" s="534"/>
    </row>
    <row r="21" spans="1:84" ht="15.75" customHeight="1">
      <c r="A21" s="420" t="s">
        <v>1087</v>
      </c>
      <c r="B21" s="399">
        <v>1967</v>
      </c>
      <c r="C21" s="400">
        <v>87967</v>
      </c>
      <c r="D21" s="401">
        <v>20.2</v>
      </c>
      <c r="E21" s="401" t="s">
        <v>906</v>
      </c>
      <c r="F21" s="401" t="s">
        <v>906</v>
      </c>
      <c r="G21" s="402">
        <v>28652</v>
      </c>
      <c r="H21" s="401">
        <v>6.6</v>
      </c>
      <c r="I21" s="403">
        <v>59315</v>
      </c>
      <c r="J21" s="404">
        <v>13.6</v>
      </c>
      <c r="K21" s="402">
        <v>1124</v>
      </c>
      <c r="L21" s="405">
        <v>12.8</v>
      </c>
      <c r="M21" s="406">
        <v>714</v>
      </c>
      <c r="N21" s="401">
        <v>8.1</v>
      </c>
      <c r="O21" s="402">
        <v>6691</v>
      </c>
      <c r="P21" s="401">
        <v>70.7</v>
      </c>
      <c r="Q21" s="402">
        <v>2361</v>
      </c>
      <c r="R21" s="401">
        <v>26.8</v>
      </c>
      <c r="S21" s="402">
        <v>44407</v>
      </c>
      <c r="T21" s="401">
        <v>10.199999999999999</v>
      </c>
      <c r="U21" s="402">
        <v>3616</v>
      </c>
      <c r="V21" s="407">
        <v>0.83</v>
      </c>
      <c r="W21" s="519" t="s">
        <v>907</v>
      </c>
      <c r="X21" s="518">
        <v>2.23</v>
      </c>
      <c r="Y21" s="542">
        <v>1967</v>
      </c>
      <c r="Z21" s="512"/>
      <c r="AA21" s="512"/>
      <c r="AB21" s="512"/>
      <c r="AC21" s="512"/>
      <c r="AD21" s="512"/>
      <c r="AE21" s="512"/>
      <c r="AF21" s="512"/>
      <c r="AG21" s="512"/>
      <c r="AH21" s="512"/>
      <c r="AI21" s="513"/>
      <c r="AJ21" s="512"/>
      <c r="AK21" s="512"/>
      <c r="AL21" s="512"/>
      <c r="AM21" s="512"/>
      <c r="AN21" s="511"/>
      <c r="AO21" s="512"/>
      <c r="AP21" s="512"/>
      <c r="AQ21" s="512"/>
      <c r="AR21" s="512"/>
      <c r="AS21" s="513"/>
      <c r="AT21" s="512"/>
      <c r="AU21" s="512"/>
      <c r="AV21" s="512"/>
      <c r="AW21" s="512"/>
      <c r="AX21" s="512"/>
      <c r="AY21" s="512"/>
      <c r="AZ21" s="511"/>
      <c r="BA21" s="512"/>
      <c r="BB21" s="512"/>
      <c r="BC21" s="512"/>
      <c r="BD21" s="512"/>
      <c r="BE21" s="512"/>
      <c r="BF21" s="513"/>
      <c r="BG21" s="512"/>
      <c r="BH21" s="512"/>
      <c r="BI21" s="512"/>
      <c r="BJ21" s="512"/>
      <c r="BK21" s="512"/>
      <c r="BL21" s="511"/>
      <c r="BM21" s="512"/>
      <c r="BN21" s="512"/>
      <c r="BO21" s="512"/>
      <c r="BP21" s="512"/>
      <c r="BQ21" s="512"/>
      <c r="BR21" s="512"/>
      <c r="BS21" s="513"/>
      <c r="BT21" s="512"/>
      <c r="BU21" s="512"/>
      <c r="BV21" s="512"/>
      <c r="BW21" s="512"/>
      <c r="BX21" s="512"/>
      <c r="BY21" s="512"/>
      <c r="BZ21" s="511"/>
      <c r="CA21" s="512"/>
      <c r="CB21" s="513"/>
      <c r="CC21" s="512"/>
      <c r="CD21" s="512"/>
      <c r="CE21" s="512"/>
      <c r="CF21" s="534"/>
    </row>
    <row r="22" spans="1:84" ht="15.75" customHeight="1">
      <c r="A22" s="420" t="s">
        <v>1088</v>
      </c>
      <c r="B22" s="399">
        <v>1968</v>
      </c>
      <c r="C22" s="400">
        <v>86770</v>
      </c>
      <c r="D22" s="401">
        <v>19.600000000000001</v>
      </c>
      <c r="E22" s="401">
        <v>5893</v>
      </c>
      <c r="F22" s="401">
        <v>6.8</v>
      </c>
      <c r="G22" s="402">
        <v>29068</v>
      </c>
      <c r="H22" s="401">
        <v>6.6</v>
      </c>
      <c r="I22" s="403">
        <v>57702</v>
      </c>
      <c r="J22" s="404">
        <v>13.1</v>
      </c>
      <c r="K22" s="402">
        <v>1190</v>
      </c>
      <c r="L22" s="405">
        <v>13.7</v>
      </c>
      <c r="M22" s="406">
        <v>724</v>
      </c>
      <c r="N22" s="401">
        <v>8.3000000000000007</v>
      </c>
      <c r="O22" s="402">
        <v>6665</v>
      </c>
      <c r="P22" s="401">
        <v>71.3</v>
      </c>
      <c r="Q22" s="402">
        <v>2177</v>
      </c>
      <c r="R22" s="401">
        <v>25.1</v>
      </c>
      <c r="S22" s="402">
        <v>44897</v>
      </c>
      <c r="T22" s="401">
        <v>10.199999999999999</v>
      </c>
      <c r="U22" s="402">
        <v>3662</v>
      </c>
      <c r="V22" s="407">
        <v>0.83</v>
      </c>
      <c r="W22" s="519" t="s">
        <v>907</v>
      </c>
      <c r="X22" s="518">
        <v>2.13</v>
      </c>
      <c r="Y22" s="542">
        <v>1968</v>
      </c>
      <c r="Z22" s="512"/>
      <c r="AA22" s="512"/>
      <c r="AB22" s="512"/>
      <c r="AC22" s="512"/>
      <c r="AD22" s="512"/>
      <c r="AE22" s="512"/>
      <c r="AF22" s="512"/>
      <c r="AG22" s="512"/>
      <c r="AH22" s="512"/>
      <c r="AI22" s="513"/>
      <c r="AJ22" s="512"/>
      <c r="AK22" s="512"/>
      <c r="AL22" s="512"/>
      <c r="AM22" s="512"/>
      <c r="AN22" s="511"/>
      <c r="AO22" s="512"/>
      <c r="AP22" s="512"/>
      <c r="AQ22" s="512"/>
      <c r="AR22" s="512"/>
      <c r="AS22" s="513"/>
      <c r="AT22" s="512"/>
      <c r="AU22" s="512"/>
      <c r="AV22" s="512"/>
      <c r="AW22" s="512"/>
      <c r="AX22" s="512"/>
      <c r="AY22" s="512"/>
      <c r="AZ22" s="511"/>
      <c r="BA22" s="512"/>
      <c r="BB22" s="512"/>
      <c r="BC22" s="512"/>
      <c r="BD22" s="512"/>
      <c r="BE22" s="512"/>
      <c r="BF22" s="513"/>
      <c r="BG22" s="512"/>
      <c r="BH22" s="512"/>
      <c r="BI22" s="512"/>
      <c r="BJ22" s="512"/>
      <c r="BK22" s="512"/>
      <c r="BL22" s="511"/>
      <c r="BM22" s="512"/>
      <c r="BN22" s="512"/>
      <c r="BO22" s="512"/>
      <c r="BP22" s="512"/>
      <c r="BQ22" s="512"/>
      <c r="BR22" s="512"/>
      <c r="BS22" s="513"/>
      <c r="BT22" s="512"/>
      <c r="BU22" s="512"/>
      <c r="BV22" s="512"/>
      <c r="BW22" s="512"/>
      <c r="BX22" s="512"/>
      <c r="BY22" s="512"/>
      <c r="BZ22" s="511"/>
      <c r="CA22" s="512"/>
      <c r="CB22" s="513"/>
      <c r="CC22" s="512"/>
      <c r="CD22" s="512"/>
      <c r="CE22" s="512"/>
      <c r="CF22" s="534"/>
    </row>
    <row r="23" spans="1:84" ht="15.75" customHeight="1">
      <c r="A23" s="420" t="s">
        <v>1089</v>
      </c>
      <c r="B23" s="399">
        <v>1969</v>
      </c>
      <c r="C23" s="400">
        <v>88491</v>
      </c>
      <c r="D23" s="401">
        <v>19.600000000000001</v>
      </c>
      <c r="E23" s="402">
        <v>5816</v>
      </c>
      <c r="F23" s="401">
        <v>6.6</v>
      </c>
      <c r="G23" s="402">
        <v>29545</v>
      </c>
      <c r="H23" s="401">
        <v>6.6</v>
      </c>
      <c r="I23" s="403">
        <v>58946</v>
      </c>
      <c r="J23" s="404">
        <v>13.1</v>
      </c>
      <c r="K23" s="402">
        <v>1182</v>
      </c>
      <c r="L23" s="405">
        <v>13.4</v>
      </c>
      <c r="M23" s="406">
        <v>737</v>
      </c>
      <c r="N23" s="401">
        <v>8.3000000000000007</v>
      </c>
      <c r="O23" s="402">
        <v>6290</v>
      </c>
      <c r="P23" s="401">
        <v>66.400000000000006</v>
      </c>
      <c r="Q23" s="402">
        <v>2082</v>
      </c>
      <c r="R23" s="401">
        <v>23.5</v>
      </c>
      <c r="S23" s="402">
        <v>46469</v>
      </c>
      <c r="T23" s="401">
        <v>10.3</v>
      </c>
      <c r="U23" s="402">
        <v>3957</v>
      </c>
      <c r="V23" s="407">
        <v>0.88</v>
      </c>
      <c r="W23" s="519" t="s">
        <v>907</v>
      </c>
      <c r="X23" s="518">
        <v>2.13</v>
      </c>
      <c r="Y23" s="542">
        <v>1969</v>
      </c>
      <c r="Z23" s="512"/>
      <c r="AA23" s="512"/>
      <c r="AB23" s="512"/>
      <c r="AC23" s="512"/>
      <c r="AD23" s="512"/>
      <c r="AE23" s="512"/>
      <c r="AF23" s="512"/>
      <c r="AG23" s="512"/>
      <c r="AH23" s="512"/>
      <c r="AI23" s="513"/>
      <c r="AJ23" s="512"/>
      <c r="AK23" s="512"/>
      <c r="AL23" s="512"/>
      <c r="AM23" s="512"/>
      <c r="AN23" s="511"/>
      <c r="AO23" s="512"/>
      <c r="AP23" s="512"/>
      <c r="AQ23" s="512"/>
      <c r="AR23" s="512"/>
      <c r="AS23" s="513"/>
      <c r="AT23" s="512"/>
      <c r="AU23" s="512"/>
      <c r="AV23" s="512"/>
      <c r="AW23" s="512"/>
      <c r="AX23" s="512"/>
      <c r="AY23" s="512"/>
      <c r="AZ23" s="511"/>
      <c r="BA23" s="512"/>
      <c r="BB23" s="512"/>
      <c r="BC23" s="512"/>
      <c r="BD23" s="512"/>
      <c r="BE23" s="512"/>
      <c r="BF23" s="513"/>
      <c r="BG23" s="512"/>
      <c r="BH23" s="512"/>
      <c r="BI23" s="512"/>
      <c r="BJ23" s="512"/>
      <c r="BK23" s="512"/>
      <c r="BL23" s="511"/>
      <c r="BM23" s="512"/>
      <c r="BN23" s="512"/>
      <c r="BO23" s="512"/>
      <c r="BP23" s="512"/>
      <c r="BQ23" s="512"/>
      <c r="BR23" s="512"/>
      <c r="BS23" s="513"/>
      <c r="BT23" s="512"/>
      <c r="BU23" s="512"/>
      <c r="BV23" s="512"/>
      <c r="BW23" s="512"/>
      <c r="BX23" s="512"/>
      <c r="BY23" s="512"/>
      <c r="BZ23" s="511"/>
      <c r="CA23" s="512"/>
      <c r="CB23" s="513"/>
      <c r="CC23" s="512"/>
      <c r="CD23" s="512"/>
      <c r="CE23" s="512"/>
      <c r="CF23" s="534"/>
    </row>
    <row r="24" spans="1:84" ht="15.75" customHeight="1">
      <c r="A24" s="420" t="s">
        <v>1090</v>
      </c>
      <c r="B24" s="399">
        <v>1970</v>
      </c>
      <c r="C24" s="400">
        <v>91169</v>
      </c>
      <c r="D24" s="401">
        <v>19.8</v>
      </c>
      <c r="E24" s="402">
        <v>5252</v>
      </c>
      <c r="F24" s="401">
        <v>5.8</v>
      </c>
      <c r="G24" s="402">
        <v>30259</v>
      </c>
      <c r="H24" s="401">
        <v>6.6</v>
      </c>
      <c r="I24" s="403">
        <v>60910</v>
      </c>
      <c r="J24" s="404">
        <v>13.2</v>
      </c>
      <c r="K24" s="402">
        <v>1069</v>
      </c>
      <c r="L24" s="405">
        <v>11.7</v>
      </c>
      <c r="M24" s="406">
        <v>660</v>
      </c>
      <c r="N24" s="401">
        <v>7.2</v>
      </c>
      <c r="O24" s="402">
        <v>6292</v>
      </c>
      <c r="P24" s="401">
        <v>64.599999999999994</v>
      </c>
      <c r="Q24" s="402">
        <v>2023</v>
      </c>
      <c r="R24" s="401">
        <v>22.2</v>
      </c>
      <c r="S24" s="402">
        <v>48698</v>
      </c>
      <c r="T24" s="401">
        <v>10.6</v>
      </c>
      <c r="U24" s="402">
        <v>4259</v>
      </c>
      <c r="V24" s="407">
        <v>0.93</v>
      </c>
      <c r="W24" s="520">
        <v>2.12</v>
      </c>
      <c r="X24" s="518">
        <v>2.13</v>
      </c>
      <c r="Y24" s="542">
        <v>1970</v>
      </c>
      <c r="Z24" s="512"/>
      <c r="AA24" s="512"/>
      <c r="AB24" s="512"/>
      <c r="AC24" s="512"/>
      <c r="AD24" s="512"/>
      <c r="AE24" s="512"/>
      <c r="AF24" s="512"/>
      <c r="AG24" s="512"/>
      <c r="AH24" s="512"/>
      <c r="AI24" s="513"/>
      <c r="AJ24" s="512"/>
      <c r="AK24" s="512"/>
      <c r="AL24" s="512"/>
      <c r="AM24" s="512"/>
      <c r="AN24" s="511"/>
      <c r="AO24" s="512"/>
      <c r="AP24" s="512"/>
      <c r="AQ24" s="512"/>
      <c r="AR24" s="512"/>
      <c r="AS24" s="513"/>
      <c r="AT24" s="512"/>
      <c r="AU24" s="512"/>
      <c r="AV24" s="512"/>
      <c r="AW24" s="512"/>
      <c r="AX24" s="512"/>
      <c r="AY24" s="512"/>
      <c r="AZ24" s="511"/>
      <c r="BA24" s="512"/>
      <c r="BB24" s="512"/>
      <c r="BC24" s="512"/>
      <c r="BD24" s="512"/>
      <c r="BE24" s="512"/>
      <c r="BF24" s="513"/>
      <c r="BG24" s="512"/>
      <c r="BH24" s="512"/>
      <c r="BI24" s="512"/>
      <c r="BJ24" s="512"/>
      <c r="BK24" s="512"/>
      <c r="BL24" s="511"/>
      <c r="BM24" s="512"/>
      <c r="BN24" s="512"/>
      <c r="BO24" s="512"/>
      <c r="BP24" s="512"/>
      <c r="BQ24" s="512"/>
      <c r="BR24" s="512"/>
      <c r="BS24" s="513"/>
      <c r="BT24" s="512"/>
      <c r="BU24" s="512"/>
      <c r="BV24" s="512"/>
      <c r="BW24" s="512"/>
      <c r="BX24" s="512"/>
      <c r="BY24" s="512"/>
      <c r="BZ24" s="511"/>
      <c r="CA24" s="512"/>
      <c r="CB24" s="513"/>
      <c r="CC24" s="512"/>
      <c r="CD24" s="512"/>
      <c r="CE24" s="512"/>
      <c r="CF24" s="534"/>
    </row>
    <row r="25" spans="1:84" ht="15.75" customHeight="1">
      <c r="A25" s="420" t="s">
        <v>1091</v>
      </c>
      <c r="B25" s="399">
        <v>1971</v>
      </c>
      <c r="C25" s="400">
        <v>94939</v>
      </c>
      <c r="D25" s="401">
        <v>20.399999999999999</v>
      </c>
      <c r="E25" s="402">
        <v>5377</v>
      </c>
      <c r="F25" s="401">
        <v>5.7</v>
      </c>
      <c r="G25" s="402">
        <v>29451</v>
      </c>
      <c r="H25" s="401">
        <v>6.3</v>
      </c>
      <c r="I25" s="403">
        <v>65488</v>
      </c>
      <c r="J25" s="404">
        <v>14</v>
      </c>
      <c r="K25" s="402">
        <v>1027</v>
      </c>
      <c r="L25" s="405">
        <v>10.8</v>
      </c>
      <c r="M25" s="406">
        <v>632</v>
      </c>
      <c r="N25" s="401">
        <v>6.7</v>
      </c>
      <c r="O25" s="402">
        <v>6182</v>
      </c>
      <c r="P25" s="401">
        <v>61.1</v>
      </c>
      <c r="Q25" s="402">
        <v>1988</v>
      </c>
      <c r="R25" s="401">
        <v>20.9</v>
      </c>
      <c r="S25" s="402">
        <v>51705</v>
      </c>
      <c r="T25" s="401">
        <v>11.1</v>
      </c>
      <c r="U25" s="402">
        <v>4554</v>
      </c>
      <c r="V25" s="407">
        <v>0.98</v>
      </c>
      <c r="W25" s="519" t="s">
        <v>907</v>
      </c>
      <c r="X25" s="518">
        <v>2.16</v>
      </c>
      <c r="Y25" s="542">
        <v>1971</v>
      </c>
      <c r="Z25" s="512"/>
      <c r="AA25" s="512"/>
      <c r="AB25" s="512"/>
      <c r="AC25" s="512"/>
      <c r="AD25" s="512"/>
      <c r="AE25" s="512"/>
      <c r="AF25" s="512"/>
      <c r="AG25" s="512"/>
      <c r="AH25" s="512"/>
      <c r="AI25" s="513"/>
      <c r="AJ25" s="512"/>
      <c r="AK25" s="512"/>
      <c r="AL25" s="512"/>
      <c r="AM25" s="512"/>
      <c r="AN25" s="511"/>
      <c r="AO25" s="512"/>
      <c r="AP25" s="512"/>
      <c r="AQ25" s="512"/>
      <c r="AR25" s="512"/>
      <c r="AS25" s="513"/>
      <c r="AT25" s="512"/>
      <c r="AU25" s="512"/>
      <c r="AV25" s="512"/>
      <c r="AW25" s="512"/>
      <c r="AX25" s="512"/>
      <c r="AY25" s="512"/>
      <c r="AZ25" s="511"/>
      <c r="BA25" s="512"/>
      <c r="BB25" s="512"/>
      <c r="BC25" s="512"/>
      <c r="BD25" s="512"/>
      <c r="BE25" s="512"/>
      <c r="BF25" s="513"/>
      <c r="BG25" s="512"/>
      <c r="BH25" s="512"/>
      <c r="BI25" s="512"/>
      <c r="BJ25" s="512"/>
      <c r="BK25" s="512"/>
      <c r="BL25" s="511"/>
      <c r="BM25" s="512"/>
      <c r="BN25" s="512"/>
      <c r="BO25" s="512"/>
      <c r="BP25" s="512"/>
      <c r="BQ25" s="512"/>
      <c r="BR25" s="512"/>
      <c r="BS25" s="513"/>
      <c r="BT25" s="512"/>
      <c r="BU25" s="512"/>
      <c r="BV25" s="512"/>
      <c r="BW25" s="512"/>
      <c r="BX25" s="512"/>
      <c r="BY25" s="512"/>
      <c r="BZ25" s="511"/>
      <c r="CA25" s="512"/>
      <c r="CB25" s="513"/>
      <c r="CC25" s="512"/>
      <c r="CD25" s="512"/>
      <c r="CE25" s="512"/>
      <c r="CF25" s="534"/>
    </row>
    <row r="26" spans="1:84" ht="15.75" customHeight="1">
      <c r="A26" s="420" t="s">
        <v>1092</v>
      </c>
      <c r="B26" s="399">
        <v>1972</v>
      </c>
      <c r="C26" s="400">
        <v>96180</v>
      </c>
      <c r="D26" s="401">
        <v>20.3</v>
      </c>
      <c r="E26" s="402">
        <v>5129</v>
      </c>
      <c r="F26" s="401">
        <v>5.3</v>
      </c>
      <c r="G26" s="402">
        <v>29832</v>
      </c>
      <c r="H26" s="401">
        <v>6.3</v>
      </c>
      <c r="I26" s="403">
        <v>66348</v>
      </c>
      <c r="J26" s="404">
        <v>14</v>
      </c>
      <c r="K26" s="402">
        <v>1011</v>
      </c>
      <c r="L26" s="405">
        <v>10.5</v>
      </c>
      <c r="M26" s="406">
        <v>639</v>
      </c>
      <c r="N26" s="401">
        <v>6.6</v>
      </c>
      <c r="O26" s="402">
        <v>5999</v>
      </c>
      <c r="P26" s="401">
        <v>58.7</v>
      </c>
      <c r="Q26" s="402">
        <v>1883</v>
      </c>
      <c r="R26" s="401">
        <v>19.600000000000001</v>
      </c>
      <c r="S26" s="402">
        <v>51326</v>
      </c>
      <c r="T26" s="401">
        <v>10.8</v>
      </c>
      <c r="U26" s="402">
        <v>4489</v>
      </c>
      <c r="V26" s="407">
        <v>0.95</v>
      </c>
      <c r="W26" s="519" t="s">
        <v>907</v>
      </c>
      <c r="X26" s="518">
        <v>2.14</v>
      </c>
      <c r="Y26" s="542">
        <v>1972</v>
      </c>
      <c r="Z26" s="512"/>
      <c r="AA26" s="512"/>
      <c r="AB26" s="512"/>
      <c r="AC26" s="512"/>
      <c r="AD26" s="512"/>
      <c r="AE26" s="512"/>
      <c r="AF26" s="512"/>
      <c r="AG26" s="512"/>
      <c r="AH26" s="512"/>
      <c r="AI26" s="513"/>
      <c r="AJ26" s="512"/>
      <c r="AK26" s="512"/>
      <c r="AL26" s="512"/>
      <c r="AM26" s="512"/>
      <c r="AN26" s="511"/>
      <c r="AO26" s="512"/>
      <c r="AP26" s="512"/>
      <c r="AQ26" s="512"/>
      <c r="AR26" s="512"/>
      <c r="AS26" s="513"/>
      <c r="AT26" s="512"/>
      <c r="AU26" s="512"/>
      <c r="AV26" s="512"/>
      <c r="AW26" s="512"/>
      <c r="AX26" s="512"/>
      <c r="AY26" s="512"/>
      <c r="AZ26" s="511"/>
      <c r="BA26" s="512"/>
      <c r="BB26" s="512"/>
      <c r="BC26" s="512"/>
      <c r="BD26" s="512"/>
      <c r="BE26" s="512"/>
      <c r="BF26" s="513"/>
      <c r="BG26" s="512"/>
      <c r="BH26" s="512"/>
      <c r="BI26" s="512"/>
      <c r="BJ26" s="512"/>
      <c r="BK26" s="512"/>
      <c r="BL26" s="511"/>
      <c r="BM26" s="512"/>
      <c r="BN26" s="512"/>
      <c r="BO26" s="512"/>
      <c r="BP26" s="512"/>
      <c r="BQ26" s="512"/>
      <c r="BR26" s="512"/>
      <c r="BS26" s="513"/>
      <c r="BT26" s="512"/>
      <c r="BU26" s="512"/>
      <c r="BV26" s="512"/>
      <c r="BW26" s="512"/>
      <c r="BX26" s="512"/>
      <c r="BY26" s="512"/>
      <c r="BZ26" s="511"/>
      <c r="CA26" s="512"/>
      <c r="CB26" s="513"/>
      <c r="CC26" s="512"/>
      <c r="CD26" s="512"/>
      <c r="CE26" s="512"/>
      <c r="CF26" s="534"/>
    </row>
    <row r="27" spans="1:84" ht="15.75" customHeight="1">
      <c r="A27" s="420" t="s">
        <v>1093</v>
      </c>
      <c r="B27" s="399">
        <v>1973</v>
      </c>
      <c r="C27" s="400">
        <v>97813</v>
      </c>
      <c r="D27" s="401">
        <v>20.399999999999999</v>
      </c>
      <c r="E27" s="402">
        <v>5885</v>
      </c>
      <c r="F27" s="401">
        <v>6</v>
      </c>
      <c r="G27" s="402">
        <v>30907</v>
      </c>
      <c r="H27" s="401">
        <v>6.4</v>
      </c>
      <c r="I27" s="403">
        <v>66906</v>
      </c>
      <c r="J27" s="404">
        <v>13.9</v>
      </c>
      <c r="K27" s="402">
        <v>1074</v>
      </c>
      <c r="L27" s="405">
        <v>11</v>
      </c>
      <c r="M27" s="406">
        <v>661</v>
      </c>
      <c r="N27" s="401">
        <v>6.8</v>
      </c>
      <c r="O27" s="402">
        <v>5310</v>
      </c>
      <c r="P27" s="401">
        <v>51.5</v>
      </c>
      <c r="Q27" s="402">
        <v>1691</v>
      </c>
      <c r="R27" s="401">
        <v>17.3</v>
      </c>
      <c r="S27" s="402">
        <v>48732</v>
      </c>
      <c r="T27" s="401">
        <v>10.1</v>
      </c>
      <c r="U27" s="402">
        <v>4718</v>
      </c>
      <c r="V27" s="407">
        <v>0.98</v>
      </c>
      <c r="W27" s="519" t="s">
        <v>907</v>
      </c>
      <c r="X27" s="518">
        <v>2.14</v>
      </c>
      <c r="Y27" s="542">
        <v>1973</v>
      </c>
      <c r="Z27" s="512"/>
      <c r="AA27" s="512"/>
      <c r="AB27" s="512"/>
      <c r="AC27" s="512"/>
      <c r="AD27" s="512"/>
      <c r="AE27" s="512"/>
      <c r="AF27" s="512"/>
      <c r="AG27" s="512"/>
      <c r="AH27" s="512"/>
      <c r="AI27" s="513"/>
      <c r="AJ27" s="512"/>
      <c r="AK27" s="512"/>
      <c r="AL27" s="512"/>
      <c r="AM27" s="512"/>
      <c r="AN27" s="511"/>
      <c r="AO27" s="512"/>
      <c r="AP27" s="512"/>
      <c r="AQ27" s="512"/>
      <c r="AR27" s="512"/>
      <c r="AS27" s="513"/>
      <c r="AT27" s="512"/>
      <c r="AU27" s="512"/>
      <c r="AV27" s="512"/>
      <c r="AW27" s="512"/>
      <c r="AX27" s="512"/>
      <c r="AY27" s="512"/>
      <c r="AZ27" s="511"/>
      <c r="BA27" s="512"/>
      <c r="BB27" s="512"/>
      <c r="BC27" s="512"/>
      <c r="BD27" s="512"/>
      <c r="BE27" s="512"/>
      <c r="BF27" s="513"/>
      <c r="BG27" s="512"/>
      <c r="BH27" s="512"/>
      <c r="BI27" s="512"/>
      <c r="BJ27" s="512"/>
      <c r="BK27" s="512"/>
      <c r="BL27" s="511"/>
      <c r="BM27" s="512"/>
      <c r="BN27" s="512"/>
      <c r="BO27" s="512"/>
      <c r="BP27" s="512"/>
      <c r="BQ27" s="512"/>
      <c r="BR27" s="512"/>
      <c r="BS27" s="513"/>
      <c r="BT27" s="512"/>
      <c r="BU27" s="512"/>
      <c r="BV27" s="512"/>
      <c r="BW27" s="512"/>
      <c r="BX27" s="512"/>
      <c r="BY27" s="512"/>
      <c r="BZ27" s="511"/>
      <c r="CA27" s="512"/>
      <c r="CB27" s="513"/>
      <c r="CC27" s="512"/>
      <c r="CD27" s="512"/>
      <c r="CE27" s="512"/>
      <c r="CF27" s="534"/>
    </row>
    <row r="28" spans="1:84" ht="15.75" customHeight="1">
      <c r="A28" s="421" t="s">
        <v>1094</v>
      </c>
      <c r="B28" s="409">
        <v>1974</v>
      </c>
      <c r="C28" s="410">
        <v>93347</v>
      </c>
      <c r="D28" s="411">
        <v>19.2</v>
      </c>
      <c r="E28" s="412">
        <v>5456</v>
      </c>
      <c r="F28" s="411">
        <v>5.8</v>
      </c>
      <c r="G28" s="412">
        <v>31235</v>
      </c>
      <c r="H28" s="411">
        <v>6.4</v>
      </c>
      <c r="I28" s="413">
        <v>62112</v>
      </c>
      <c r="J28" s="414">
        <v>12.8</v>
      </c>
      <c r="K28" s="412">
        <v>884</v>
      </c>
      <c r="L28" s="415">
        <v>9.5</v>
      </c>
      <c r="M28" s="416">
        <v>568</v>
      </c>
      <c r="N28" s="411">
        <v>6.1</v>
      </c>
      <c r="O28" s="412">
        <v>5041</v>
      </c>
      <c r="P28" s="411">
        <v>51.2</v>
      </c>
      <c r="Q28" s="412">
        <v>1553</v>
      </c>
      <c r="R28" s="411">
        <v>16.600000000000001</v>
      </c>
      <c r="S28" s="412">
        <v>45664</v>
      </c>
      <c r="T28" s="411">
        <v>9.4</v>
      </c>
      <c r="U28" s="412">
        <v>4802</v>
      </c>
      <c r="V28" s="417">
        <v>0.99</v>
      </c>
      <c r="W28" s="521">
        <v>2.09</v>
      </c>
      <c r="X28" s="518">
        <v>2.0499999999999998</v>
      </c>
      <c r="Y28" s="543">
        <v>1974</v>
      </c>
      <c r="Z28" s="512"/>
      <c r="AA28" s="512"/>
      <c r="AB28" s="512"/>
      <c r="AC28" s="512"/>
      <c r="AD28" s="512"/>
      <c r="AE28" s="512"/>
      <c r="AF28" s="512"/>
      <c r="AG28" s="512"/>
      <c r="AH28" s="512"/>
      <c r="AI28" s="513"/>
      <c r="AJ28" s="512"/>
      <c r="AK28" s="512"/>
      <c r="AL28" s="512"/>
      <c r="AM28" s="512"/>
      <c r="AN28" s="511"/>
      <c r="AO28" s="512"/>
      <c r="AP28" s="512"/>
      <c r="AQ28" s="512"/>
      <c r="AR28" s="512"/>
      <c r="AS28" s="513"/>
      <c r="AT28" s="512"/>
      <c r="AU28" s="512"/>
      <c r="AV28" s="512"/>
      <c r="AW28" s="512"/>
      <c r="AX28" s="512"/>
      <c r="AY28" s="512"/>
      <c r="AZ28" s="511"/>
      <c r="BA28" s="512"/>
      <c r="BB28" s="512"/>
      <c r="BC28" s="512"/>
      <c r="BD28" s="512"/>
      <c r="BE28" s="512"/>
      <c r="BF28" s="513"/>
      <c r="BG28" s="512"/>
      <c r="BH28" s="512"/>
      <c r="BI28" s="512"/>
      <c r="BJ28" s="512"/>
      <c r="BK28" s="512"/>
      <c r="BL28" s="511"/>
      <c r="BM28" s="512"/>
      <c r="BN28" s="512"/>
      <c r="BO28" s="512"/>
      <c r="BP28" s="512"/>
      <c r="BQ28" s="512"/>
      <c r="BR28" s="512"/>
      <c r="BS28" s="513"/>
      <c r="BT28" s="512"/>
      <c r="BU28" s="512"/>
      <c r="BV28" s="512"/>
      <c r="BW28" s="512"/>
      <c r="BX28" s="512"/>
      <c r="BY28" s="512"/>
      <c r="BZ28" s="511"/>
      <c r="CA28" s="512"/>
      <c r="CB28" s="513"/>
      <c r="CC28" s="512"/>
      <c r="CD28" s="512"/>
      <c r="CE28" s="512"/>
      <c r="CF28" s="534"/>
    </row>
    <row r="29" spans="1:84" ht="15.75" customHeight="1">
      <c r="A29" s="421" t="s">
        <v>1095</v>
      </c>
      <c r="B29" s="409">
        <v>1975</v>
      </c>
      <c r="C29" s="410">
        <v>86839</v>
      </c>
      <c r="D29" s="411">
        <v>17.7</v>
      </c>
      <c r="E29" s="412">
        <v>4968</v>
      </c>
      <c r="F29" s="411">
        <v>5.7</v>
      </c>
      <c r="G29" s="412">
        <v>30466</v>
      </c>
      <c r="H29" s="411">
        <v>6.2</v>
      </c>
      <c r="I29" s="413">
        <v>56373</v>
      </c>
      <c r="J29" s="414">
        <v>11.5</v>
      </c>
      <c r="K29" s="412">
        <v>790</v>
      </c>
      <c r="L29" s="418">
        <v>9.1</v>
      </c>
      <c r="M29" s="416">
        <v>542</v>
      </c>
      <c r="N29" s="411">
        <v>6.2</v>
      </c>
      <c r="O29" s="412">
        <v>4440</v>
      </c>
      <c r="P29" s="411">
        <v>48.6</v>
      </c>
      <c r="Q29" s="412">
        <v>1337</v>
      </c>
      <c r="R29" s="411">
        <v>15.4</v>
      </c>
      <c r="S29" s="412">
        <v>41916</v>
      </c>
      <c r="T29" s="411">
        <v>8.5</v>
      </c>
      <c r="U29" s="412">
        <v>5025</v>
      </c>
      <c r="V29" s="417">
        <v>1.02</v>
      </c>
      <c r="W29" s="521">
        <v>1.96</v>
      </c>
      <c r="X29" s="518">
        <v>1.91</v>
      </c>
      <c r="Y29" s="543">
        <v>1975</v>
      </c>
      <c r="Z29" s="512"/>
      <c r="AA29" s="512"/>
      <c r="AB29" s="512"/>
      <c r="AC29" s="512"/>
      <c r="AD29" s="512"/>
      <c r="AE29" s="512"/>
      <c r="AF29" s="512"/>
      <c r="AG29" s="512"/>
      <c r="AH29" s="512"/>
      <c r="AI29" s="513"/>
      <c r="AJ29" s="512"/>
      <c r="AK29" s="512"/>
      <c r="AL29" s="512"/>
      <c r="AM29" s="512"/>
      <c r="AN29" s="511"/>
      <c r="AO29" s="512"/>
      <c r="AP29" s="512"/>
      <c r="AQ29" s="512"/>
      <c r="AR29" s="512"/>
      <c r="AS29" s="513"/>
      <c r="AT29" s="512"/>
      <c r="AU29" s="512"/>
      <c r="AV29" s="512"/>
      <c r="AW29" s="512"/>
      <c r="AX29" s="512"/>
      <c r="AY29" s="512"/>
      <c r="AZ29" s="511"/>
      <c r="BA29" s="512"/>
      <c r="BB29" s="512"/>
      <c r="BC29" s="512"/>
      <c r="BD29" s="512"/>
      <c r="BE29" s="512"/>
      <c r="BF29" s="513"/>
      <c r="BG29" s="512"/>
      <c r="BH29" s="512"/>
      <c r="BI29" s="512"/>
      <c r="BJ29" s="512"/>
      <c r="BK29" s="512"/>
      <c r="BL29" s="511"/>
      <c r="BM29" s="512"/>
      <c r="BN29" s="512"/>
      <c r="BO29" s="512"/>
      <c r="BP29" s="512"/>
      <c r="BQ29" s="512"/>
      <c r="BR29" s="512"/>
      <c r="BS29" s="513"/>
      <c r="BT29" s="512"/>
      <c r="BU29" s="512"/>
      <c r="BV29" s="512"/>
      <c r="BW29" s="512"/>
      <c r="BX29" s="512"/>
      <c r="BY29" s="512"/>
      <c r="BZ29" s="511"/>
      <c r="CA29" s="512"/>
      <c r="CB29" s="513"/>
      <c r="CC29" s="512"/>
      <c r="CD29" s="512"/>
      <c r="CE29" s="512"/>
      <c r="CF29" s="534"/>
    </row>
    <row r="30" spans="1:84" ht="15.75" customHeight="1">
      <c r="A30" s="420" t="s">
        <v>1096</v>
      </c>
      <c r="B30" s="399">
        <v>1976</v>
      </c>
      <c r="C30" s="400">
        <v>82405</v>
      </c>
      <c r="D30" s="401">
        <v>16.600000000000001</v>
      </c>
      <c r="E30" s="402">
        <v>4656</v>
      </c>
      <c r="F30" s="401">
        <v>5.7</v>
      </c>
      <c r="G30" s="402">
        <v>30712</v>
      </c>
      <c r="H30" s="401">
        <v>6.2</v>
      </c>
      <c r="I30" s="403">
        <v>51693</v>
      </c>
      <c r="J30" s="404">
        <v>10.4</v>
      </c>
      <c r="K30" s="402">
        <v>662</v>
      </c>
      <c r="L30" s="405">
        <v>8</v>
      </c>
      <c r="M30" s="406">
        <v>413</v>
      </c>
      <c r="N30" s="401">
        <v>5</v>
      </c>
      <c r="O30" s="402">
        <v>4520</v>
      </c>
      <c r="P30" s="401">
        <v>52</v>
      </c>
      <c r="Q30" s="402">
        <v>1081</v>
      </c>
      <c r="R30" s="401">
        <v>13.1</v>
      </c>
      <c r="S30" s="402">
        <v>38805</v>
      </c>
      <c r="T30" s="401">
        <v>7.8</v>
      </c>
      <c r="U30" s="402">
        <v>5119</v>
      </c>
      <c r="V30" s="407">
        <v>1.03</v>
      </c>
      <c r="W30" s="520">
        <v>1.82</v>
      </c>
      <c r="X30" s="518">
        <v>1.85</v>
      </c>
      <c r="Y30" s="542">
        <v>1976</v>
      </c>
      <c r="Z30" s="512"/>
      <c r="AA30" s="512"/>
      <c r="AB30" s="512"/>
      <c r="AC30" s="512"/>
      <c r="AD30" s="512"/>
      <c r="AE30" s="512"/>
      <c r="AF30" s="512"/>
      <c r="AG30" s="512"/>
      <c r="AH30" s="512"/>
      <c r="AI30" s="513"/>
      <c r="AJ30" s="512"/>
      <c r="AK30" s="512"/>
      <c r="AL30" s="512"/>
      <c r="AM30" s="512"/>
      <c r="AN30" s="511"/>
      <c r="AO30" s="512"/>
      <c r="AP30" s="512"/>
      <c r="AQ30" s="512"/>
      <c r="AR30" s="512"/>
      <c r="AS30" s="513"/>
      <c r="AT30" s="512"/>
      <c r="AU30" s="512"/>
      <c r="AV30" s="512"/>
      <c r="AW30" s="512"/>
      <c r="AX30" s="512"/>
      <c r="AY30" s="512"/>
      <c r="AZ30" s="511"/>
      <c r="BA30" s="512"/>
      <c r="BB30" s="512"/>
      <c r="BC30" s="512"/>
      <c r="BD30" s="512"/>
      <c r="BE30" s="512"/>
      <c r="BF30" s="513"/>
      <c r="BG30" s="512"/>
      <c r="BH30" s="512"/>
      <c r="BI30" s="512"/>
      <c r="BJ30" s="512"/>
      <c r="BK30" s="512"/>
      <c r="BL30" s="511"/>
      <c r="BM30" s="512"/>
      <c r="BN30" s="512"/>
      <c r="BO30" s="512"/>
      <c r="BP30" s="512"/>
      <c r="BQ30" s="512"/>
      <c r="BR30" s="512"/>
      <c r="BS30" s="513"/>
      <c r="BT30" s="512"/>
      <c r="BU30" s="512"/>
      <c r="BV30" s="512"/>
      <c r="BW30" s="512"/>
      <c r="BX30" s="512"/>
      <c r="BY30" s="512"/>
      <c r="BZ30" s="511"/>
      <c r="CA30" s="512"/>
      <c r="CB30" s="513"/>
      <c r="CC30" s="512"/>
      <c r="CD30" s="512"/>
      <c r="CE30" s="512"/>
      <c r="CF30" s="534"/>
    </row>
    <row r="31" spans="1:84" ht="15.75" customHeight="1">
      <c r="A31" s="420" t="s">
        <v>1097</v>
      </c>
      <c r="B31" s="399">
        <v>1977</v>
      </c>
      <c r="C31" s="400">
        <v>78612</v>
      </c>
      <c r="D31" s="401">
        <v>15.7</v>
      </c>
      <c r="E31" s="402">
        <v>4391</v>
      </c>
      <c r="F31" s="401">
        <v>5.6</v>
      </c>
      <c r="G31" s="402">
        <v>30191</v>
      </c>
      <c r="H31" s="401">
        <v>6</v>
      </c>
      <c r="I31" s="403">
        <v>48421</v>
      </c>
      <c r="J31" s="404">
        <v>9.6999999999999993</v>
      </c>
      <c r="K31" s="402">
        <v>663</v>
      </c>
      <c r="L31" s="419">
        <v>8.4</v>
      </c>
      <c r="M31" s="406">
        <v>407</v>
      </c>
      <c r="N31" s="401">
        <v>5.2</v>
      </c>
      <c r="O31" s="402">
        <v>3949</v>
      </c>
      <c r="P31" s="401">
        <v>47.8</v>
      </c>
      <c r="Q31" s="402">
        <v>1036</v>
      </c>
      <c r="R31" s="401">
        <v>13.2</v>
      </c>
      <c r="S31" s="402">
        <v>36390</v>
      </c>
      <c r="T31" s="401">
        <v>7.3</v>
      </c>
      <c r="U31" s="402">
        <v>5324</v>
      </c>
      <c r="V31" s="407">
        <v>1.06</v>
      </c>
      <c r="W31" s="520">
        <v>1.8</v>
      </c>
      <c r="X31" s="518">
        <v>1.8</v>
      </c>
      <c r="Y31" s="542">
        <v>1977</v>
      </c>
      <c r="Z31" s="512"/>
      <c r="AA31" s="512"/>
      <c r="AB31" s="512"/>
      <c r="AC31" s="512"/>
      <c r="AD31" s="512"/>
      <c r="AE31" s="512"/>
      <c r="AF31" s="512"/>
      <c r="AG31" s="512"/>
      <c r="AH31" s="512"/>
      <c r="AI31" s="513"/>
      <c r="AJ31" s="512"/>
      <c r="AK31" s="512"/>
      <c r="AL31" s="512"/>
      <c r="AM31" s="512"/>
      <c r="AN31" s="511"/>
      <c r="AO31" s="512"/>
      <c r="AP31" s="512"/>
      <c r="AQ31" s="512"/>
      <c r="AR31" s="512"/>
      <c r="AS31" s="513"/>
      <c r="AT31" s="512"/>
      <c r="AU31" s="512"/>
      <c r="AV31" s="512"/>
      <c r="AW31" s="512"/>
      <c r="AX31" s="512"/>
      <c r="AY31" s="512"/>
      <c r="AZ31" s="511"/>
      <c r="BA31" s="512"/>
      <c r="BB31" s="512"/>
      <c r="BC31" s="512"/>
      <c r="BD31" s="512"/>
      <c r="BE31" s="512"/>
      <c r="BF31" s="513"/>
      <c r="BG31" s="512"/>
      <c r="BH31" s="512"/>
      <c r="BI31" s="512"/>
      <c r="BJ31" s="512"/>
      <c r="BK31" s="512"/>
      <c r="BL31" s="511"/>
      <c r="BM31" s="512"/>
      <c r="BN31" s="512"/>
      <c r="BO31" s="512"/>
      <c r="BP31" s="512"/>
      <c r="BQ31" s="512"/>
      <c r="BR31" s="512"/>
      <c r="BS31" s="513"/>
      <c r="BT31" s="512"/>
      <c r="BU31" s="512"/>
      <c r="BV31" s="512"/>
      <c r="BW31" s="512"/>
      <c r="BX31" s="512"/>
      <c r="BY31" s="512"/>
      <c r="BZ31" s="511"/>
      <c r="CA31" s="512"/>
      <c r="CB31" s="513"/>
      <c r="CC31" s="512"/>
      <c r="CD31" s="512"/>
      <c r="CE31" s="512"/>
      <c r="CF31" s="534"/>
    </row>
    <row r="32" spans="1:84" ht="15.75" customHeight="1">
      <c r="A32" s="420" t="s">
        <v>1098</v>
      </c>
      <c r="B32" s="399">
        <v>1978</v>
      </c>
      <c r="C32" s="400">
        <v>75767</v>
      </c>
      <c r="D32" s="401">
        <v>15</v>
      </c>
      <c r="E32" s="402">
        <v>4249</v>
      </c>
      <c r="F32" s="401">
        <v>5.6</v>
      </c>
      <c r="G32" s="402">
        <v>30512</v>
      </c>
      <c r="H32" s="401">
        <v>6.1</v>
      </c>
      <c r="I32" s="403">
        <v>45255</v>
      </c>
      <c r="J32" s="404">
        <v>9</v>
      </c>
      <c r="K32" s="402">
        <v>598</v>
      </c>
      <c r="L32" s="419">
        <v>7.9</v>
      </c>
      <c r="M32" s="406">
        <v>376</v>
      </c>
      <c r="N32" s="401">
        <v>5</v>
      </c>
      <c r="O32" s="402">
        <v>3669</v>
      </c>
      <c r="P32" s="401">
        <v>46.2</v>
      </c>
      <c r="Q32" s="402">
        <v>924</v>
      </c>
      <c r="R32" s="401">
        <v>12.2</v>
      </c>
      <c r="S32" s="402">
        <v>34958</v>
      </c>
      <c r="T32" s="401">
        <v>6.9</v>
      </c>
      <c r="U32" s="402">
        <v>5535</v>
      </c>
      <c r="V32" s="407">
        <v>1.1000000000000001</v>
      </c>
      <c r="W32" s="520">
        <v>1.8</v>
      </c>
      <c r="X32" s="518">
        <v>1.79</v>
      </c>
      <c r="Y32" s="542">
        <v>1978</v>
      </c>
      <c r="Z32" s="512"/>
      <c r="AA32" s="512"/>
      <c r="AB32" s="512"/>
      <c r="AC32" s="512"/>
      <c r="AD32" s="512"/>
      <c r="AE32" s="512"/>
      <c r="AF32" s="512"/>
      <c r="AG32" s="512"/>
      <c r="AH32" s="512"/>
      <c r="AI32" s="513"/>
      <c r="AJ32" s="512"/>
      <c r="AK32" s="512"/>
      <c r="AL32" s="512"/>
      <c r="AM32" s="512"/>
      <c r="AN32" s="511"/>
      <c r="AO32" s="512"/>
      <c r="AP32" s="512"/>
      <c r="AQ32" s="512"/>
      <c r="AR32" s="512"/>
      <c r="AS32" s="513"/>
      <c r="AT32" s="512"/>
      <c r="AU32" s="512"/>
      <c r="AV32" s="512"/>
      <c r="AW32" s="512"/>
      <c r="AX32" s="512"/>
      <c r="AY32" s="512"/>
      <c r="AZ32" s="511"/>
      <c r="BA32" s="512"/>
      <c r="BB32" s="512"/>
      <c r="BC32" s="512"/>
      <c r="BD32" s="512"/>
      <c r="BE32" s="512"/>
      <c r="BF32" s="513"/>
      <c r="BG32" s="512"/>
      <c r="BH32" s="512"/>
      <c r="BI32" s="512"/>
      <c r="BJ32" s="512"/>
      <c r="BK32" s="512"/>
      <c r="BL32" s="511"/>
      <c r="BM32" s="512"/>
      <c r="BN32" s="512"/>
      <c r="BO32" s="512"/>
      <c r="BP32" s="512"/>
      <c r="BQ32" s="512"/>
      <c r="BR32" s="512"/>
      <c r="BS32" s="513"/>
      <c r="BT32" s="512"/>
      <c r="BU32" s="512"/>
      <c r="BV32" s="512"/>
      <c r="BW32" s="512"/>
      <c r="BX32" s="512"/>
      <c r="BY32" s="512"/>
      <c r="BZ32" s="511"/>
      <c r="CA32" s="512"/>
      <c r="CB32" s="513"/>
      <c r="CC32" s="512"/>
      <c r="CD32" s="512"/>
      <c r="CE32" s="512"/>
      <c r="CF32" s="534"/>
    </row>
    <row r="33" spans="1:84" ht="15.75" customHeight="1">
      <c r="A33" s="420" t="s">
        <v>1099</v>
      </c>
      <c r="B33" s="399">
        <v>1979</v>
      </c>
      <c r="C33" s="400">
        <v>70986</v>
      </c>
      <c r="D33" s="401">
        <v>14</v>
      </c>
      <c r="E33" s="402">
        <v>3931</v>
      </c>
      <c r="F33" s="401">
        <v>5.5</v>
      </c>
      <c r="G33" s="402">
        <v>30667</v>
      </c>
      <c r="H33" s="401">
        <v>6.1</v>
      </c>
      <c r="I33" s="403">
        <v>40319</v>
      </c>
      <c r="J33" s="404">
        <v>8</v>
      </c>
      <c r="K33" s="402">
        <v>480</v>
      </c>
      <c r="L33" s="419">
        <v>6.8</v>
      </c>
      <c r="M33" s="406">
        <v>332</v>
      </c>
      <c r="N33" s="401">
        <v>4.7</v>
      </c>
      <c r="O33" s="402">
        <v>3348</v>
      </c>
      <c r="P33" s="401">
        <v>45</v>
      </c>
      <c r="Q33" s="402">
        <v>837</v>
      </c>
      <c r="R33" s="401">
        <v>11.8</v>
      </c>
      <c r="S33" s="402">
        <v>34147</v>
      </c>
      <c r="T33" s="401">
        <v>6.7</v>
      </c>
      <c r="U33" s="402">
        <v>5642</v>
      </c>
      <c r="V33" s="407">
        <v>1.1100000000000001</v>
      </c>
      <c r="W33" s="520">
        <v>1.75</v>
      </c>
      <c r="X33" s="518">
        <v>1.77</v>
      </c>
      <c r="Y33" s="542">
        <v>1979</v>
      </c>
      <c r="Z33" s="512"/>
      <c r="AA33" s="512"/>
      <c r="AB33" s="512"/>
      <c r="AC33" s="512"/>
      <c r="AD33" s="512"/>
      <c r="AE33" s="512"/>
      <c r="AF33" s="512"/>
      <c r="AG33" s="512"/>
      <c r="AH33" s="512"/>
      <c r="AI33" s="513"/>
      <c r="AJ33" s="512"/>
      <c r="AK33" s="512"/>
      <c r="AL33" s="512"/>
      <c r="AM33" s="512"/>
      <c r="AN33" s="511"/>
      <c r="AO33" s="512"/>
      <c r="AP33" s="512"/>
      <c r="AQ33" s="512"/>
      <c r="AR33" s="512"/>
      <c r="AS33" s="513"/>
      <c r="AT33" s="512"/>
      <c r="AU33" s="512"/>
      <c r="AV33" s="512"/>
      <c r="AW33" s="512"/>
      <c r="AX33" s="512"/>
      <c r="AY33" s="512"/>
      <c r="AZ33" s="511"/>
      <c r="BA33" s="512"/>
      <c r="BB33" s="512"/>
      <c r="BC33" s="512"/>
      <c r="BD33" s="512"/>
      <c r="BE33" s="512"/>
      <c r="BF33" s="513"/>
      <c r="BG33" s="512"/>
      <c r="BH33" s="512"/>
      <c r="BI33" s="512"/>
      <c r="BJ33" s="512"/>
      <c r="BK33" s="512"/>
      <c r="BL33" s="511"/>
      <c r="BM33" s="512"/>
      <c r="BN33" s="512"/>
      <c r="BO33" s="512"/>
      <c r="BP33" s="512"/>
      <c r="BQ33" s="512"/>
      <c r="BR33" s="512"/>
      <c r="BS33" s="513"/>
      <c r="BT33" s="512"/>
      <c r="BU33" s="512"/>
      <c r="BV33" s="512"/>
      <c r="BW33" s="512"/>
      <c r="BX33" s="512"/>
      <c r="BY33" s="512"/>
      <c r="BZ33" s="511"/>
      <c r="CA33" s="512"/>
      <c r="CB33" s="513"/>
      <c r="CC33" s="512"/>
      <c r="CD33" s="512"/>
      <c r="CE33" s="512"/>
      <c r="CF33" s="534"/>
    </row>
    <row r="34" spans="1:84" ht="15.75" customHeight="1">
      <c r="A34" s="421" t="s">
        <v>1100</v>
      </c>
      <c r="B34" s="409">
        <v>1980</v>
      </c>
      <c r="C34" s="410">
        <v>68677</v>
      </c>
      <c r="D34" s="411">
        <v>13.6</v>
      </c>
      <c r="E34" s="412">
        <v>3938</v>
      </c>
      <c r="F34" s="411">
        <v>5.7</v>
      </c>
      <c r="G34" s="412">
        <v>32275</v>
      </c>
      <c r="H34" s="411">
        <v>6.4</v>
      </c>
      <c r="I34" s="413">
        <v>36401</v>
      </c>
      <c r="J34" s="414">
        <v>7.2</v>
      </c>
      <c r="K34" s="412">
        <v>481</v>
      </c>
      <c r="L34" s="415">
        <v>7</v>
      </c>
      <c r="M34" s="416">
        <v>324</v>
      </c>
      <c r="N34" s="411">
        <v>4.7</v>
      </c>
      <c r="O34" s="412">
        <v>3200</v>
      </c>
      <c r="P34" s="411">
        <v>44.5</v>
      </c>
      <c r="Q34" s="412">
        <v>766</v>
      </c>
      <c r="R34" s="411">
        <v>11.2</v>
      </c>
      <c r="S34" s="412">
        <v>33280</v>
      </c>
      <c r="T34" s="411">
        <v>6.6</v>
      </c>
      <c r="U34" s="412">
        <v>5747</v>
      </c>
      <c r="V34" s="417">
        <v>1.1299999999999999</v>
      </c>
      <c r="W34" s="521">
        <v>1.76</v>
      </c>
      <c r="X34" s="518">
        <v>1.75</v>
      </c>
      <c r="Y34" s="543">
        <v>1980</v>
      </c>
      <c r="Z34" s="512"/>
      <c r="AA34" s="512"/>
      <c r="AB34" s="512"/>
      <c r="AC34" s="512"/>
      <c r="AD34" s="512"/>
      <c r="AE34" s="512"/>
      <c r="AF34" s="512"/>
      <c r="AG34" s="512"/>
      <c r="AH34" s="512"/>
      <c r="AI34" s="513"/>
      <c r="AJ34" s="512"/>
      <c r="AK34" s="512"/>
      <c r="AL34" s="512"/>
      <c r="AM34" s="512"/>
      <c r="AN34" s="511"/>
      <c r="AO34" s="512"/>
      <c r="AP34" s="512"/>
      <c r="AQ34" s="512"/>
      <c r="AR34" s="512"/>
      <c r="AS34" s="513"/>
      <c r="AT34" s="512"/>
      <c r="AU34" s="512"/>
      <c r="AV34" s="512"/>
      <c r="AW34" s="512"/>
      <c r="AX34" s="512"/>
      <c r="AY34" s="512"/>
      <c r="AZ34" s="511"/>
      <c r="BA34" s="512"/>
      <c r="BB34" s="512"/>
      <c r="BC34" s="512"/>
      <c r="BD34" s="512"/>
      <c r="BE34" s="512"/>
      <c r="BF34" s="513"/>
      <c r="BG34" s="512"/>
      <c r="BH34" s="512"/>
      <c r="BI34" s="512"/>
      <c r="BJ34" s="512"/>
      <c r="BK34" s="512"/>
      <c r="BL34" s="511"/>
      <c r="BM34" s="512"/>
      <c r="BN34" s="512"/>
      <c r="BO34" s="512"/>
      <c r="BP34" s="512"/>
      <c r="BQ34" s="512"/>
      <c r="BR34" s="512"/>
      <c r="BS34" s="513"/>
      <c r="BT34" s="512"/>
      <c r="BU34" s="512"/>
      <c r="BV34" s="512"/>
      <c r="BW34" s="512"/>
      <c r="BX34" s="512"/>
      <c r="BY34" s="512"/>
      <c r="BZ34" s="511"/>
      <c r="CA34" s="512"/>
      <c r="CB34" s="513"/>
      <c r="CC34" s="512"/>
      <c r="CD34" s="512"/>
      <c r="CE34" s="512"/>
      <c r="CF34" s="534"/>
    </row>
    <row r="35" spans="1:84" ht="15.75" customHeight="1">
      <c r="A35" s="420" t="s">
        <v>1101</v>
      </c>
      <c r="B35" s="399">
        <v>1981</v>
      </c>
      <c r="C35" s="400">
        <v>66219</v>
      </c>
      <c r="D35" s="401">
        <v>13</v>
      </c>
      <c r="E35" s="402">
        <v>3741</v>
      </c>
      <c r="F35" s="401">
        <v>5.6</v>
      </c>
      <c r="G35" s="402">
        <v>32453</v>
      </c>
      <c r="H35" s="401">
        <v>6.4</v>
      </c>
      <c r="I35" s="403">
        <v>33766</v>
      </c>
      <c r="J35" s="404">
        <v>6.6</v>
      </c>
      <c r="K35" s="402">
        <v>446</v>
      </c>
      <c r="L35" s="419">
        <v>6.7</v>
      </c>
      <c r="M35" s="406">
        <v>297</v>
      </c>
      <c r="N35" s="401">
        <v>4.5</v>
      </c>
      <c r="O35" s="402">
        <v>3303</v>
      </c>
      <c r="P35" s="401">
        <v>47.5</v>
      </c>
      <c r="Q35" s="402">
        <v>685</v>
      </c>
      <c r="R35" s="401">
        <v>10.3</v>
      </c>
      <c r="S35" s="402">
        <v>32755</v>
      </c>
      <c r="T35" s="401">
        <v>6.4</v>
      </c>
      <c r="U35" s="402">
        <v>6400</v>
      </c>
      <c r="V35" s="407">
        <v>1.26</v>
      </c>
      <c r="W35" s="520">
        <v>1.7</v>
      </c>
      <c r="X35" s="518">
        <v>1.74</v>
      </c>
      <c r="Y35" s="542">
        <v>1981</v>
      </c>
      <c r="Z35" s="512"/>
      <c r="AA35" s="512"/>
      <c r="AB35" s="512"/>
      <c r="AC35" s="512"/>
      <c r="AD35" s="512"/>
      <c r="AE35" s="512"/>
      <c r="AF35" s="512"/>
      <c r="AG35" s="512"/>
      <c r="AH35" s="512"/>
      <c r="AI35" s="513"/>
      <c r="AJ35" s="512"/>
      <c r="AK35" s="512"/>
      <c r="AL35" s="512"/>
      <c r="AM35" s="512"/>
      <c r="AN35" s="511"/>
      <c r="AO35" s="512"/>
      <c r="AP35" s="512"/>
      <c r="AQ35" s="512"/>
      <c r="AR35" s="512"/>
      <c r="AS35" s="513"/>
      <c r="AT35" s="512"/>
      <c r="AU35" s="512"/>
      <c r="AV35" s="512"/>
      <c r="AW35" s="512"/>
      <c r="AX35" s="512"/>
      <c r="AY35" s="512"/>
      <c r="AZ35" s="511"/>
      <c r="BA35" s="512"/>
      <c r="BB35" s="512"/>
      <c r="BC35" s="512"/>
      <c r="BD35" s="512"/>
      <c r="BE35" s="512"/>
      <c r="BF35" s="513"/>
      <c r="BG35" s="512"/>
      <c r="BH35" s="512"/>
      <c r="BI35" s="512"/>
      <c r="BJ35" s="512"/>
      <c r="BK35" s="512"/>
      <c r="BL35" s="511"/>
      <c r="BM35" s="512"/>
      <c r="BN35" s="512"/>
      <c r="BO35" s="512"/>
      <c r="BP35" s="512"/>
      <c r="BQ35" s="512"/>
      <c r="BR35" s="512"/>
      <c r="BS35" s="513"/>
      <c r="BT35" s="512"/>
      <c r="BU35" s="512"/>
      <c r="BV35" s="512"/>
      <c r="BW35" s="512"/>
      <c r="BX35" s="512"/>
      <c r="BY35" s="512"/>
      <c r="BZ35" s="511"/>
      <c r="CA35" s="512"/>
      <c r="CB35" s="513"/>
      <c r="CC35" s="512"/>
      <c r="CD35" s="512"/>
      <c r="CE35" s="512"/>
      <c r="CF35" s="534"/>
    </row>
    <row r="36" spans="1:84" ht="15.75" customHeight="1">
      <c r="A36" s="420" t="s">
        <v>1102</v>
      </c>
      <c r="B36" s="399">
        <v>1982</v>
      </c>
      <c r="C36" s="400">
        <v>65925</v>
      </c>
      <c r="D36" s="401">
        <v>12.9</v>
      </c>
      <c r="E36" s="402">
        <v>3674</v>
      </c>
      <c r="F36" s="401">
        <v>5.6</v>
      </c>
      <c r="G36" s="402">
        <v>31794</v>
      </c>
      <c r="H36" s="401">
        <v>6.2</v>
      </c>
      <c r="I36" s="403">
        <v>34131</v>
      </c>
      <c r="J36" s="404">
        <v>6.7</v>
      </c>
      <c r="K36" s="402">
        <v>377</v>
      </c>
      <c r="L36" s="419">
        <v>5.7</v>
      </c>
      <c r="M36" s="406">
        <v>248</v>
      </c>
      <c r="N36" s="401">
        <v>3.8</v>
      </c>
      <c r="O36" s="402">
        <v>3223</v>
      </c>
      <c r="P36" s="401">
        <v>46.6</v>
      </c>
      <c r="Q36" s="402">
        <v>625</v>
      </c>
      <c r="R36" s="401">
        <v>9.5</v>
      </c>
      <c r="S36" s="402">
        <v>33606</v>
      </c>
      <c r="T36" s="401">
        <v>6.6</v>
      </c>
      <c r="U36" s="402">
        <v>6730</v>
      </c>
      <c r="V36" s="407">
        <v>1.31</v>
      </c>
      <c r="W36" s="520">
        <v>1.75</v>
      </c>
      <c r="X36" s="518">
        <v>1.77</v>
      </c>
      <c r="Y36" s="542">
        <v>1982</v>
      </c>
      <c r="Z36" s="512"/>
      <c r="AA36" s="512"/>
      <c r="AB36" s="512"/>
      <c r="AC36" s="512"/>
      <c r="AD36" s="512"/>
      <c r="AE36" s="512"/>
      <c r="AF36" s="512"/>
      <c r="AG36" s="512"/>
      <c r="AH36" s="512"/>
      <c r="AI36" s="513"/>
      <c r="AJ36" s="512"/>
      <c r="AK36" s="512"/>
      <c r="AL36" s="512"/>
      <c r="AM36" s="512"/>
      <c r="AN36" s="511"/>
      <c r="AO36" s="512"/>
      <c r="AP36" s="512"/>
      <c r="AQ36" s="512"/>
      <c r="AR36" s="512"/>
      <c r="AS36" s="513"/>
      <c r="AT36" s="512"/>
      <c r="AU36" s="512"/>
      <c r="AV36" s="512"/>
      <c r="AW36" s="512"/>
      <c r="AX36" s="512"/>
      <c r="AY36" s="512"/>
      <c r="AZ36" s="511"/>
      <c r="BA36" s="512"/>
      <c r="BB36" s="512"/>
      <c r="BC36" s="512"/>
      <c r="BD36" s="512"/>
      <c r="BE36" s="512"/>
      <c r="BF36" s="513"/>
      <c r="BG36" s="512"/>
      <c r="BH36" s="512"/>
      <c r="BI36" s="512"/>
      <c r="BJ36" s="512"/>
      <c r="BK36" s="512"/>
      <c r="BL36" s="511"/>
      <c r="BM36" s="512"/>
      <c r="BN36" s="512"/>
      <c r="BO36" s="512"/>
      <c r="BP36" s="512"/>
      <c r="BQ36" s="512"/>
      <c r="BR36" s="512"/>
      <c r="BS36" s="513"/>
      <c r="BT36" s="512"/>
      <c r="BU36" s="512"/>
      <c r="BV36" s="512"/>
      <c r="BW36" s="512"/>
      <c r="BX36" s="512"/>
      <c r="BY36" s="512"/>
      <c r="BZ36" s="511"/>
      <c r="CA36" s="512"/>
      <c r="CB36" s="513"/>
      <c r="CC36" s="512"/>
      <c r="CD36" s="512"/>
      <c r="CE36" s="512"/>
      <c r="CF36" s="534"/>
    </row>
    <row r="37" spans="1:84" ht="15.75" customHeight="1">
      <c r="A37" s="420" t="s">
        <v>1103</v>
      </c>
      <c r="B37" s="399">
        <v>1983</v>
      </c>
      <c r="C37" s="400">
        <v>65368</v>
      </c>
      <c r="D37" s="401">
        <v>12.7</v>
      </c>
      <c r="E37" s="402">
        <v>3624</v>
      </c>
      <c r="F37" s="401">
        <v>5.5</v>
      </c>
      <c r="G37" s="402">
        <v>33079</v>
      </c>
      <c r="H37" s="401">
        <v>6.4</v>
      </c>
      <c r="I37" s="403">
        <v>32289</v>
      </c>
      <c r="J37" s="404">
        <v>6.3</v>
      </c>
      <c r="K37" s="402">
        <v>406</v>
      </c>
      <c r="L37" s="419">
        <v>6.2</v>
      </c>
      <c r="M37" s="406">
        <v>263</v>
      </c>
      <c r="N37" s="401">
        <v>4</v>
      </c>
      <c r="O37" s="402">
        <v>2861</v>
      </c>
      <c r="P37" s="401">
        <v>41.9</v>
      </c>
      <c r="Q37" s="402">
        <v>604</v>
      </c>
      <c r="R37" s="401">
        <v>9.1999999999999993</v>
      </c>
      <c r="S37" s="402">
        <v>32888</v>
      </c>
      <c r="T37" s="401">
        <v>6.4</v>
      </c>
      <c r="U37" s="402">
        <v>7288</v>
      </c>
      <c r="V37" s="407">
        <v>1.41</v>
      </c>
      <c r="W37" s="520">
        <v>1.78</v>
      </c>
      <c r="X37" s="518">
        <v>1.8</v>
      </c>
      <c r="Y37" s="542">
        <v>1983</v>
      </c>
      <c r="Z37" s="512"/>
      <c r="AA37" s="512"/>
      <c r="AB37" s="512"/>
      <c r="AC37" s="512"/>
      <c r="AD37" s="512"/>
      <c r="AE37" s="512"/>
      <c r="AF37" s="512"/>
      <c r="AG37" s="512"/>
      <c r="AH37" s="512"/>
      <c r="AI37" s="513"/>
      <c r="AJ37" s="512"/>
      <c r="AK37" s="512"/>
      <c r="AL37" s="512"/>
      <c r="AM37" s="512"/>
      <c r="AN37" s="511"/>
      <c r="AO37" s="512"/>
      <c r="AP37" s="512"/>
      <c r="AQ37" s="512"/>
      <c r="AR37" s="512"/>
      <c r="AS37" s="513"/>
      <c r="AT37" s="512"/>
      <c r="AU37" s="512"/>
      <c r="AV37" s="512"/>
      <c r="AW37" s="512"/>
      <c r="AX37" s="512"/>
      <c r="AY37" s="512"/>
      <c r="AZ37" s="511"/>
      <c r="BA37" s="512"/>
      <c r="BB37" s="512"/>
      <c r="BC37" s="512"/>
      <c r="BD37" s="512"/>
      <c r="BE37" s="512"/>
      <c r="BF37" s="513"/>
      <c r="BG37" s="512"/>
      <c r="BH37" s="512"/>
      <c r="BI37" s="512"/>
      <c r="BJ37" s="512"/>
      <c r="BK37" s="512"/>
      <c r="BL37" s="511"/>
      <c r="BM37" s="512"/>
      <c r="BN37" s="512"/>
      <c r="BO37" s="512"/>
      <c r="BP37" s="512"/>
      <c r="BQ37" s="512"/>
      <c r="BR37" s="512"/>
      <c r="BS37" s="513"/>
      <c r="BT37" s="512"/>
      <c r="BU37" s="512"/>
      <c r="BV37" s="512"/>
      <c r="BW37" s="512"/>
      <c r="BX37" s="512"/>
      <c r="BY37" s="512"/>
      <c r="BZ37" s="511"/>
      <c r="CA37" s="512"/>
      <c r="CB37" s="513"/>
      <c r="CC37" s="512"/>
      <c r="CD37" s="512"/>
      <c r="CE37" s="512"/>
      <c r="CF37" s="534"/>
    </row>
    <row r="38" spans="1:84" ht="15.75" customHeight="1">
      <c r="A38" s="420" t="s">
        <v>1104</v>
      </c>
      <c r="B38" s="399">
        <v>1984</v>
      </c>
      <c r="C38" s="400">
        <v>64210</v>
      </c>
      <c r="D38" s="401">
        <v>12.4</v>
      </c>
      <c r="E38" s="402">
        <v>3716</v>
      </c>
      <c r="F38" s="401">
        <v>5.8</v>
      </c>
      <c r="G38" s="402">
        <v>33559</v>
      </c>
      <c r="H38" s="401">
        <v>6.5</v>
      </c>
      <c r="I38" s="403">
        <v>30651</v>
      </c>
      <c r="J38" s="404">
        <v>5.9</v>
      </c>
      <c r="K38" s="402">
        <v>390</v>
      </c>
      <c r="L38" s="419">
        <v>6.1</v>
      </c>
      <c r="M38" s="406">
        <v>249</v>
      </c>
      <c r="N38" s="401">
        <v>3.9</v>
      </c>
      <c r="O38" s="402">
        <v>2873</v>
      </c>
      <c r="P38" s="401">
        <v>42.8</v>
      </c>
      <c r="Q38" s="402">
        <v>577</v>
      </c>
      <c r="R38" s="401">
        <v>9</v>
      </c>
      <c r="S38" s="402">
        <v>31914</v>
      </c>
      <c r="T38" s="401">
        <v>6.2</v>
      </c>
      <c r="U38" s="402">
        <v>7368</v>
      </c>
      <c r="V38" s="407">
        <v>1.42</v>
      </c>
      <c r="W38" s="520">
        <v>1.78</v>
      </c>
      <c r="X38" s="518">
        <v>1.81</v>
      </c>
      <c r="Y38" s="542">
        <v>1984</v>
      </c>
      <c r="Z38" s="512"/>
      <c r="AA38" s="512"/>
      <c r="AB38" s="512"/>
      <c r="AC38" s="512"/>
      <c r="AD38" s="512"/>
      <c r="AE38" s="512"/>
      <c r="AF38" s="512"/>
      <c r="AG38" s="512"/>
      <c r="AH38" s="512"/>
      <c r="AI38" s="513"/>
      <c r="AJ38" s="512"/>
      <c r="AK38" s="512"/>
      <c r="AL38" s="512"/>
      <c r="AM38" s="512"/>
      <c r="AN38" s="511"/>
      <c r="AO38" s="512"/>
      <c r="AP38" s="512"/>
      <c r="AQ38" s="512"/>
      <c r="AR38" s="512"/>
      <c r="AS38" s="513"/>
      <c r="AT38" s="512"/>
      <c r="AU38" s="512"/>
      <c r="AV38" s="512"/>
      <c r="AW38" s="512"/>
      <c r="AX38" s="512"/>
      <c r="AY38" s="512"/>
      <c r="AZ38" s="511"/>
      <c r="BA38" s="512"/>
      <c r="BB38" s="512"/>
      <c r="BC38" s="512"/>
      <c r="BD38" s="512"/>
      <c r="BE38" s="512"/>
      <c r="BF38" s="513"/>
      <c r="BG38" s="512"/>
      <c r="BH38" s="512"/>
      <c r="BI38" s="512"/>
      <c r="BJ38" s="512"/>
      <c r="BK38" s="512"/>
      <c r="BL38" s="511"/>
      <c r="BM38" s="512"/>
      <c r="BN38" s="512"/>
      <c r="BO38" s="512"/>
      <c r="BP38" s="512"/>
      <c r="BQ38" s="512"/>
      <c r="BR38" s="512"/>
      <c r="BS38" s="513"/>
      <c r="BT38" s="512"/>
      <c r="BU38" s="512"/>
      <c r="BV38" s="512"/>
      <c r="BW38" s="512"/>
      <c r="BX38" s="512"/>
      <c r="BY38" s="512"/>
      <c r="BZ38" s="511"/>
      <c r="CA38" s="512"/>
      <c r="CB38" s="513"/>
      <c r="CC38" s="512"/>
      <c r="CD38" s="512"/>
      <c r="CE38" s="512"/>
      <c r="CF38" s="534"/>
    </row>
    <row r="39" spans="1:84" ht="15.75" customHeight="1">
      <c r="A39" s="421" t="s">
        <v>1105</v>
      </c>
      <c r="B39" s="409">
        <v>1985</v>
      </c>
      <c r="C39" s="410">
        <v>61332</v>
      </c>
      <c r="D39" s="411">
        <v>11.6</v>
      </c>
      <c r="E39" s="412">
        <v>3438</v>
      </c>
      <c r="F39" s="411">
        <v>5.6</v>
      </c>
      <c r="G39" s="412">
        <v>33952</v>
      </c>
      <c r="H39" s="411">
        <v>6.4</v>
      </c>
      <c r="I39" s="413">
        <v>27380</v>
      </c>
      <c r="J39" s="414">
        <v>5.2</v>
      </c>
      <c r="K39" s="412">
        <v>326</v>
      </c>
      <c r="L39" s="415">
        <v>5.3</v>
      </c>
      <c r="M39" s="416">
        <v>205</v>
      </c>
      <c r="N39" s="411">
        <v>3.3</v>
      </c>
      <c r="O39" s="412">
        <v>2657</v>
      </c>
      <c r="P39" s="411">
        <v>41.5</v>
      </c>
      <c r="Q39" s="412">
        <v>496</v>
      </c>
      <c r="R39" s="411">
        <v>8.1</v>
      </c>
      <c r="S39" s="412">
        <v>31544</v>
      </c>
      <c r="T39" s="411">
        <v>6</v>
      </c>
      <c r="U39" s="412">
        <v>6802</v>
      </c>
      <c r="V39" s="417">
        <v>1.29</v>
      </c>
      <c r="W39" s="521">
        <v>1.75</v>
      </c>
      <c r="X39" s="518">
        <v>1.76</v>
      </c>
      <c r="Y39" s="543">
        <v>1985</v>
      </c>
      <c r="Z39" s="537">
        <v>1.59</v>
      </c>
      <c r="AA39" s="537">
        <v>1.58</v>
      </c>
      <c r="AB39" s="537">
        <v>1.41</v>
      </c>
      <c r="AC39" s="537">
        <v>1.39</v>
      </c>
      <c r="AD39" s="537">
        <v>1.36</v>
      </c>
      <c r="AE39" s="537">
        <v>1.65</v>
      </c>
      <c r="AF39" s="537">
        <v>1.87</v>
      </c>
      <c r="AG39" s="537">
        <v>1.73</v>
      </c>
      <c r="AH39" s="537">
        <v>1.23</v>
      </c>
      <c r="AI39" s="538">
        <v>1.8</v>
      </c>
      <c r="AJ39" s="537">
        <v>1.6</v>
      </c>
      <c r="AK39" s="537">
        <v>1.64</v>
      </c>
      <c r="AL39" s="537">
        <v>1.57</v>
      </c>
      <c r="AM39" s="537">
        <v>1.51</v>
      </c>
      <c r="AN39" s="536">
        <v>1.64</v>
      </c>
      <c r="AO39" s="537">
        <v>1.75</v>
      </c>
      <c r="AP39" s="537">
        <v>1.62</v>
      </c>
      <c r="AQ39" s="537">
        <v>1.51</v>
      </c>
      <c r="AR39" s="537">
        <v>1.71</v>
      </c>
      <c r="AS39" s="538">
        <v>1.26</v>
      </c>
      <c r="AT39" s="537">
        <v>1.82</v>
      </c>
      <c r="AU39" s="537">
        <v>1.8</v>
      </c>
      <c r="AV39" s="537">
        <v>1.83</v>
      </c>
      <c r="AW39" s="537">
        <v>1.91</v>
      </c>
      <c r="AX39" s="537">
        <v>1.72</v>
      </c>
      <c r="AY39" s="537">
        <v>1.73</v>
      </c>
      <c r="AZ39" s="536">
        <v>1.89</v>
      </c>
      <c r="BA39" s="537">
        <v>1.85</v>
      </c>
      <c r="BB39" s="537">
        <v>1.7</v>
      </c>
      <c r="BC39" s="537">
        <v>1.83</v>
      </c>
      <c r="BD39" s="537">
        <v>2.02</v>
      </c>
      <c r="BE39" s="537">
        <v>2.04</v>
      </c>
      <c r="BF39" s="538">
        <v>2.19</v>
      </c>
      <c r="BG39" s="537">
        <v>1.83</v>
      </c>
      <c r="BH39" s="537">
        <v>1.82</v>
      </c>
      <c r="BI39" s="537">
        <v>2.0299999999999998</v>
      </c>
      <c r="BJ39" s="537">
        <v>2.0699999999999998</v>
      </c>
      <c r="BK39" s="537">
        <v>1.68</v>
      </c>
      <c r="BL39" s="536">
        <v>1.95</v>
      </c>
      <c r="BM39" s="537">
        <v>1.9</v>
      </c>
      <c r="BN39" s="537">
        <v>1.89</v>
      </c>
      <c r="BO39" s="537">
        <v>1.9</v>
      </c>
      <c r="BP39" s="537">
        <v>2.2999999999999998</v>
      </c>
      <c r="BQ39" s="537">
        <v>1.7</v>
      </c>
      <c r="BR39" s="537">
        <v>1.9</v>
      </c>
      <c r="BS39" s="538">
        <v>2.3199999999999998</v>
      </c>
      <c r="BT39" s="537">
        <v>2.14</v>
      </c>
      <c r="BU39" s="537">
        <v>2.08</v>
      </c>
      <c r="BV39" s="537">
        <v>2.0699999999999998</v>
      </c>
      <c r="BW39" s="537">
        <v>2.14</v>
      </c>
      <c r="BX39" s="537">
        <v>2.35</v>
      </c>
      <c r="BY39" s="537">
        <v>2.35</v>
      </c>
      <c r="BZ39" s="536">
        <v>2.1</v>
      </c>
      <c r="CA39" s="537">
        <v>2.1800000000000002</v>
      </c>
      <c r="CB39" s="538">
        <v>2.06</v>
      </c>
      <c r="CC39" s="537">
        <v>2.0499999999999998</v>
      </c>
      <c r="CD39" s="537">
        <v>1.96</v>
      </c>
      <c r="CE39" s="537">
        <v>2.14</v>
      </c>
      <c r="CF39" s="545">
        <v>2.06</v>
      </c>
    </row>
    <row r="40" spans="1:84" ht="15.75" customHeight="1">
      <c r="A40" s="420" t="s">
        <v>1106</v>
      </c>
      <c r="B40" s="399">
        <v>1986</v>
      </c>
      <c r="C40" s="400">
        <v>59766</v>
      </c>
      <c r="D40" s="401">
        <v>11.4</v>
      </c>
      <c r="E40" s="402">
        <v>3410</v>
      </c>
      <c r="F40" s="401">
        <v>5.7</v>
      </c>
      <c r="G40" s="402">
        <v>34288</v>
      </c>
      <c r="H40" s="401">
        <v>6.6</v>
      </c>
      <c r="I40" s="403">
        <v>25478</v>
      </c>
      <c r="J40" s="404">
        <v>4.9000000000000004</v>
      </c>
      <c r="K40" s="402">
        <v>298</v>
      </c>
      <c r="L40" s="419">
        <v>5</v>
      </c>
      <c r="M40" s="406">
        <v>181</v>
      </c>
      <c r="N40" s="401">
        <v>3</v>
      </c>
      <c r="O40" s="402">
        <v>2622</v>
      </c>
      <c r="P40" s="401">
        <v>42</v>
      </c>
      <c r="Q40" s="402">
        <v>421</v>
      </c>
      <c r="R40" s="401">
        <v>7</v>
      </c>
      <c r="S40" s="402">
        <v>30576</v>
      </c>
      <c r="T40" s="401">
        <v>5.8</v>
      </c>
      <c r="U40" s="402">
        <v>7094</v>
      </c>
      <c r="V40" s="407">
        <v>1.36</v>
      </c>
      <c r="W40" s="520">
        <v>1.69</v>
      </c>
      <c r="X40" s="518">
        <v>1.72</v>
      </c>
      <c r="Y40" s="542">
        <v>1986</v>
      </c>
      <c r="Z40" s="515"/>
      <c r="AA40" s="515"/>
      <c r="AB40" s="515"/>
      <c r="AC40" s="515"/>
      <c r="AD40" s="515"/>
      <c r="AE40" s="515"/>
      <c r="AF40" s="515"/>
      <c r="AG40" s="515"/>
      <c r="AH40" s="515"/>
      <c r="AI40" s="516"/>
      <c r="AJ40" s="515"/>
      <c r="AK40" s="515"/>
      <c r="AL40" s="515"/>
      <c r="AM40" s="515"/>
      <c r="AN40" s="514"/>
      <c r="AO40" s="515"/>
      <c r="AP40" s="515"/>
      <c r="AQ40" s="515"/>
      <c r="AR40" s="515"/>
      <c r="AS40" s="516"/>
      <c r="AT40" s="515"/>
      <c r="AU40" s="515"/>
      <c r="AV40" s="515"/>
      <c r="AW40" s="515"/>
      <c r="AX40" s="515"/>
      <c r="AY40" s="515"/>
      <c r="AZ40" s="514"/>
      <c r="BA40" s="515"/>
      <c r="BB40" s="515"/>
      <c r="BC40" s="515"/>
      <c r="BD40" s="515"/>
      <c r="BE40" s="515"/>
      <c r="BF40" s="516"/>
      <c r="BG40" s="515"/>
      <c r="BH40" s="515"/>
      <c r="BI40" s="515"/>
      <c r="BJ40" s="515"/>
      <c r="BK40" s="515"/>
      <c r="BL40" s="514"/>
      <c r="BM40" s="515"/>
      <c r="BN40" s="515"/>
      <c r="BO40" s="515"/>
      <c r="BP40" s="515"/>
      <c r="BQ40" s="515"/>
      <c r="BR40" s="515"/>
      <c r="BS40" s="516"/>
      <c r="BT40" s="515"/>
      <c r="BU40" s="515"/>
      <c r="BV40" s="515"/>
      <c r="BW40" s="515"/>
      <c r="BX40" s="515"/>
      <c r="BY40" s="515"/>
      <c r="BZ40" s="514"/>
      <c r="CA40" s="515"/>
      <c r="CB40" s="516"/>
      <c r="CC40" s="515"/>
      <c r="CD40" s="515"/>
      <c r="CE40" s="515"/>
      <c r="CF40" s="535"/>
    </row>
    <row r="41" spans="1:84" ht="15.75" customHeight="1">
      <c r="A41" s="420" t="s">
        <v>1107</v>
      </c>
      <c r="B41" s="399">
        <v>1987</v>
      </c>
      <c r="C41" s="400">
        <v>57600</v>
      </c>
      <c r="D41" s="401">
        <v>11</v>
      </c>
      <c r="E41" s="402">
        <v>3202</v>
      </c>
      <c r="F41" s="401">
        <v>5.6</v>
      </c>
      <c r="G41" s="402">
        <v>33699</v>
      </c>
      <c r="H41" s="401">
        <v>6.4</v>
      </c>
      <c r="I41" s="403">
        <v>23901</v>
      </c>
      <c r="J41" s="404">
        <v>4.5999999999999996</v>
      </c>
      <c r="K41" s="402">
        <v>275</v>
      </c>
      <c r="L41" s="419">
        <v>4.8</v>
      </c>
      <c r="M41" s="406">
        <v>166</v>
      </c>
      <c r="N41" s="401">
        <v>2.9</v>
      </c>
      <c r="O41" s="402">
        <v>2484</v>
      </c>
      <c r="P41" s="401">
        <v>41.3</v>
      </c>
      <c r="Q41" s="402">
        <v>385</v>
      </c>
      <c r="R41" s="401">
        <v>6.7</v>
      </c>
      <c r="S41" s="402">
        <v>29437</v>
      </c>
      <c r="T41" s="401">
        <v>5.6</v>
      </c>
      <c r="U41" s="402">
        <v>6713</v>
      </c>
      <c r="V41" s="407">
        <v>1.28</v>
      </c>
      <c r="W41" s="520">
        <v>1.63</v>
      </c>
      <c r="X41" s="518">
        <v>1.69</v>
      </c>
      <c r="Y41" s="542">
        <v>1987</v>
      </c>
      <c r="Z41" s="515"/>
      <c r="AA41" s="515"/>
      <c r="AB41" s="515"/>
      <c r="AC41" s="515"/>
      <c r="AD41" s="515"/>
      <c r="AE41" s="515"/>
      <c r="AF41" s="515"/>
      <c r="AG41" s="515"/>
      <c r="AH41" s="515"/>
      <c r="AI41" s="516"/>
      <c r="AJ41" s="515"/>
      <c r="AK41" s="515"/>
      <c r="AL41" s="515"/>
      <c r="AM41" s="515"/>
      <c r="AN41" s="514"/>
      <c r="AO41" s="515"/>
      <c r="AP41" s="515"/>
      <c r="AQ41" s="515"/>
      <c r="AR41" s="515"/>
      <c r="AS41" s="516"/>
      <c r="AT41" s="515"/>
      <c r="AU41" s="515"/>
      <c r="AV41" s="515"/>
      <c r="AW41" s="515"/>
      <c r="AX41" s="515"/>
      <c r="AY41" s="515"/>
      <c r="AZ41" s="514"/>
      <c r="BA41" s="515"/>
      <c r="BB41" s="515"/>
      <c r="BC41" s="515"/>
      <c r="BD41" s="515"/>
      <c r="BE41" s="515"/>
      <c r="BF41" s="516"/>
      <c r="BG41" s="515"/>
      <c r="BH41" s="515"/>
      <c r="BI41" s="515"/>
      <c r="BJ41" s="515"/>
      <c r="BK41" s="515"/>
      <c r="BL41" s="514"/>
      <c r="BM41" s="515"/>
      <c r="BN41" s="515"/>
      <c r="BO41" s="515"/>
      <c r="BP41" s="515"/>
      <c r="BQ41" s="515"/>
      <c r="BR41" s="515"/>
      <c r="BS41" s="516"/>
      <c r="BT41" s="515"/>
      <c r="BU41" s="515"/>
      <c r="BV41" s="515"/>
      <c r="BW41" s="515"/>
      <c r="BX41" s="515"/>
      <c r="BY41" s="515"/>
      <c r="BZ41" s="514"/>
      <c r="CA41" s="515"/>
      <c r="CB41" s="516"/>
      <c r="CC41" s="515"/>
      <c r="CD41" s="515"/>
      <c r="CE41" s="515"/>
      <c r="CF41" s="535"/>
    </row>
    <row r="42" spans="1:84" ht="15.75" customHeight="1">
      <c r="A42" s="420" t="s">
        <v>1108</v>
      </c>
      <c r="B42" s="399">
        <v>1988</v>
      </c>
      <c r="C42" s="400">
        <v>56451</v>
      </c>
      <c r="D42" s="401">
        <v>10.7</v>
      </c>
      <c r="E42" s="402">
        <v>3292</v>
      </c>
      <c r="F42" s="401">
        <v>5.8</v>
      </c>
      <c r="G42" s="402">
        <v>35838</v>
      </c>
      <c r="H42" s="401">
        <v>6.8</v>
      </c>
      <c r="I42" s="403">
        <v>20613</v>
      </c>
      <c r="J42" s="404">
        <v>3.9</v>
      </c>
      <c r="K42" s="402">
        <v>277</v>
      </c>
      <c r="L42" s="419">
        <v>4.9000000000000004</v>
      </c>
      <c r="M42" s="406">
        <v>170</v>
      </c>
      <c r="N42" s="401">
        <v>3</v>
      </c>
      <c r="O42" s="402">
        <v>2408</v>
      </c>
      <c r="P42" s="401">
        <v>40.9</v>
      </c>
      <c r="Q42" s="402">
        <v>409</v>
      </c>
      <c r="R42" s="401">
        <v>7.2</v>
      </c>
      <c r="S42" s="402">
        <v>30449</v>
      </c>
      <c r="T42" s="401">
        <v>5.8</v>
      </c>
      <c r="U42" s="402">
        <v>6503</v>
      </c>
      <c r="V42" s="407">
        <v>1.23</v>
      </c>
      <c r="W42" s="520">
        <v>1.6</v>
      </c>
      <c r="X42" s="518">
        <v>1.66</v>
      </c>
      <c r="Y42" s="542">
        <v>1988</v>
      </c>
      <c r="Z42" s="515"/>
      <c r="AA42" s="515"/>
      <c r="AB42" s="515"/>
      <c r="AC42" s="515"/>
      <c r="AD42" s="515"/>
      <c r="AE42" s="515"/>
      <c r="AF42" s="515"/>
      <c r="AG42" s="515"/>
      <c r="AH42" s="515"/>
      <c r="AI42" s="516"/>
      <c r="AJ42" s="515"/>
      <c r="AK42" s="515"/>
      <c r="AL42" s="515"/>
      <c r="AM42" s="515"/>
      <c r="AN42" s="514"/>
      <c r="AO42" s="515"/>
      <c r="AP42" s="515"/>
      <c r="AQ42" s="515"/>
      <c r="AR42" s="515"/>
      <c r="AS42" s="516"/>
      <c r="AT42" s="515"/>
      <c r="AU42" s="515"/>
      <c r="AV42" s="515"/>
      <c r="AW42" s="515"/>
      <c r="AX42" s="515"/>
      <c r="AY42" s="515"/>
      <c r="AZ42" s="514"/>
      <c r="BA42" s="515"/>
      <c r="BB42" s="515"/>
      <c r="BC42" s="515"/>
      <c r="BD42" s="515"/>
      <c r="BE42" s="515"/>
      <c r="BF42" s="516"/>
      <c r="BG42" s="515"/>
      <c r="BH42" s="515"/>
      <c r="BI42" s="515"/>
      <c r="BJ42" s="515"/>
      <c r="BK42" s="515"/>
      <c r="BL42" s="514"/>
      <c r="BM42" s="515"/>
      <c r="BN42" s="515"/>
      <c r="BO42" s="515"/>
      <c r="BP42" s="515"/>
      <c r="BQ42" s="515"/>
      <c r="BR42" s="515"/>
      <c r="BS42" s="516"/>
      <c r="BT42" s="515"/>
      <c r="BU42" s="515"/>
      <c r="BV42" s="515"/>
      <c r="BW42" s="515"/>
      <c r="BX42" s="515"/>
      <c r="BY42" s="515"/>
      <c r="BZ42" s="514"/>
      <c r="CA42" s="515"/>
      <c r="CB42" s="516"/>
      <c r="CC42" s="515"/>
      <c r="CD42" s="515"/>
      <c r="CE42" s="515"/>
      <c r="CF42" s="535"/>
    </row>
    <row r="43" spans="1:84" ht="15.75" customHeight="1">
      <c r="A43" s="420" t="s">
        <v>908</v>
      </c>
      <c r="B43" s="399">
        <v>1989</v>
      </c>
      <c r="C43" s="400">
        <v>53689</v>
      </c>
      <c r="D43" s="401">
        <v>10.1</v>
      </c>
      <c r="E43" s="402">
        <v>3283</v>
      </c>
      <c r="F43" s="401">
        <v>6.1</v>
      </c>
      <c r="G43" s="402">
        <v>36075</v>
      </c>
      <c r="H43" s="401">
        <v>6.8</v>
      </c>
      <c r="I43" s="403">
        <v>17614</v>
      </c>
      <c r="J43" s="404">
        <v>3.3</v>
      </c>
      <c r="K43" s="402">
        <v>257</v>
      </c>
      <c r="L43" s="419">
        <v>4.8</v>
      </c>
      <c r="M43" s="406">
        <v>145</v>
      </c>
      <c r="N43" s="401">
        <v>2.7</v>
      </c>
      <c r="O43" s="402">
        <v>2190</v>
      </c>
      <c r="P43" s="401">
        <v>39.200000000000003</v>
      </c>
      <c r="Q43" s="402">
        <v>330</v>
      </c>
      <c r="R43" s="401">
        <v>6.1</v>
      </c>
      <c r="S43" s="402">
        <v>30626</v>
      </c>
      <c r="T43" s="401">
        <v>5.8</v>
      </c>
      <c r="U43" s="402">
        <v>6795</v>
      </c>
      <c r="V43" s="407">
        <v>1.28</v>
      </c>
      <c r="W43" s="520">
        <v>1.5</v>
      </c>
      <c r="X43" s="518">
        <v>1.57</v>
      </c>
      <c r="Y43" s="542">
        <v>1989</v>
      </c>
      <c r="Z43" s="515"/>
      <c r="AA43" s="515"/>
      <c r="AB43" s="515"/>
      <c r="AC43" s="515"/>
      <c r="AD43" s="515"/>
      <c r="AE43" s="515"/>
      <c r="AF43" s="515"/>
      <c r="AG43" s="515"/>
      <c r="AH43" s="515"/>
      <c r="AI43" s="516"/>
      <c r="AJ43" s="515"/>
      <c r="AK43" s="515"/>
      <c r="AL43" s="515"/>
      <c r="AM43" s="515"/>
      <c r="AN43" s="514"/>
      <c r="AO43" s="515"/>
      <c r="AP43" s="515"/>
      <c r="AQ43" s="515"/>
      <c r="AR43" s="515"/>
      <c r="AS43" s="516"/>
      <c r="AT43" s="515"/>
      <c r="AU43" s="515"/>
      <c r="AV43" s="515"/>
      <c r="AW43" s="515"/>
      <c r="AX43" s="515"/>
      <c r="AY43" s="515"/>
      <c r="AZ43" s="514"/>
      <c r="BA43" s="515"/>
      <c r="BB43" s="515"/>
      <c r="BC43" s="515"/>
      <c r="BD43" s="515"/>
      <c r="BE43" s="515"/>
      <c r="BF43" s="516"/>
      <c r="BG43" s="515"/>
      <c r="BH43" s="515"/>
      <c r="BI43" s="515"/>
      <c r="BJ43" s="515"/>
      <c r="BK43" s="515"/>
      <c r="BL43" s="514"/>
      <c r="BM43" s="515"/>
      <c r="BN43" s="515"/>
      <c r="BO43" s="515"/>
      <c r="BP43" s="515"/>
      <c r="BQ43" s="515"/>
      <c r="BR43" s="515"/>
      <c r="BS43" s="516"/>
      <c r="BT43" s="515"/>
      <c r="BU43" s="515"/>
      <c r="BV43" s="515"/>
      <c r="BW43" s="515"/>
      <c r="BX43" s="515"/>
      <c r="BY43" s="515"/>
      <c r="BZ43" s="514"/>
      <c r="CA43" s="515"/>
      <c r="CB43" s="516"/>
      <c r="CC43" s="515"/>
      <c r="CD43" s="515"/>
      <c r="CE43" s="515"/>
      <c r="CF43" s="535"/>
    </row>
    <row r="44" spans="1:84" ht="15.75" customHeight="1">
      <c r="A44" s="421" t="s">
        <v>1109</v>
      </c>
      <c r="B44" s="409">
        <v>1990</v>
      </c>
      <c r="C44" s="410">
        <v>53916</v>
      </c>
      <c r="D44" s="411">
        <v>10.1</v>
      </c>
      <c r="E44" s="412">
        <v>3393</v>
      </c>
      <c r="F44" s="411">
        <v>6.3</v>
      </c>
      <c r="G44" s="412">
        <v>36787</v>
      </c>
      <c r="H44" s="411">
        <v>6.9</v>
      </c>
      <c r="I44" s="413">
        <v>17129</v>
      </c>
      <c r="J44" s="414">
        <v>3.2</v>
      </c>
      <c r="K44" s="412">
        <v>233</v>
      </c>
      <c r="L44" s="415">
        <v>4.3</v>
      </c>
      <c r="M44" s="416">
        <v>140</v>
      </c>
      <c r="N44" s="411">
        <v>2.6</v>
      </c>
      <c r="O44" s="412">
        <v>2064</v>
      </c>
      <c r="P44" s="411">
        <v>36.9</v>
      </c>
      <c r="Q44" s="412">
        <v>309</v>
      </c>
      <c r="R44" s="411">
        <v>5.7</v>
      </c>
      <c r="S44" s="412">
        <v>31470</v>
      </c>
      <c r="T44" s="411">
        <v>5.9</v>
      </c>
      <c r="U44" s="412">
        <v>6622</v>
      </c>
      <c r="V44" s="417">
        <v>1.24</v>
      </c>
      <c r="W44" s="521">
        <v>1.53</v>
      </c>
      <c r="X44" s="518">
        <v>1.54</v>
      </c>
      <c r="Y44" s="543">
        <v>1990</v>
      </c>
      <c r="Z44" s="537">
        <v>1.38</v>
      </c>
      <c r="AA44" s="537">
        <v>1.33</v>
      </c>
      <c r="AB44" s="537">
        <v>1.1499999999999999</v>
      </c>
      <c r="AC44" s="537">
        <v>1.17</v>
      </c>
      <c r="AD44" s="537">
        <v>1.29</v>
      </c>
      <c r="AE44" s="537">
        <v>1.4</v>
      </c>
      <c r="AF44" s="537">
        <v>1.59</v>
      </c>
      <c r="AG44" s="537">
        <v>1.44</v>
      </c>
      <c r="AH44" s="537">
        <v>1.0900000000000001</v>
      </c>
      <c r="AI44" s="538">
        <v>1.64</v>
      </c>
      <c r="AJ44" s="537">
        <v>1.4</v>
      </c>
      <c r="AK44" s="537">
        <v>1.45</v>
      </c>
      <c r="AL44" s="537">
        <v>1.36</v>
      </c>
      <c r="AM44" s="537">
        <v>1.28</v>
      </c>
      <c r="AN44" s="536">
        <v>1.44</v>
      </c>
      <c r="AO44" s="537">
        <v>1.63</v>
      </c>
      <c r="AP44" s="537">
        <v>1.37</v>
      </c>
      <c r="AQ44" s="537">
        <v>1.22</v>
      </c>
      <c r="AR44" s="537">
        <v>1.55</v>
      </c>
      <c r="AS44" s="538">
        <v>1.44</v>
      </c>
      <c r="AT44" s="537">
        <v>1.59</v>
      </c>
      <c r="AU44" s="537">
        <v>1.6</v>
      </c>
      <c r="AV44" s="537">
        <v>1.55</v>
      </c>
      <c r="AW44" s="537">
        <v>1.7</v>
      </c>
      <c r="AX44" s="537">
        <v>1.47</v>
      </c>
      <c r="AY44" s="537">
        <v>1.61</v>
      </c>
      <c r="AZ44" s="536">
        <v>1.64</v>
      </c>
      <c r="BA44" s="537">
        <v>1.75</v>
      </c>
      <c r="BB44" s="537">
        <v>1.38</v>
      </c>
      <c r="BC44" s="537">
        <v>1.61</v>
      </c>
      <c r="BD44" s="537">
        <v>1.88</v>
      </c>
      <c r="BE44" s="537">
        <v>1.66</v>
      </c>
      <c r="BF44" s="538">
        <v>1.73</v>
      </c>
      <c r="BG44" s="537">
        <v>1.63</v>
      </c>
      <c r="BH44" s="537">
        <v>1.62</v>
      </c>
      <c r="BI44" s="537">
        <v>1.99</v>
      </c>
      <c r="BJ44" s="537">
        <v>1.6</v>
      </c>
      <c r="BK44" s="537">
        <v>1.64</v>
      </c>
      <c r="BL44" s="536">
        <v>1.74</v>
      </c>
      <c r="BM44" s="537">
        <v>1.49</v>
      </c>
      <c r="BN44" s="537">
        <v>1.66</v>
      </c>
      <c r="BO44" s="537">
        <v>1.72</v>
      </c>
      <c r="BP44" s="537">
        <v>2.15</v>
      </c>
      <c r="BQ44" s="537">
        <v>1.63</v>
      </c>
      <c r="BR44" s="537">
        <v>1.83</v>
      </c>
      <c r="BS44" s="538">
        <v>1.9</v>
      </c>
      <c r="BT44" s="537">
        <v>1.92</v>
      </c>
      <c r="BU44" s="537">
        <v>1.82</v>
      </c>
      <c r="BV44" s="537">
        <v>2.11</v>
      </c>
      <c r="BW44" s="537">
        <v>1.95</v>
      </c>
      <c r="BX44" s="537">
        <v>2</v>
      </c>
      <c r="BY44" s="537">
        <v>2.0499999999999998</v>
      </c>
      <c r="BZ44" s="536">
        <v>1.92</v>
      </c>
      <c r="CA44" s="537">
        <v>1.78</v>
      </c>
      <c r="CB44" s="538">
        <v>2</v>
      </c>
      <c r="CC44" s="537">
        <v>1.87</v>
      </c>
      <c r="CD44" s="537">
        <v>1.8</v>
      </c>
      <c r="CE44" s="537">
        <v>1.88</v>
      </c>
      <c r="CF44" s="545">
        <v>1.94</v>
      </c>
    </row>
    <row r="45" spans="1:84" ht="15.75" customHeight="1">
      <c r="A45" s="420" t="s">
        <v>1110</v>
      </c>
      <c r="B45" s="399">
        <v>1991</v>
      </c>
      <c r="C45" s="400">
        <v>53294</v>
      </c>
      <c r="D45" s="401">
        <v>9.9</v>
      </c>
      <c r="E45" s="402">
        <v>3339</v>
      </c>
      <c r="F45" s="401">
        <v>6.3</v>
      </c>
      <c r="G45" s="402">
        <v>37767</v>
      </c>
      <c r="H45" s="401">
        <v>7</v>
      </c>
      <c r="I45" s="403">
        <v>15527</v>
      </c>
      <c r="J45" s="404">
        <v>2.9</v>
      </c>
      <c r="K45" s="402">
        <v>224</v>
      </c>
      <c r="L45" s="419">
        <v>4.2</v>
      </c>
      <c r="M45" s="406">
        <v>124</v>
      </c>
      <c r="N45" s="401">
        <v>2.2999999999999998</v>
      </c>
      <c r="O45" s="402">
        <v>2005</v>
      </c>
      <c r="P45" s="401">
        <v>36.299999999999997</v>
      </c>
      <c r="Q45" s="402">
        <v>278</v>
      </c>
      <c r="R45" s="401">
        <v>5.2</v>
      </c>
      <c r="S45" s="402">
        <v>32249</v>
      </c>
      <c r="T45" s="401">
        <v>6</v>
      </c>
      <c r="U45" s="402">
        <v>7251</v>
      </c>
      <c r="V45" s="407">
        <v>1.35</v>
      </c>
      <c r="W45" s="520">
        <v>1.47</v>
      </c>
      <c r="X45" s="518">
        <v>1.53</v>
      </c>
      <c r="Y45" s="542">
        <v>1991</v>
      </c>
      <c r="Z45" s="515"/>
      <c r="AA45" s="515"/>
      <c r="AB45" s="515"/>
      <c r="AC45" s="515"/>
      <c r="AD45" s="515"/>
      <c r="AE45" s="515"/>
      <c r="AF45" s="515"/>
      <c r="AG45" s="515"/>
      <c r="AH45" s="515"/>
      <c r="AI45" s="516"/>
      <c r="AJ45" s="515"/>
      <c r="AK45" s="515"/>
      <c r="AL45" s="515"/>
      <c r="AM45" s="515"/>
      <c r="AN45" s="514"/>
      <c r="AO45" s="515"/>
      <c r="AP45" s="515"/>
      <c r="AQ45" s="515"/>
      <c r="AR45" s="515"/>
      <c r="AS45" s="516"/>
      <c r="AT45" s="515"/>
      <c r="AU45" s="515"/>
      <c r="AV45" s="515"/>
      <c r="AW45" s="515"/>
      <c r="AX45" s="515"/>
      <c r="AY45" s="515"/>
      <c r="AZ45" s="514"/>
      <c r="BA45" s="515"/>
      <c r="BB45" s="515"/>
      <c r="BC45" s="515"/>
      <c r="BD45" s="515"/>
      <c r="BE45" s="515"/>
      <c r="BF45" s="516"/>
      <c r="BG45" s="515"/>
      <c r="BH45" s="515"/>
      <c r="BI45" s="515"/>
      <c r="BJ45" s="515"/>
      <c r="BK45" s="515"/>
      <c r="BL45" s="514"/>
      <c r="BM45" s="515"/>
      <c r="BN45" s="515"/>
      <c r="BO45" s="515"/>
      <c r="BP45" s="515"/>
      <c r="BQ45" s="515"/>
      <c r="BR45" s="515"/>
      <c r="BS45" s="516"/>
      <c r="BT45" s="515"/>
      <c r="BU45" s="515"/>
      <c r="BV45" s="515"/>
      <c r="BW45" s="515"/>
      <c r="BX45" s="515"/>
      <c r="BY45" s="515"/>
      <c r="BZ45" s="514"/>
      <c r="CA45" s="515"/>
      <c r="CB45" s="516"/>
      <c r="CC45" s="515"/>
      <c r="CD45" s="515"/>
      <c r="CE45" s="515"/>
      <c r="CF45" s="535"/>
    </row>
    <row r="46" spans="1:84" ht="15.75" customHeight="1">
      <c r="A46" s="420" t="s">
        <v>1111</v>
      </c>
      <c r="B46" s="399">
        <v>1992</v>
      </c>
      <c r="C46" s="400">
        <v>53053</v>
      </c>
      <c r="D46" s="401">
        <v>9.8000000000000007</v>
      </c>
      <c r="E46" s="402">
        <v>3443</v>
      </c>
      <c r="F46" s="401">
        <v>6.5</v>
      </c>
      <c r="G46" s="402">
        <v>38502</v>
      </c>
      <c r="H46" s="401">
        <v>7.1</v>
      </c>
      <c r="I46" s="403">
        <v>14551</v>
      </c>
      <c r="J46" s="404">
        <v>2.7</v>
      </c>
      <c r="K46" s="402">
        <v>219</v>
      </c>
      <c r="L46" s="419">
        <v>4.0999999999999996</v>
      </c>
      <c r="M46" s="406">
        <v>121</v>
      </c>
      <c r="N46" s="401">
        <v>2.2999999999999998</v>
      </c>
      <c r="O46" s="402">
        <v>1946</v>
      </c>
      <c r="P46" s="401">
        <v>35.4</v>
      </c>
      <c r="Q46" s="402">
        <v>265</v>
      </c>
      <c r="R46" s="401">
        <v>5</v>
      </c>
      <c r="S46" s="402">
        <v>33005</v>
      </c>
      <c r="T46" s="401">
        <v>6.1</v>
      </c>
      <c r="U46" s="402">
        <v>7867</v>
      </c>
      <c r="V46" s="407">
        <v>1.46</v>
      </c>
      <c r="W46" s="520">
        <v>1.43</v>
      </c>
      <c r="X46" s="518">
        <v>1.5</v>
      </c>
      <c r="Y46" s="542">
        <v>1992</v>
      </c>
      <c r="Z46" s="515"/>
      <c r="AA46" s="515"/>
      <c r="AB46" s="515"/>
      <c r="AC46" s="515"/>
      <c r="AD46" s="515"/>
      <c r="AE46" s="515"/>
      <c r="AF46" s="515"/>
      <c r="AG46" s="515"/>
      <c r="AH46" s="515"/>
      <c r="AI46" s="516"/>
      <c r="AJ46" s="515"/>
      <c r="AK46" s="515"/>
      <c r="AL46" s="515"/>
      <c r="AM46" s="515"/>
      <c r="AN46" s="514"/>
      <c r="AO46" s="515"/>
      <c r="AP46" s="515"/>
      <c r="AQ46" s="515"/>
      <c r="AR46" s="515"/>
      <c r="AS46" s="516"/>
      <c r="AT46" s="515"/>
      <c r="AU46" s="515"/>
      <c r="AV46" s="515"/>
      <c r="AW46" s="515"/>
      <c r="AX46" s="515"/>
      <c r="AY46" s="515"/>
      <c r="AZ46" s="514"/>
      <c r="BA46" s="515"/>
      <c r="BB46" s="515"/>
      <c r="BC46" s="515"/>
      <c r="BD46" s="515"/>
      <c r="BE46" s="515"/>
      <c r="BF46" s="516"/>
      <c r="BG46" s="515"/>
      <c r="BH46" s="515"/>
      <c r="BI46" s="515"/>
      <c r="BJ46" s="515"/>
      <c r="BK46" s="515"/>
      <c r="BL46" s="514"/>
      <c r="BM46" s="515"/>
      <c r="BN46" s="515"/>
      <c r="BO46" s="515"/>
      <c r="BP46" s="515"/>
      <c r="BQ46" s="515"/>
      <c r="BR46" s="515"/>
      <c r="BS46" s="516"/>
      <c r="BT46" s="515"/>
      <c r="BU46" s="515"/>
      <c r="BV46" s="515"/>
      <c r="BW46" s="515"/>
      <c r="BX46" s="515"/>
      <c r="BY46" s="515"/>
      <c r="BZ46" s="514"/>
      <c r="CA46" s="515"/>
      <c r="CB46" s="516"/>
      <c r="CC46" s="515"/>
      <c r="CD46" s="515"/>
      <c r="CE46" s="515"/>
      <c r="CF46" s="535"/>
    </row>
    <row r="47" spans="1:84" ht="15.75" customHeight="1">
      <c r="A47" s="420" t="s">
        <v>1112</v>
      </c>
      <c r="B47" s="399">
        <v>1993</v>
      </c>
      <c r="C47" s="400">
        <v>51942</v>
      </c>
      <c r="D47" s="401">
        <v>9.6</v>
      </c>
      <c r="E47" s="402">
        <v>3523</v>
      </c>
      <c r="F47" s="401">
        <v>6.8</v>
      </c>
      <c r="G47" s="402">
        <v>39675</v>
      </c>
      <c r="H47" s="401">
        <v>7.3</v>
      </c>
      <c r="I47" s="403">
        <v>12267</v>
      </c>
      <c r="J47" s="404">
        <v>2.2999999999999998</v>
      </c>
      <c r="K47" s="402">
        <v>223</v>
      </c>
      <c r="L47" s="419">
        <v>4.3</v>
      </c>
      <c r="M47" s="406">
        <v>116</v>
      </c>
      <c r="N47" s="401">
        <v>2.2000000000000002</v>
      </c>
      <c r="O47" s="402">
        <v>1781</v>
      </c>
      <c r="P47" s="401">
        <v>33.200000000000003</v>
      </c>
      <c r="Q47" s="402">
        <v>267</v>
      </c>
      <c r="R47" s="401">
        <v>5.0999999999999996</v>
      </c>
      <c r="S47" s="402">
        <v>35350</v>
      </c>
      <c r="T47" s="401">
        <v>6.5</v>
      </c>
      <c r="U47" s="402">
        <v>8157</v>
      </c>
      <c r="V47" s="407">
        <v>1.51</v>
      </c>
      <c r="W47" s="520">
        <v>1.37</v>
      </c>
      <c r="X47" s="518">
        <v>1.46</v>
      </c>
      <c r="Y47" s="542">
        <v>1993</v>
      </c>
      <c r="Z47" s="515"/>
      <c r="AA47" s="515"/>
      <c r="AB47" s="515"/>
      <c r="AC47" s="515"/>
      <c r="AD47" s="515"/>
      <c r="AE47" s="515"/>
      <c r="AF47" s="515"/>
      <c r="AG47" s="515"/>
      <c r="AH47" s="515"/>
      <c r="AI47" s="516"/>
      <c r="AJ47" s="515"/>
      <c r="AK47" s="515"/>
      <c r="AL47" s="515"/>
      <c r="AM47" s="515"/>
      <c r="AN47" s="514"/>
      <c r="AO47" s="515"/>
      <c r="AP47" s="515"/>
      <c r="AQ47" s="515"/>
      <c r="AR47" s="515"/>
      <c r="AS47" s="516"/>
      <c r="AT47" s="515"/>
      <c r="AU47" s="515"/>
      <c r="AV47" s="515"/>
      <c r="AW47" s="515"/>
      <c r="AX47" s="515"/>
      <c r="AY47" s="515"/>
      <c r="AZ47" s="514"/>
      <c r="BA47" s="515"/>
      <c r="BB47" s="515"/>
      <c r="BC47" s="515"/>
      <c r="BD47" s="515"/>
      <c r="BE47" s="515"/>
      <c r="BF47" s="516"/>
      <c r="BG47" s="515"/>
      <c r="BH47" s="515"/>
      <c r="BI47" s="515"/>
      <c r="BJ47" s="515"/>
      <c r="BK47" s="515"/>
      <c r="BL47" s="514"/>
      <c r="BM47" s="515"/>
      <c r="BN47" s="515"/>
      <c r="BO47" s="515"/>
      <c r="BP47" s="515"/>
      <c r="BQ47" s="515"/>
      <c r="BR47" s="515"/>
      <c r="BS47" s="516"/>
      <c r="BT47" s="515"/>
      <c r="BU47" s="515"/>
      <c r="BV47" s="515"/>
      <c r="BW47" s="515"/>
      <c r="BX47" s="515"/>
      <c r="BY47" s="515"/>
      <c r="BZ47" s="514"/>
      <c r="CA47" s="515"/>
      <c r="CB47" s="516"/>
      <c r="CC47" s="515"/>
      <c r="CD47" s="515"/>
      <c r="CE47" s="515"/>
      <c r="CF47" s="535"/>
    </row>
    <row r="48" spans="1:84" ht="15.75" customHeight="1">
      <c r="A48" s="420" t="s">
        <v>1113</v>
      </c>
      <c r="B48" s="399">
        <v>1994</v>
      </c>
      <c r="C48" s="400">
        <v>54940</v>
      </c>
      <c r="D48" s="401">
        <v>10.1</v>
      </c>
      <c r="E48" s="402">
        <v>3875</v>
      </c>
      <c r="F48" s="401">
        <v>7.1</v>
      </c>
      <c r="G48" s="402">
        <v>39484</v>
      </c>
      <c r="H48" s="401">
        <v>7.3</v>
      </c>
      <c r="I48" s="403">
        <v>15456</v>
      </c>
      <c r="J48" s="404">
        <v>2.8</v>
      </c>
      <c r="K48" s="402">
        <v>224</v>
      </c>
      <c r="L48" s="419">
        <v>4.0999999999999996</v>
      </c>
      <c r="M48" s="406">
        <v>132</v>
      </c>
      <c r="N48" s="401">
        <v>2.4</v>
      </c>
      <c r="O48" s="402">
        <v>1678</v>
      </c>
      <c r="P48" s="401">
        <v>29.6</v>
      </c>
      <c r="Q48" s="402">
        <v>259</v>
      </c>
      <c r="R48" s="401">
        <v>4.7</v>
      </c>
      <c r="S48" s="402">
        <v>35051</v>
      </c>
      <c r="T48" s="401">
        <v>6.4</v>
      </c>
      <c r="U48" s="402">
        <v>8606</v>
      </c>
      <c r="V48" s="407">
        <v>1.58</v>
      </c>
      <c r="W48" s="520">
        <v>1.43</v>
      </c>
      <c r="X48" s="518">
        <v>1.5</v>
      </c>
      <c r="Y48" s="542">
        <v>1994</v>
      </c>
      <c r="Z48" s="515"/>
      <c r="AA48" s="515"/>
      <c r="AB48" s="515"/>
      <c r="AC48" s="515"/>
      <c r="AD48" s="515"/>
      <c r="AE48" s="515"/>
      <c r="AF48" s="515"/>
      <c r="AG48" s="515"/>
      <c r="AH48" s="515"/>
      <c r="AI48" s="516"/>
      <c r="AJ48" s="515"/>
      <c r="AK48" s="515"/>
      <c r="AL48" s="515"/>
      <c r="AM48" s="515"/>
      <c r="AN48" s="514"/>
      <c r="AO48" s="515"/>
      <c r="AP48" s="515"/>
      <c r="AQ48" s="515"/>
      <c r="AR48" s="515"/>
      <c r="AS48" s="516"/>
      <c r="AT48" s="515"/>
      <c r="AU48" s="515"/>
      <c r="AV48" s="515"/>
      <c r="AW48" s="515"/>
      <c r="AX48" s="515"/>
      <c r="AY48" s="515"/>
      <c r="AZ48" s="514"/>
      <c r="BA48" s="515"/>
      <c r="BB48" s="515"/>
      <c r="BC48" s="515"/>
      <c r="BD48" s="515"/>
      <c r="BE48" s="515"/>
      <c r="BF48" s="516"/>
      <c r="BG48" s="515"/>
      <c r="BH48" s="515"/>
      <c r="BI48" s="515"/>
      <c r="BJ48" s="515"/>
      <c r="BK48" s="515"/>
      <c r="BL48" s="514"/>
      <c r="BM48" s="515"/>
      <c r="BN48" s="515"/>
      <c r="BO48" s="515"/>
      <c r="BP48" s="515"/>
      <c r="BQ48" s="515"/>
      <c r="BR48" s="515"/>
      <c r="BS48" s="516"/>
      <c r="BT48" s="515"/>
      <c r="BU48" s="515"/>
      <c r="BV48" s="515"/>
      <c r="BW48" s="515"/>
      <c r="BX48" s="515"/>
      <c r="BY48" s="515"/>
      <c r="BZ48" s="514"/>
      <c r="CA48" s="515"/>
      <c r="CB48" s="516"/>
      <c r="CC48" s="515"/>
      <c r="CD48" s="515"/>
      <c r="CE48" s="515"/>
      <c r="CF48" s="535"/>
    </row>
    <row r="49" spans="1:84" ht="15.75" customHeight="1">
      <c r="A49" s="421" t="s">
        <v>1114</v>
      </c>
      <c r="B49" s="409">
        <v>1995</v>
      </c>
      <c r="C49" s="410">
        <v>51947</v>
      </c>
      <c r="D49" s="411">
        <v>9.8000000000000007</v>
      </c>
      <c r="E49" s="412">
        <v>3747</v>
      </c>
      <c r="F49" s="411">
        <v>7.2</v>
      </c>
      <c r="G49" s="412">
        <v>47044</v>
      </c>
      <c r="H49" s="411">
        <v>8.8000000000000007</v>
      </c>
      <c r="I49" s="413">
        <v>4903</v>
      </c>
      <c r="J49" s="414">
        <v>0.9</v>
      </c>
      <c r="K49" s="412">
        <v>226</v>
      </c>
      <c r="L49" s="415">
        <v>4.4000000000000004</v>
      </c>
      <c r="M49" s="416">
        <v>114</v>
      </c>
      <c r="N49" s="411">
        <v>2.2000000000000002</v>
      </c>
      <c r="O49" s="412">
        <v>1439</v>
      </c>
      <c r="P49" s="411">
        <v>27</v>
      </c>
      <c r="Q49" s="412">
        <v>308</v>
      </c>
      <c r="R49" s="411">
        <v>5.9</v>
      </c>
      <c r="S49" s="412">
        <v>33492</v>
      </c>
      <c r="T49" s="411">
        <v>6.3</v>
      </c>
      <c r="U49" s="412">
        <v>7715</v>
      </c>
      <c r="V49" s="417">
        <v>1.45</v>
      </c>
      <c r="W49" s="521">
        <v>1.41</v>
      </c>
      <c r="X49" s="518">
        <v>1.42</v>
      </c>
      <c r="Y49" s="543">
        <v>1995</v>
      </c>
      <c r="Z49" s="537">
        <v>1.25</v>
      </c>
      <c r="AA49" s="537">
        <v>1.31</v>
      </c>
      <c r="AB49" s="537">
        <v>1.1299999999999999</v>
      </c>
      <c r="AC49" s="537">
        <v>1.17</v>
      </c>
      <c r="AD49" s="537">
        <v>1.25</v>
      </c>
      <c r="AE49" s="537">
        <v>1.25</v>
      </c>
      <c r="AF49" s="537">
        <v>1.37</v>
      </c>
      <c r="AG49" s="537">
        <v>1.26</v>
      </c>
      <c r="AH49" s="537">
        <v>0.88</v>
      </c>
      <c r="AI49" s="538">
        <v>1.32</v>
      </c>
      <c r="AJ49" s="537">
        <v>1.29</v>
      </c>
      <c r="AK49" s="537">
        <v>1.36</v>
      </c>
      <c r="AL49" s="537">
        <v>1.24</v>
      </c>
      <c r="AM49" s="537">
        <v>1.08</v>
      </c>
      <c r="AN49" s="536">
        <v>1.35</v>
      </c>
      <c r="AO49" s="537">
        <v>1.5</v>
      </c>
      <c r="AP49" s="537">
        <v>1.3</v>
      </c>
      <c r="AQ49" s="537">
        <v>1.0900000000000001</v>
      </c>
      <c r="AR49" s="537">
        <v>1.56</v>
      </c>
      <c r="AS49" s="538">
        <v>1.17</v>
      </c>
      <c r="AT49" s="537">
        <v>1.46</v>
      </c>
      <c r="AU49" s="537">
        <v>1.48</v>
      </c>
      <c r="AV49" s="537">
        <v>1.48</v>
      </c>
      <c r="AW49" s="537">
        <v>1.45</v>
      </c>
      <c r="AX49" s="537">
        <v>1.0900000000000001</v>
      </c>
      <c r="AY49" s="537">
        <v>1.54</v>
      </c>
      <c r="AZ49" s="536">
        <v>1.51</v>
      </c>
      <c r="BA49" s="537">
        <v>1.63</v>
      </c>
      <c r="BB49" s="537">
        <v>1.23</v>
      </c>
      <c r="BC49" s="537">
        <v>1.51</v>
      </c>
      <c r="BD49" s="537">
        <v>1.65</v>
      </c>
      <c r="BE49" s="537">
        <v>1.63</v>
      </c>
      <c r="BF49" s="538">
        <v>1.79</v>
      </c>
      <c r="BG49" s="537">
        <v>1.5</v>
      </c>
      <c r="BH49" s="537">
        <v>1.51</v>
      </c>
      <c r="BI49" s="537">
        <v>1.78</v>
      </c>
      <c r="BJ49" s="537">
        <v>1.24</v>
      </c>
      <c r="BK49" s="537">
        <v>1.34</v>
      </c>
      <c r="BL49" s="536">
        <v>1.6</v>
      </c>
      <c r="BM49" s="537">
        <v>1.37</v>
      </c>
      <c r="BN49" s="537">
        <v>1.45</v>
      </c>
      <c r="BO49" s="537">
        <v>1.51</v>
      </c>
      <c r="BP49" s="537">
        <v>1.73</v>
      </c>
      <c r="BQ49" s="537">
        <v>1.51</v>
      </c>
      <c r="BR49" s="537">
        <v>1.67</v>
      </c>
      <c r="BS49" s="538">
        <v>1.86</v>
      </c>
      <c r="BT49" s="537">
        <v>1.85</v>
      </c>
      <c r="BU49" s="537">
        <v>1.75</v>
      </c>
      <c r="BV49" s="537">
        <v>1.9</v>
      </c>
      <c r="BW49" s="537">
        <v>1.8</v>
      </c>
      <c r="BX49" s="537">
        <v>2.09</v>
      </c>
      <c r="BY49" s="537">
        <v>2.17</v>
      </c>
      <c r="BZ49" s="536">
        <v>1.75</v>
      </c>
      <c r="CA49" s="537">
        <v>1.5</v>
      </c>
      <c r="CB49" s="538">
        <v>1.89</v>
      </c>
      <c r="CC49" s="537">
        <v>1.65</v>
      </c>
      <c r="CD49" s="537">
        <v>1.68</v>
      </c>
      <c r="CE49" s="537">
        <v>1.72</v>
      </c>
      <c r="CF49" s="545">
        <v>1.54</v>
      </c>
    </row>
    <row r="50" spans="1:84" ht="15.75" customHeight="1">
      <c r="A50" s="420" t="s">
        <v>1115</v>
      </c>
      <c r="B50" s="399">
        <v>1996</v>
      </c>
      <c r="C50" s="400">
        <v>53131</v>
      </c>
      <c r="D50" s="401">
        <v>10</v>
      </c>
      <c r="E50" s="402">
        <v>3872</v>
      </c>
      <c r="F50" s="401">
        <v>7.3</v>
      </c>
      <c r="G50" s="402">
        <v>39112</v>
      </c>
      <c r="H50" s="401">
        <v>7.3</v>
      </c>
      <c r="I50" s="403">
        <v>14019</v>
      </c>
      <c r="J50" s="404">
        <v>2.6</v>
      </c>
      <c r="K50" s="402">
        <v>210</v>
      </c>
      <c r="L50" s="419">
        <v>4</v>
      </c>
      <c r="M50" s="406">
        <v>114</v>
      </c>
      <c r="N50" s="401">
        <v>2.1</v>
      </c>
      <c r="O50" s="402">
        <v>1563</v>
      </c>
      <c r="P50" s="401">
        <v>28.6</v>
      </c>
      <c r="Q50" s="402">
        <v>324</v>
      </c>
      <c r="R50" s="401">
        <v>6.1</v>
      </c>
      <c r="S50" s="402">
        <v>35427</v>
      </c>
      <c r="T50" s="401">
        <v>6.6</v>
      </c>
      <c r="U50" s="402">
        <v>8533</v>
      </c>
      <c r="V50" s="407">
        <v>1.6</v>
      </c>
      <c r="W50" s="520">
        <v>1.39</v>
      </c>
      <c r="X50" s="518">
        <v>1.43</v>
      </c>
      <c r="Y50" s="542">
        <v>1996</v>
      </c>
      <c r="Z50" s="515"/>
      <c r="AA50" s="515"/>
      <c r="AB50" s="515"/>
      <c r="AC50" s="515"/>
      <c r="AD50" s="515"/>
      <c r="AE50" s="515"/>
      <c r="AF50" s="515"/>
      <c r="AG50" s="515"/>
      <c r="AH50" s="515"/>
      <c r="AI50" s="516"/>
      <c r="AJ50" s="515"/>
      <c r="AK50" s="515"/>
      <c r="AL50" s="515"/>
      <c r="AM50" s="515"/>
      <c r="AN50" s="514"/>
      <c r="AO50" s="515"/>
      <c r="AP50" s="515"/>
      <c r="AQ50" s="515"/>
      <c r="AR50" s="515"/>
      <c r="AS50" s="516"/>
      <c r="AT50" s="515"/>
      <c r="AU50" s="515"/>
      <c r="AV50" s="515"/>
      <c r="AW50" s="515"/>
      <c r="AX50" s="515"/>
      <c r="AY50" s="515"/>
      <c r="AZ50" s="514"/>
      <c r="BA50" s="515"/>
      <c r="BB50" s="515"/>
      <c r="BC50" s="515"/>
      <c r="BD50" s="515"/>
      <c r="BE50" s="515"/>
      <c r="BF50" s="516"/>
      <c r="BG50" s="515"/>
      <c r="BH50" s="515"/>
      <c r="BI50" s="515"/>
      <c r="BJ50" s="515"/>
      <c r="BK50" s="515"/>
      <c r="BL50" s="514"/>
      <c r="BM50" s="515"/>
      <c r="BN50" s="515"/>
      <c r="BO50" s="515"/>
      <c r="BP50" s="515"/>
      <c r="BQ50" s="515"/>
      <c r="BR50" s="515"/>
      <c r="BS50" s="516"/>
      <c r="BT50" s="515"/>
      <c r="BU50" s="515"/>
      <c r="BV50" s="515"/>
      <c r="BW50" s="515"/>
      <c r="BX50" s="515"/>
      <c r="BY50" s="515"/>
      <c r="BZ50" s="514"/>
      <c r="CA50" s="515"/>
      <c r="CB50" s="516"/>
      <c r="CC50" s="515"/>
      <c r="CD50" s="515"/>
      <c r="CE50" s="515"/>
      <c r="CF50" s="535"/>
    </row>
    <row r="51" spans="1:84" ht="15.75" customHeight="1">
      <c r="A51" s="420" t="s">
        <v>1116</v>
      </c>
      <c r="B51" s="399">
        <v>1997</v>
      </c>
      <c r="C51" s="400">
        <v>53356</v>
      </c>
      <c r="D51" s="401">
        <v>10</v>
      </c>
      <c r="E51" s="402">
        <v>4107</v>
      </c>
      <c r="F51" s="401">
        <v>7.7</v>
      </c>
      <c r="G51" s="402">
        <v>39797</v>
      </c>
      <c r="H51" s="401">
        <v>7.4</v>
      </c>
      <c r="I51" s="403">
        <v>13559</v>
      </c>
      <c r="J51" s="404">
        <v>2.5</v>
      </c>
      <c r="K51" s="402">
        <v>189</v>
      </c>
      <c r="L51" s="419">
        <v>3.5</v>
      </c>
      <c r="M51" s="406">
        <v>102</v>
      </c>
      <c r="N51" s="401">
        <v>1.9</v>
      </c>
      <c r="O51" s="402">
        <v>1521</v>
      </c>
      <c r="P51" s="401">
        <v>27.7</v>
      </c>
      <c r="Q51" s="402">
        <v>327</v>
      </c>
      <c r="R51" s="401">
        <v>6.1</v>
      </c>
      <c r="S51" s="402">
        <v>34991</v>
      </c>
      <c r="T51" s="401">
        <v>6.5</v>
      </c>
      <c r="U51" s="402">
        <v>9413</v>
      </c>
      <c r="V51" s="407">
        <v>1.76</v>
      </c>
      <c r="W51" s="520">
        <v>1.37</v>
      </c>
      <c r="X51" s="518">
        <v>1.39</v>
      </c>
      <c r="Y51" s="542">
        <v>1997</v>
      </c>
      <c r="Z51" s="515"/>
      <c r="AA51" s="515"/>
      <c r="AB51" s="515"/>
      <c r="AC51" s="515"/>
      <c r="AD51" s="515"/>
      <c r="AE51" s="515"/>
      <c r="AF51" s="515"/>
      <c r="AG51" s="515"/>
      <c r="AH51" s="515"/>
      <c r="AI51" s="516"/>
      <c r="AJ51" s="515"/>
      <c r="AK51" s="515"/>
      <c r="AL51" s="515"/>
      <c r="AM51" s="515"/>
      <c r="AN51" s="514"/>
      <c r="AO51" s="515"/>
      <c r="AP51" s="515"/>
      <c r="AQ51" s="515"/>
      <c r="AR51" s="515"/>
      <c r="AS51" s="516"/>
      <c r="AT51" s="515"/>
      <c r="AU51" s="515"/>
      <c r="AV51" s="515"/>
      <c r="AW51" s="515"/>
      <c r="AX51" s="515"/>
      <c r="AY51" s="515"/>
      <c r="AZ51" s="514"/>
      <c r="BA51" s="515"/>
      <c r="BB51" s="515"/>
      <c r="BC51" s="515"/>
      <c r="BD51" s="515"/>
      <c r="BE51" s="515"/>
      <c r="BF51" s="516"/>
      <c r="BG51" s="515"/>
      <c r="BH51" s="515"/>
      <c r="BI51" s="515"/>
      <c r="BJ51" s="515"/>
      <c r="BK51" s="515"/>
      <c r="BL51" s="514"/>
      <c r="BM51" s="515"/>
      <c r="BN51" s="515"/>
      <c r="BO51" s="515"/>
      <c r="BP51" s="515"/>
      <c r="BQ51" s="515"/>
      <c r="BR51" s="515"/>
      <c r="BS51" s="516"/>
      <c r="BT51" s="515"/>
      <c r="BU51" s="515"/>
      <c r="BV51" s="515"/>
      <c r="BW51" s="515"/>
      <c r="BX51" s="515"/>
      <c r="BY51" s="515"/>
      <c r="BZ51" s="514"/>
      <c r="CA51" s="515"/>
      <c r="CB51" s="516"/>
      <c r="CC51" s="515"/>
      <c r="CD51" s="515"/>
      <c r="CE51" s="515"/>
      <c r="CF51" s="535"/>
    </row>
    <row r="52" spans="1:84" ht="15.75" customHeight="1">
      <c r="A52" s="420" t="s">
        <v>1117</v>
      </c>
      <c r="B52" s="399">
        <v>1998</v>
      </c>
      <c r="C52" s="400">
        <v>54421</v>
      </c>
      <c r="D52" s="401">
        <v>10.1</v>
      </c>
      <c r="E52" s="402">
        <v>4380</v>
      </c>
      <c r="F52" s="401">
        <v>8</v>
      </c>
      <c r="G52" s="402">
        <v>40931</v>
      </c>
      <c r="H52" s="401">
        <v>7.6</v>
      </c>
      <c r="I52" s="403">
        <v>13490</v>
      </c>
      <c r="J52" s="404">
        <v>2.5</v>
      </c>
      <c r="K52" s="402">
        <v>195</v>
      </c>
      <c r="L52" s="419">
        <v>3.6</v>
      </c>
      <c r="M52" s="406">
        <v>104</v>
      </c>
      <c r="N52" s="401">
        <v>1.9</v>
      </c>
      <c r="O52" s="402">
        <v>1510</v>
      </c>
      <c r="P52" s="401">
        <v>27</v>
      </c>
      <c r="Q52" s="402">
        <v>272</v>
      </c>
      <c r="R52" s="401">
        <v>5</v>
      </c>
      <c r="S52" s="402">
        <v>35727</v>
      </c>
      <c r="T52" s="401">
        <v>6.6</v>
      </c>
      <c r="U52" s="402">
        <v>10404</v>
      </c>
      <c r="V52" s="407">
        <v>1.93</v>
      </c>
      <c r="W52" s="520">
        <v>1.38</v>
      </c>
      <c r="X52" s="518">
        <v>1.38</v>
      </c>
      <c r="Y52" s="542">
        <v>1998</v>
      </c>
      <c r="Z52" s="515"/>
      <c r="AA52" s="515"/>
      <c r="AB52" s="515"/>
      <c r="AC52" s="515"/>
      <c r="AD52" s="515"/>
      <c r="AE52" s="515"/>
      <c r="AF52" s="515"/>
      <c r="AG52" s="515"/>
      <c r="AH52" s="515"/>
      <c r="AI52" s="516"/>
      <c r="AJ52" s="515"/>
      <c r="AK52" s="515"/>
      <c r="AL52" s="515"/>
      <c r="AM52" s="515"/>
      <c r="AN52" s="514"/>
      <c r="AO52" s="515"/>
      <c r="AP52" s="515"/>
      <c r="AQ52" s="515"/>
      <c r="AR52" s="515"/>
      <c r="AS52" s="516"/>
      <c r="AT52" s="515"/>
      <c r="AU52" s="515"/>
      <c r="AV52" s="515"/>
      <c r="AW52" s="515"/>
      <c r="AX52" s="515"/>
      <c r="AY52" s="515"/>
      <c r="AZ52" s="514"/>
      <c r="BA52" s="515"/>
      <c r="BB52" s="515"/>
      <c r="BC52" s="515"/>
      <c r="BD52" s="515"/>
      <c r="BE52" s="515"/>
      <c r="BF52" s="516"/>
      <c r="BG52" s="515"/>
      <c r="BH52" s="515"/>
      <c r="BI52" s="515"/>
      <c r="BJ52" s="515"/>
      <c r="BK52" s="515"/>
      <c r="BL52" s="514"/>
      <c r="BM52" s="515"/>
      <c r="BN52" s="515"/>
      <c r="BO52" s="515"/>
      <c r="BP52" s="515"/>
      <c r="BQ52" s="515"/>
      <c r="BR52" s="515"/>
      <c r="BS52" s="516"/>
      <c r="BT52" s="515"/>
      <c r="BU52" s="515"/>
      <c r="BV52" s="515"/>
      <c r="BW52" s="515"/>
      <c r="BX52" s="515"/>
      <c r="BY52" s="515"/>
      <c r="BZ52" s="514"/>
      <c r="CA52" s="515"/>
      <c r="CB52" s="516"/>
      <c r="CC52" s="515"/>
      <c r="CD52" s="515"/>
      <c r="CE52" s="515"/>
      <c r="CF52" s="535"/>
    </row>
    <row r="53" spans="1:84" ht="15.75" customHeight="1">
      <c r="A53" s="420" t="s">
        <v>1118</v>
      </c>
      <c r="B53" s="399">
        <v>1999</v>
      </c>
      <c r="C53" s="400">
        <v>53765</v>
      </c>
      <c r="D53" s="401">
        <v>9.943591640466062</v>
      </c>
      <c r="E53" s="402">
        <v>4437</v>
      </c>
      <c r="F53" s="401">
        <v>8.25258067516042</v>
      </c>
      <c r="G53" s="402">
        <v>41965</v>
      </c>
      <c r="H53" s="401">
        <v>7.7608655446643233</v>
      </c>
      <c r="I53" s="403">
        <v>11800</v>
      </c>
      <c r="J53" s="404">
        <v>2.1827260958017383</v>
      </c>
      <c r="K53" s="402">
        <v>173</v>
      </c>
      <c r="L53" s="405">
        <v>3.2</v>
      </c>
      <c r="M53" s="406">
        <v>85</v>
      </c>
      <c r="N53" s="401">
        <v>1.5809541523295825</v>
      </c>
      <c r="O53" s="402">
        <v>1582</v>
      </c>
      <c r="P53" s="401">
        <v>28.583301714636747</v>
      </c>
      <c r="Q53" s="402">
        <v>277</v>
      </c>
      <c r="R53" s="401">
        <v>5.1314351345843905</v>
      </c>
      <c r="S53" s="402">
        <v>34174</v>
      </c>
      <c r="T53" s="401">
        <v>6.3203255039763269</v>
      </c>
      <c r="U53" s="402">
        <v>11065</v>
      </c>
      <c r="V53" s="407">
        <v>2.0464213057148144</v>
      </c>
      <c r="W53" s="520">
        <v>1.35</v>
      </c>
      <c r="X53" s="518">
        <v>1.34</v>
      </c>
      <c r="Y53" s="542">
        <v>1999</v>
      </c>
      <c r="Z53" s="515"/>
      <c r="AA53" s="515"/>
      <c r="AB53" s="515"/>
      <c r="AC53" s="515"/>
      <c r="AD53" s="515"/>
      <c r="AE53" s="515"/>
      <c r="AF53" s="515"/>
      <c r="AG53" s="515"/>
      <c r="AH53" s="515"/>
      <c r="AI53" s="516"/>
      <c r="AJ53" s="515"/>
      <c r="AK53" s="515"/>
      <c r="AL53" s="515"/>
      <c r="AM53" s="515"/>
      <c r="AN53" s="514"/>
      <c r="AO53" s="515"/>
      <c r="AP53" s="515"/>
      <c r="AQ53" s="515"/>
      <c r="AR53" s="515"/>
      <c r="AS53" s="516"/>
      <c r="AT53" s="515"/>
      <c r="AU53" s="515"/>
      <c r="AV53" s="515"/>
      <c r="AW53" s="515"/>
      <c r="AX53" s="515"/>
      <c r="AY53" s="515"/>
      <c r="AZ53" s="514"/>
      <c r="BA53" s="515"/>
      <c r="BB53" s="515"/>
      <c r="BC53" s="515"/>
      <c r="BD53" s="515"/>
      <c r="BE53" s="515"/>
      <c r="BF53" s="516"/>
      <c r="BG53" s="515"/>
      <c r="BH53" s="515"/>
      <c r="BI53" s="515"/>
      <c r="BJ53" s="515"/>
      <c r="BK53" s="515"/>
      <c r="BL53" s="514"/>
      <c r="BM53" s="515"/>
      <c r="BN53" s="515"/>
      <c r="BO53" s="515"/>
      <c r="BP53" s="515"/>
      <c r="BQ53" s="515"/>
      <c r="BR53" s="515"/>
      <c r="BS53" s="516"/>
      <c r="BT53" s="515"/>
      <c r="BU53" s="515"/>
      <c r="BV53" s="515"/>
      <c r="BW53" s="515"/>
      <c r="BX53" s="515"/>
      <c r="BY53" s="515"/>
      <c r="BZ53" s="514"/>
      <c r="CA53" s="515"/>
      <c r="CB53" s="516"/>
      <c r="CC53" s="515"/>
      <c r="CD53" s="515"/>
      <c r="CE53" s="515"/>
      <c r="CF53" s="535"/>
    </row>
    <row r="54" spans="1:84" ht="15.75" customHeight="1">
      <c r="A54" s="421" t="s">
        <v>1119</v>
      </c>
      <c r="B54" s="409">
        <v>2000</v>
      </c>
      <c r="C54" s="410">
        <v>54455</v>
      </c>
      <c r="D54" s="411">
        <v>9.959483529770452</v>
      </c>
      <c r="E54" s="412">
        <v>4616</v>
      </c>
      <c r="F54" s="411">
        <v>8.4767239004682757</v>
      </c>
      <c r="G54" s="412">
        <v>41724</v>
      </c>
      <c r="H54" s="411">
        <v>7.6310621760378723</v>
      </c>
      <c r="I54" s="413">
        <v>12731</v>
      </c>
      <c r="J54" s="414">
        <v>2.3284213537325793</v>
      </c>
      <c r="K54" s="412">
        <v>189</v>
      </c>
      <c r="L54" s="418">
        <v>3.5</v>
      </c>
      <c r="M54" s="416">
        <v>112</v>
      </c>
      <c r="N54" s="411">
        <v>2.0567441006335505</v>
      </c>
      <c r="O54" s="412">
        <v>1578</v>
      </c>
      <c r="P54" s="411">
        <v>28.161975978441276</v>
      </c>
      <c r="Q54" s="412">
        <v>288</v>
      </c>
      <c r="R54" s="411">
        <v>5.2682605593868335</v>
      </c>
      <c r="S54" s="412">
        <v>34587</v>
      </c>
      <c r="T54" s="411">
        <v>6.3</v>
      </c>
      <c r="U54" s="412">
        <v>11905</v>
      </c>
      <c r="V54" s="417">
        <v>2.1800000000000002</v>
      </c>
      <c r="W54" s="521">
        <v>1.38</v>
      </c>
      <c r="X54" s="518">
        <v>1.36</v>
      </c>
      <c r="Y54" s="543">
        <v>2000</v>
      </c>
      <c r="Z54" s="537">
        <v>1.23</v>
      </c>
      <c r="AA54" s="537">
        <v>1.26</v>
      </c>
      <c r="AB54" s="537">
        <v>1.18</v>
      </c>
      <c r="AC54" s="537">
        <v>1.1599999999999999</v>
      </c>
      <c r="AD54" s="537">
        <v>1.3</v>
      </c>
      <c r="AE54" s="537">
        <v>1.1399999999999999</v>
      </c>
      <c r="AF54" s="537">
        <v>1.37</v>
      </c>
      <c r="AG54" s="537">
        <v>1.2</v>
      </c>
      <c r="AH54" s="537">
        <v>1.03</v>
      </c>
      <c r="AI54" s="538">
        <v>1.34</v>
      </c>
      <c r="AJ54" s="537">
        <v>1.35</v>
      </c>
      <c r="AK54" s="537">
        <v>1.37</v>
      </c>
      <c r="AL54" s="537">
        <v>1.31</v>
      </c>
      <c r="AM54" s="537">
        <v>1.24</v>
      </c>
      <c r="AN54" s="536">
        <v>1.35</v>
      </c>
      <c r="AO54" s="537">
        <v>1.5</v>
      </c>
      <c r="AP54" s="537">
        <v>1.34</v>
      </c>
      <c r="AQ54" s="537">
        <v>1.2</v>
      </c>
      <c r="AR54" s="537">
        <v>1.38</v>
      </c>
      <c r="AS54" s="538">
        <v>1.19</v>
      </c>
      <c r="AT54" s="537">
        <v>1.43</v>
      </c>
      <c r="AU54" s="537">
        <v>1.47</v>
      </c>
      <c r="AV54" s="537">
        <v>1.42</v>
      </c>
      <c r="AW54" s="537">
        <v>1.41</v>
      </c>
      <c r="AX54" s="537">
        <v>1.24</v>
      </c>
      <c r="AY54" s="537">
        <v>1.28</v>
      </c>
      <c r="AZ54" s="536">
        <v>1.49</v>
      </c>
      <c r="BA54" s="537">
        <v>1.64</v>
      </c>
      <c r="BB54" s="537">
        <v>1.21</v>
      </c>
      <c r="BC54" s="537">
        <v>1.63</v>
      </c>
      <c r="BD54" s="537">
        <v>1.47</v>
      </c>
      <c r="BE54" s="537">
        <v>1.69</v>
      </c>
      <c r="BF54" s="538">
        <v>1.67</v>
      </c>
      <c r="BG54" s="537">
        <v>1.55</v>
      </c>
      <c r="BH54" s="537">
        <v>1.55</v>
      </c>
      <c r="BI54" s="537">
        <v>1.76</v>
      </c>
      <c r="BJ54" s="537">
        <v>1.5</v>
      </c>
      <c r="BK54" s="537">
        <v>1.45</v>
      </c>
      <c r="BL54" s="536">
        <v>1.52</v>
      </c>
      <c r="BM54" s="537">
        <v>1.31</v>
      </c>
      <c r="BN54" s="537">
        <v>1.39</v>
      </c>
      <c r="BO54" s="537">
        <v>1.61</v>
      </c>
      <c r="BP54" s="537">
        <v>1.82</v>
      </c>
      <c r="BQ54" s="537">
        <v>1.57</v>
      </c>
      <c r="BR54" s="537">
        <v>1.4</v>
      </c>
      <c r="BS54" s="538">
        <v>1.76</v>
      </c>
      <c r="BT54" s="537">
        <v>1.84</v>
      </c>
      <c r="BU54" s="537">
        <v>1.85</v>
      </c>
      <c r="BV54" s="537">
        <v>1.86</v>
      </c>
      <c r="BW54" s="537">
        <v>1.84</v>
      </c>
      <c r="BX54" s="537">
        <v>1.78</v>
      </c>
      <c r="BY54" s="537">
        <v>1.9</v>
      </c>
      <c r="BZ54" s="536">
        <v>1.77</v>
      </c>
      <c r="CA54" s="537">
        <v>1.59</v>
      </c>
      <c r="CB54" s="538">
        <v>1.89</v>
      </c>
      <c r="CC54" s="537">
        <v>1.52</v>
      </c>
      <c r="CD54" s="537">
        <v>1.59</v>
      </c>
      <c r="CE54" s="537">
        <v>1.51</v>
      </c>
      <c r="CF54" s="545">
        <v>1.47</v>
      </c>
    </row>
    <row r="55" spans="1:84" ht="15.75" customHeight="1">
      <c r="A55" s="420" t="s">
        <v>1120</v>
      </c>
      <c r="B55" s="399">
        <v>2001</v>
      </c>
      <c r="C55" s="400">
        <v>52585</v>
      </c>
      <c r="D55" s="401">
        <v>9.580069229367826</v>
      </c>
      <c r="E55" s="402">
        <v>4720</v>
      </c>
      <c r="F55" s="401">
        <v>8.9759437101835129</v>
      </c>
      <c r="G55" s="402">
        <v>42123</v>
      </c>
      <c r="H55" s="401">
        <v>7.674075423574422</v>
      </c>
      <c r="I55" s="403">
        <v>10462</v>
      </c>
      <c r="J55" s="404">
        <v>1.9059938057934049</v>
      </c>
      <c r="K55" s="402">
        <v>172</v>
      </c>
      <c r="L55" s="422">
        <v>3.3</v>
      </c>
      <c r="M55" s="406">
        <v>93</v>
      </c>
      <c r="N55" s="401">
        <v>1.7685651801844633</v>
      </c>
      <c r="O55" s="402">
        <v>1545</v>
      </c>
      <c r="P55" s="401">
        <v>28.542397930907075</v>
      </c>
      <c r="Q55" s="402">
        <v>307</v>
      </c>
      <c r="R55" s="401">
        <v>5.8118622569713949</v>
      </c>
      <c r="S55" s="402">
        <v>35124</v>
      </c>
      <c r="T55" s="401">
        <v>6.4</v>
      </c>
      <c r="U55" s="402">
        <v>12935</v>
      </c>
      <c r="V55" s="407">
        <v>2.36</v>
      </c>
      <c r="W55" s="520">
        <v>1.29</v>
      </c>
      <c r="X55" s="518">
        <v>1.33</v>
      </c>
      <c r="Y55" s="542">
        <v>2001</v>
      </c>
      <c r="Z55" s="515"/>
      <c r="AA55" s="515"/>
      <c r="AB55" s="515"/>
      <c r="AC55" s="515"/>
      <c r="AD55" s="515"/>
      <c r="AE55" s="515"/>
      <c r="AF55" s="515"/>
      <c r="AG55" s="515"/>
      <c r="AH55" s="515"/>
      <c r="AI55" s="516"/>
      <c r="AJ55" s="515"/>
      <c r="AK55" s="515"/>
      <c r="AL55" s="515"/>
      <c r="AM55" s="515"/>
      <c r="AN55" s="514"/>
      <c r="AO55" s="515"/>
      <c r="AP55" s="515"/>
      <c r="AQ55" s="515"/>
      <c r="AR55" s="515"/>
      <c r="AS55" s="516"/>
      <c r="AT55" s="515"/>
      <c r="AU55" s="515"/>
      <c r="AV55" s="515"/>
      <c r="AW55" s="515"/>
      <c r="AX55" s="515"/>
      <c r="AY55" s="515"/>
      <c r="AZ55" s="514"/>
      <c r="BA55" s="515"/>
      <c r="BB55" s="515"/>
      <c r="BC55" s="515"/>
      <c r="BD55" s="515"/>
      <c r="BE55" s="515"/>
      <c r="BF55" s="516"/>
      <c r="BG55" s="515"/>
      <c r="BH55" s="515"/>
      <c r="BI55" s="515"/>
      <c r="BJ55" s="515"/>
      <c r="BK55" s="515"/>
      <c r="BL55" s="514"/>
      <c r="BM55" s="515"/>
      <c r="BN55" s="515"/>
      <c r="BO55" s="515"/>
      <c r="BP55" s="515"/>
      <c r="BQ55" s="515"/>
      <c r="BR55" s="515"/>
      <c r="BS55" s="516"/>
      <c r="BT55" s="515"/>
      <c r="BU55" s="515"/>
      <c r="BV55" s="515"/>
      <c r="BW55" s="515"/>
      <c r="BX55" s="515"/>
      <c r="BY55" s="515"/>
      <c r="BZ55" s="514"/>
      <c r="CA55" s="515"/>
      <c r="CB55" s="516"/>
      <c r="CC55" s="515"/>
      <c r="CD55" s="515"/>
      <c r="CE55" s="515"/>
      <c r="CF55" s="535"/>
    </row>
    <row r="56" spans="1:84" ht="15.75" customHeight="1">
      <c r="A56" s="420" t="s">
        <v>1121</v>
      </c>
      <c r="B56" s="399">
        <v>2002</v>
      </c>
      <c r="C56" s="400">
        <v>52314</v>
      </c>
      <c r="D56" s="401">
        <v>9.5185589519650655</v>
      </c>
      <c r="E56" s="402">
        <v>4637</v>
      </c>
      <c r="F56" s="401">
        <v>8.8637840730970687</v>
      </c>
      <c r="G56" s="402">
        <v>42031</v>
      </c>
      <c r="H56" s="401">
        <v>7.647561863173217</v>
      </c>
      <c r="I56" s="403">
        <v>10283</v>
      </c>
      <c r="J56" s="404">
        <v>1.8709970887918486</v>
      </c>
      <c r="K56" s="402">
        <v>134</v>
      </c>
      <c r="L56" s="405">
        <v>2.6</v>
      </c>
      <c r="M56" s="406">
        <v>76</v>
      </c>
      <c r="N56" s="401">
        <v>1.4527659899835608</v>
      </c>
      <c r="O56" s="402">
        <v>1528</v>
      </c>
      <c r="P56" s="401">
        <v>28.379332119906394</v>
      </c>
      <c r="Q56" s="402">
        <v>242</v>
      </c>
      <c r="R56" s="401">
        <v>4.6049627036078551</v>
      </c>
      <c r="S56" s="402">
        <v>32469</v>
      </c>
      <c r="T56" s="401">
        <v>5.9</v>
      </c>
      <c r="U56" s="402">
        <v>12884</v>
      </c>
      <c r="V56" s="407">
        <v>2.34</v>
      </c>
      <c r="W56" s="520">
        <v>1.29</v>
      </c>
      <c r="X56" s="518">
        <v>1.32</v>
      </c>
      <c r="Y56" s="542">
        <v>2002</v>
      </c>
      <c r="Z56" s="515"/>
      <c r="AA56" s="515"/>
      <c r="AB56" s="515"/>
      <c r="AC56" s="515"/>
      <c r="AD56" s="515"/>
      <c r="AE56" s="515"/>
      <c r="AF56" s="515"/>
      <c r="AG56" s="515"/>
      <c r="AH56" s="515"/>
      <c r="AI56" s="516"/>
      <c r="AJ56" s="515"/>
      <c r="AK56" s="515"/>
      <c r="AL56" s="515"/>
      <c r="AM56" s="515"/>
      <c r="AN56" s="514"/>
      <c r="AO56" s="515"/>
      <c r="AP56" s="515"/>
      <c r="AQ56" s="515"/>
      <c r="AR56" s="515"/>
      <c r="AS56" s="516"/>
      <c r="AT56" s="515"/>
      <c r="AU56" s="515"/>
      <c r="AV56" s="515"/>
      <c r="AW56" s="515"/>
      <c r="AX56" s="515"/>
      <c r="AY56" s="515"/>
      <c r="AZ56" s="514"/>
      <c r="BA56" s="515"/>
      <c r="BB56" s="515"/>
      <c r="BC56" s="515"/>
      <c r="BD56" s="515"/>
      <c r="BE56" s="515"/>
      <c r="BF56" s="516"/>
      <c r="BG56" s="515"/>
      <c r="BH56" s="515"/>
      <c r="BI56" s="515"/>
      <c r="BJ56" s="515"/>
      <c r="BK56" s="515"/>
      <c r="BL56" s="514"/>
      <c r="BM56" s="515"/>
      <c r="BN56" s="515"/>
      <c r="BO56" s="515"/>
      <c r="BP56" s="515"/>
      <c r="BQ56" s="515"/>
      <c r="BR56" s="515"/>
      <c r="BS56" s="516"/>
      <c r="BT56" s="515"/>
      <c r="BU56" s="515"/>
      <c r="BV56" s="515"/>
      <c r="BW56" s="515"/>
      <c r="BX56" s="515"/>
      <c r="BY56" s="515"/>
      <c r="BZ56" s="514"/>
      <c r="CA56" s="515"/>
      <c r="CB56" s="516"/>
      <c r="CC56" s="515"/>
      <c r="CD56" s="515"/>
      <c r="CE56" s="515"/>
      <c r="CF56" s="535"/>
    </row>
    <row r="57" spans="1:84" ht="15.75" customHeight="1">
      <c r="A57" s="420" t="s">
        <v>1122</v>
      </c>
      <c r="B57" s="399">
        <v>2003</v>
      </c>
      <c r="C57" s="400">
        <v>50520</v>
      </c>
      <c r="D57" s="401">
        <v>9.1787790697674421</v>
      </c>
      <c r="E57" s="402">
        <v>4577</v>
      </c>
      <c r="F57" s="401">
        <v>9.0597783056215366</v>
      </c>
      <c r="G57" s="402">
        <v>43850</v>
      </c>
      <c r="H57" s="401">
        <v>7.9669331395348841</v>
      </c>
      <c r="I57" s="403">
        <v>6670</v>
      </c>
      <c r="J57" s="404">
        <v>1.2118459302325582</v>
      </c>
      <c r="K57" s="402">
        <v>144</v>
      </c>
      <c r="L57" s="405">
        <v>2.9</v>
      </c>
      <c r="M57" s="406">
        <v>85</v>
      </c>
      <c r="N57" s="401">
        <v>1.6825019794140934</v>
      </c>
      <c r="O57" s="402">
        <v>1453</v>
      </c>
      <c r="P57" s="401">
        <v>27.956823735401073</v>
      </c>
      <c r="Q57" s="402">
        <v>285</v>
      </c>
      <c r="R57" s="401">
        <v>5.6163168785101982</v>
      </c>
      <c r="S57" s="402">
        <v>31316</v>
      </c>
      <c r="T57" s="401">
        <v>5.7</v>
      </c>
      <c r="U57" s="402">
        <v>12215</v>
      </c>
      <c r="V57" s="407">
        <v>2.2200000000000002</v>
      </c>
      <c r="W57" s="522">
        <v>1.25</v>
      </c>
      <c r="X57" s="518">
        <v>1.29</v>
      </c>
      <c r="Y57" s="542">
        <v>2003</v>
      </c>
      <c r="Z57" s="515"/>
      <c r="AA57" s="515"/>
      <c r="AB57" s="515"/>
      <c r="AC57" s="515"/>
      <c r="AD57" s="515"/>
      <c r="AE57" s="515"/>
      <c r="AF57" s="515"/>
      <c r="AG57" s="515"/>
      <c r="AH57" s="515"/>
      <c r="AI57" s="516"/>
      <c r="AJ57" s="515"/>
      <c r="AK57" s="515"/>
      <c r="AL57" s="515"/>
      <c r="AM57" s="515"/>
      <c r="AN57" s="514"/>
      <c r="AO57" s="515"/>
      <c r="AP57" s="515"/>
      <c r="AQ57" s="515"/>
      <c r="AR57" s="515"/>
      <c r="AS57" s="516"/>
      <c r="AT57" s="515"/>
      <c r="AU57" s="515"/>
      <c r="AV57" s="515"/>
      <c r="AW57" s="515"/>
      <c r="AX57" s="515"/>
      <c r="AY57" s="515"/>
      <c r="AZ57" s="514"/>
      <c r="BA57" s="515"/>
      <c r="BB57" s="515"/>
      <c r="BC57" s="515"/>
      <c r="BD57" s="515"/>
      <c r="BE57" s="515"/>
      <c r="BF57" s="516"/>
      <c r="BG57" s="515"/>
      <c r="BH57" s="515"/>
      <c r="BI57" s="515"/>
      <c r="BJ57" s="515"/>
      <c r="BK57" s="515"/>
      <c r="BL57" s="514"/>
      <c r="BM57" s="515"/>
      <c r="BN57" s="515"/>
      <c r="BO57" s="515"/>
      <c r="BP57" s="515"/>
      <c r="BQ57" s="515"/>
      <c r="BR57" s="515"/>
      <c r="BS57" s="516"/>
      <c r="BT57" s="515"/>
      <c r="BU57" s="515"/>
      <c r="BV57" s="515"/>
      <c r="BW57" s="515"/>
      <c r="BX57" s="515"/>
      <c r="BY57" s="515"/>
      <c r="BZ57" s="514"/>
      <c r="CA57" s="515"/>
      <c r="CB57" s="516"/>
      <c r="CC57" s="515"/>
      <c r="CD57" s="515"/>
      <c r="CE57" s="515"/>
      <c r="CF57" s="535"/>
    </row>
    <row r="58" spans="1:84" ht="15.75" customHeight="1">
      <c r="A58" s="420" t="s">
        <v>1123</v>
      </c>
      <c r="B58" s="399">
        <v>2004</v>
      </c>
      <c r="C58" s="400">
        <v>49789</v>
      </c>
      <c r="D58" s="401">
        <v>9.0393972403776317</v>
      </c>
      <c r="E58" s="402">
        <v>4794</v>
      </c>
      <c r="F58" s="401">
        <v>9.6286328305448983</v>
      </c>
      <c r="G58" s="402">
        <v>44494</v>
      </c>
      <c r="H58" s="401">
        <v>8.0780682643427735</v>
      </c>
      <c r="I58" s="403">
        <v>5295</v>
      </c>
      <c r="J58" s="423">
        <v>0.96132897603485845</v>
      </c>
      <c r="K58" s="424">
        <v>130</v>
      </c>
      <c r="L58" s="405">
        <v>2.6</v>
      </c>
      <c r="M58" s="425">
        <v>72</v>
      </c>
      <c r="N58" s="426">
        <v>1.4461025527727007</v>
      </c>
      <c r="O58" s="427">
        <v>1358</v>
      </c>
      <c r="P58" s="426">
        <v>26.550921852699084</v>
      </c>
      <c r="Q58" s="427">
        <v>214</v>
      </c>
      <c r="R58" s="428">
        <v>4.3</v>
      </c>
      <c r="S58" s="427">
        <v>30241</v>
      </c>
      <c r="T58" s="428">
        <v>5.5</v>
      </c>
      <c r="U58" s="427">
        <v>11669</v>
      </c>
      <c r="V58" s="505">
        <v>2.12</v>
      </c>
      <c r="W58" s="522">
        <v>1.24</v>
      </c>
      <c r="X58" s="518">
        <v>1.29</v>
      </c>
      <c r="Y58" s="542">
        <v>2004</v>
      </c>
      <c r="Z58" s="515"/>
      <c r="AA58" s="515"/>
      <c r="AB58" s="515"/>
      <c r="AC58" s="515"/>
      <c r="AD58" s="515"/>
      <c r="AE58" s="515"/>
      <c r="AF58" s="515"/>
      <c r="AG58" s="515"/>
      <c r="AH58" s="515"/>
      <c r="AI58" s="516"/>
      <c r="AJ58" s="515"/>
      <c r="AK58" s="515"/>
      <c r="AL58" s="515"/>
      <c r="AM58" s="515"/>
      <c r="AN58" s="514"/>
      <c r="AO58" s="515"/>
      <c r="AP58" s="515"/>
      <c r="AQ58" s="515"/>
      <c r="AR58" s="515"/>
      <c r="AS58" s="516"/>
      <c r="AT58" s="515"/>
      <c r="AU58" s="515"/>
      <c r="AV58" s="515"/>
      <c r="AW58" s="515"/>
      <c r="AX58" s="515"/>
      <c r="AY58" s="515"/>
      <c r="AZ58" s="514"/>
      <c r="BA58" s="515"/>
      <c r="BB58" s="515"/>
      <c r="BC58" s="515"/>
      <c r="BD58" s="515"/>
      <c r="BE58" s="515"/>
      <c r="BF58" s="516"/>
      <c r="BG58" s="515"/>
      <c r="BH58" s="515"/>
      <c r="BI58" s="515"/>
      <c r="BJ58" s="515"/>
      <c r="BK58" s="515"/>
      <c r="BL58" s="514"/>
      <c r="BM58" s="515"/>
      <c r="BN58" s="515"/>
      <c r="BO58" s="515"/>
      <c r="BP58" s="515"/>
      <c r="BQ58" s="515"/>
      <c r="BR58" s="515"/>
      <c r="BS58" s="516"/>
      <c r="BT58" s="515"/>
      <c r="BU58" s="515"/>
      <c r="BV58" s="515"/>
      <c r="BW58" s="515"/>
      <c r="BX58" s="515"/>
      <c r="BY58" s="515"/>
      <c r="BZ58" s="514"/>
      <c r="CA58" s="515"/>
      <c r="CB58" s="516"/>
      <c r="CC58" s="515"/>
      <c r="CD58" s="515"/>
      <c r="CE58" s="515"/>
      <c r="CF58" s="535"/>
    </row>
    <row r="59" spans="1:84" ht="15.75" customHeight="1">
      <c r="A59" s="429" t="s">
        <v>1124</v>
      </c>
      <c r="B59" s="409">
        <v>2005</v>
      </c>
      <c r="C59" s="430">
        <v>47273</v>
      </c>
      <c r="D59" s="431">
        <v>8.5883170691916089</v>
      </c>
      <c r="E59" s="432">
        <v>4679</v>
      </c>
      <c r="F59" s="431">
        <v>9.8978275125335813</v>
      </c>
      <c r="G59" s="432">
        <v>46657</v>
      </c>
      <c r="H59" s="431">
        <v>8.4764053370269057</v>
      </c>
      <c r="I59" s="433">
        <v>616</v>
      </c>
      <c r="J59" s="434">
        <v>0.11191173216470354</v>
      </c>
      <c r="K59" s="435">
        <v>132</v>
      </c>
      <c r="L59" s="436">
        <v>2.8</v>
      </c>
      <c r="M59" s="416">
        <v>64</v>
      </c>
      <c r="N59" s="437">
        <v>1.3538383432403274</v>
      </c>
      <c r="O59" s="410">
        <v>1296</v>
      </c>
      <c r="P59" s="437">
        <v>26.683687125532749</v>
      </c>
      <c r="Q59" s="410">
        <v>228</v>
      </c>
      <c r="R59" s="431">
        <v>4.8</v>
      </c>
      <c r="S59" s="410">
        <v>30236</v>
      </c>
      <c r="T59" s="431">
        <v>5.5</v>
      </c>
      <c r="U59" s="410">
        <v>11369</v>
      </c>
      <c r="V59" s="417">
        <v>2.0699999999999998</v>
      </c>
      <c r="W59" s="523">
        <v>1.25</v>
      </c>
      <c r="X59" s="518">
        <v>1.26</v>
      </c>
      <c r="Y59" s="543">
        <v>2005</v>
      </c>
      <c r="Z59" s="537">
        <v>1.1499999999999999</v>
      </c>
      <c r="AA59" s="537">
        <v>1.1599999999999999</v>
      </c>
      <c r="AB59" s="537">
        <v>1.0900000000000001</v>
      </c>
      <c r="AC59" s="537">
        <v>1.2</v>
      </c>
      <c r="AD59" s="537">
        <v>1.28</v>
      </c>
      <c r="AE59" s="537">
        <v>1.08</v>
      </c>
      <c r="AF59" s="537">
        <v>1.27</v>
      </c>
      <c r="AG59" s="537">
        <v>1.1100000000000001</v>
      </c>
      <c r="AH59" s="537">
        <v>0.97</v>
      </c>
      <c r="AI59" s="538">
        <v>1.23</v>
      </c>
      <c r="AJ59" s="537">
        <v>1.22</v>
      </c>
      <c r="AK59" s="537">
        <v>1.27</v>
      </c>
      <c r="AL59" s="537">
        <v>1.2</v>
      </c>
      <c r="AM59" s="537">
        <v>1.1399999999999999</v>
      </c>
      <c r="AN59" s="536">
        <v>1.2</v>
      </c>
      <c r="AO59" s="537">
        <v>1.39</v>
      </c>
      <c r="AP59" s="537">
        <v>1.17</v>
      </c>
      <c r="AQ59" s="537">
        <v>1.1200000000000001</v>
      </c>
      <c r="AR59" s="537">
        <v>1.08</v>
      </c>
      <c r="AS59" s="538">
        <v>1.0900000000000001</v>
      </c>
      <c r="AT59" s="537">
        <v>1.27</v>
      </c>
      <c r="AU59" s="537">
        <v>1.3</v>
      </c>
      <c r="AV59" s="537">
        <v>1.24</v>
      </c>
      <c r="AW59" s="537">
        <v>1.36</v>
      </c>
      <c r="AX59" s="537">
        <v>1.1299999999999999</v>
      </c>
      <c r="AY59" s="537">
        <v>1.07</v>
      </c>
      <c r="AZ59" s="536">
        <v>1.33</v>
      </c>
      <c r="BA59" s="537">
        <v>1.43</v>
      </c>
      <c r="BB59" s="537">
        <v>1.07</v>
      </c>
      <c r="BC59" s="537">
        <v>1.44</v>
      </c>
      <c r="BD59" s="537">
        <v>1.37</v>
      </c>
      <c r="BE59" s="537">
        <v>1.56</v>
      </c>
      <c r="BF59" s="538">
        <v>1.37</v>
      </c>
      <c r="BG59" s="537">
        <v>1.36</v>
      </c>
      <c r="BH59" s="537">
        <v>1.37</v>
      </c>
      <c r="BI59" s="537">
        <v>1.27</v>
      </c>
      <c r="BJ59" s="537">
        <v>1.33</v>
      </c>
      <c r="BK59" s="537">
        <v>1.2</v>
      </c>
      <c r="BL59" s="536">
        <v>1.38</v>
      </c>
      <c r="BM59" s="537">
        <v>1.3</v>
      </c>
      <c r="BN59" s="537">
        <v>1.29</v>
      </c>
      <c r="BO59" s="537">
        <v>1.26</v>
      </c>
      <c r="BP59" s="537">
        <v>1.64</v>
      </c>
      <c r="BQ59" s="537">
        <v>1.5</v>
      </c>
      <c r="BR59" s="537">
        <v>1.51</v>
      </c>
      <c r="BS59" s="538">
        <v>1.31</v>
      </c>
      <c r="BT59" s="537">
        <v>1.69</v>
      </c>
      <c r="BU59" s="537">
        <v>1.63</v>
      </c>
      <c r="BV59" s="537">
        <v>1.85</v>
      </c>
      <c r="BW59" s="537">
        <v>1.68</v>
      </c>
      <c r="BX59" s="537">
        <v>1.72</v>
      </c>
      <c r="BY59" s="537">
        <v>1.8</v>
      </c>
      <c r="BZ59" s="536">
        <v>1.41</v>
      </c>
      <c r="CA59" s="537">
        <v>1.31</v>
      </c>
      <c r="CB59" s="538">
        <v>1.49</v>
      </c>
      <c r="CC59" s="537">
        <v>1.44</v>
      </c>
      <c r="CD59" s="537">
        <v>1.52</v>
      </c>
      <c r="CE59" s="537">
        <v>1.51</v>
      </c>
      <c r="CF59" s="545">
        <v>1.29</v>
      </c>
    </row>
    <row r="60" spans="1:84" ht="15.75" customHeight="1">
      <c r="A60" s="438" t="s">
        <v>1125</v>
      </c>
      <c r="B60" s="399">
        <v>2006</v>
      </c>
      <c r="C60" s="439">
        <v>48771</v>
      </c>
      <c r="D60" s="440">
        <v>8.8577915001816212</v>
      </c>
      <c r="E60" s="441">
        <v>4756</v>
      </c>
      <c r="F60" s="440">
        <v>9.7516967050091239</v>
      </c>
      <c r="G60" s="441">
        <v>46476</v>
      </c>
      <c r="H60" s="440">
        <v>8.4409734834725754</v>
      </c>
      <c r="I60" s="442">
        <v>2295</v>
      </c>
      <c r="J60" s="443">
        <v>0.41681801670904467</v>
      </c>
      <c r="K60" s="444">
        <v>118</v>
      </c>
      <c r="L60" s="445">
        <v>2.4</v>
      </c>
      <c r="M60" s="406">
        <v>62</v>
      </c>
      <c r="N60" s="446">
        <v>1.2712472575916016</v>
      </c>
      <c r="O60" s="424">
        <v>1247</v>
      </c>
      <c r="P60" s="446">
        <v>24.931024831060817</v>
      </c>
      <c r="Q60" s="424">
        <v>192</v>
      </c>
      <c r="R60" s="446">
        <v>3.9</v>
      </c>
      <c r="S60" s="424">
        <v>31044</v>
      </c>
      <c r="T60" s="446">
        <v>5.6</v>
      </c>
      <c r="U60" s="424">
        <v>10914</v>
      </c>
      <c r="V60" s="407">
        <v>1.98</v>
      </c>
      <c r="W60" s="524">
        <v>1.28</v>
      </c>
      <c r="X60" s="518">
        <v>1.32</v>
      </c>
      <c r="Y60" s="542">
        <v>2006</v>
      </c>
      <c r="Z60" s="515"/>
      <c r="AA60" s="515"/>
      <c r="AB60" s="515"/>
      <c r="AC60" s="515"/>
      <c r="AD60" s="515"/>
      <c r="AE60" s="515"/>
      <c r="AF60" s="515"/>
      <c r="AG60" s="515"/>
      <c r="AH60" s="515"/>
      <c r="AI60" s="516"/>
      <c r="AJ60" s="515"/>
      <c r="AK60" s="515"/>
      <c r="AL60" s="515"/>
      <c r="AM60" s="515"/>
      <c r="AN60" s="514"/>
      <c r="AO60" s="515"/>
      <c r="AP60" s="515"/>
      <c r="AQ60" s="515"/>
      <c r="AR60" s="515"/>
      <c r="AS60" s="516"/>
      <c r="AT60" s="515"/>
      <c r="AU60" s="515"/>
      <c r="AV60" s="515"/>
      <c r="AW60" s="515"/>
      <c r="AX60" s="515"/>
      <c r="AY60" s="515"/>
      <c r="AZ60" s="514"/>
      <c r="BA60" s="515"/>
      <c r="BB60" s="515"/>
      <c r="BC60" s="515"/>
      <c r="BD60" s="515"/>
      <c r="BE60" s="515"/>
      <c r="BF60" s="516"/>
      <c r="BG60" s="515"/>
      <c r="BH60" s="515"/>
      <c r="BI60" s="515"/>
      <c r="BJ60" s="515"/>
      <c r="BK60" s="515"/>
      <c r="BL60" s="514"/>
      <c r="BM60" s="515"/>
      <c r="BN60" s="515"/>
      <c r="BO60" s="515"/>
      <c r="BP60" s="515"/>
      <c r="BQ60" s="515"/>
      <c r="BR60" s="515"/>
      <c r="BS60" s="516"/>
      <c r="BT60" s="515"/>
      <c r="BU60" s="515"/>
      <c r="BV60" s="515"/>
      <c r="BW60" s="515"/>
      <c r="BX60" s="515"/>
      <c r="BY60" s="515"/>
      <c r="BZ60" s="514"/>
      <c r="CA60" s="515"/>
      <c r="CB60" s="516"/>
      <c r="CC60" s="515"/>
      <c r="CD60" s="515"/>
      <c r="CE60" s="515"/>
      <c r="CF60" s="535"/>
    </row>
    <row r="61" spans="1:84" ht="15.75" customHeight="1">
      <c r="A61" s="447" t="s">
        <v>1126</v>
      </c>
      <c r="B61" s="399">
        <v>2007</v>
      </c>
      <c r="C61" s="439">
        <v>48685</v>
      </c>
      <c r="D61" s="428">
        <v>8.8437783832879209</v>
      </c>
      <c r="E61" s="441">
        <v>4883</v>
      </c>
      <c r="F61" s="440">
        <v>10.029783300811339</v>
      </c>
      <c r="G61" s="427">
        <v>47877</v>
      </c>
      <c r="H61" s="428">
        <v>8.6970027247956398</v>
      </c>
      <c r="I61" s="448">
        <v>808</v>
      </c>
      <c r="J61" s="449">
        <v>0.14677565849227975</v>
      </c>
      <c r="K61" s="450">
        <v>105</v>
      </c>
      <c r="L61" s="445">
        <v>2.2000000000000002</v>
      </c>
      <c r="M61" s="406">
        <v>54</v>
      </c>
      <c r="N61" s="446">
        <v>1.1072153533862337</v>
      </c>
      <c r="O61" s="424">
        <v>1286</v>
      </c>
      <c r="P61" s="446">
        <v>25.734926257229194</v>
      </c>
      <c r="Q61" s="424">
        <v>222</v>
      </c>
      <c r="R61" s="446">
        <v>4.5</v>
      </c>
      <c r="S61" s="424">
        <v>30433</v>
      </c>
      <c r="T61" s="446">
        <v>5.5</v>
      </c>
      <c r="U61" s="424">
        <v>10821</v>
      </c>
      <c r="V61" s="407">
        <v>1.97</v>
      </c>
      <c r="W61" s="524">
        <v>1.3</v>
      </c>
      <c r="X61" s="518">
        <v>1.34</v>
      </c>
      <c r="Y61" s="542">
        <v>2007</v>
      </c>
      <c r="Z61" s="515"/>
      <c r="AA61" s="515"/>
      <c r="AB61" s="515"/>
      <c r="AC61" s="515"/>
      <c r="AD61" s="515"/>
      <c r="AE61" s="515"/>
      <c r="AF61" s="515"/>
      <c r="AG61" s="515"/>
      <c r="AH61" s="515"/>
      <c r="AI61" s="516"/>
      <c r="AJ61" s="515"/>
      <c r="AK61" s="515"/>
      <c r="AL61" s="515"/>
      <c r="AM61" s="515"/>
      <c r="AN61" s="514"/>
      <c r="AO61" s="515"/>
      <c r="AP61" s="515"/>
      <c r="AQ61" s="515"/>
      <c r="AR61" s="515"/>
      <c r="AS61" s="516"/>
      <c r="AT61" s="515"/>
      <c r="AU61" s="515"/>
      <c r="AV61" s="515"/>
      <c r="AW61" s="515"/>
      <c r="AX61" s="515"/>
      <c r="AY61" s="515"/>
      <c r="AZ61" s="514"/>
      <c r="BA61" s="515"/>
      <c r="BB61" s="515"/>
      <c r="BC61" s="515"/>
      <c r="BD61" s="515"/>
      <c r="BE61" s="515"/>
      <c r="BF61" s="516"/>
      <c r="BG61" s="515"/>
      <c r="BH61" s="515"/>
      <c r="BI61" s="515"/>
      <c r="BJ61" s="515"/>
      <c r="BK61" s="515"/>
      <c r="BL61" s="514"/>
      <c r="BM61" s="515"/>
      <c r="BN61" s="515"/>
      <c r="BO61" s="515"/>
      <c r="BP61" s="515"/>
      <c r="BQ61" s="515"/>
      <c r="BR61" s="515"/>
      <c r="BS61" s="516"/>
      <c r="BT61" s="515"/>
      <c r="BU61" s="515"/>
      <c r="BV61" s="515"/>
      <c r="BW61" s="515"/>
      <c r="BX61" s="515"/>
      <c r="BY61" s="515"/>
      <c r="BZ61" s="514"/>
      <c r="CA61" s="515"/>
      <c r="CB61" s="516"/>
      <c r="CC61" s="515"/>
      <c r="CD61" s="515"/>
      <c r="CE61" s="515"/>
      <c r="CF61" s="535"/>
    </row>
    <row r="62" spans="1:84" s="380" customFormat="1" ht="15.75" customHeight="1">
      <c r="A62" s="451" t="s">
        <v>1127</v>
      </c>
      <c r="B62" s="399">
        <v>2008</v>
      </c>
      <c r="C62" s="452">
        <v>48833</v>
      </c>
      <c r="D62" s="453">
        <v>8.8722747093023262</v>
      </c>
      <c r="E62" s="454">
        <v>4712</v>
      </c>
      <c r="F62" s="453">
        <v>9.6999999999999993</v>
      </c>
      <c r="G62" s="454">
        <v>49074</v>
      </c>
      <c r="H62" s="453">
        <v>8.9160610465116275</v>
      </c>
      <c r="I62" s="455">
        <v>-241</v>
      </c>
      <c r="J62" s="456">
        <v>-4.3786337209302327E-2</v>
      </c>
      <c r="K62" s="454">
        <v>115</v>
      </c>
      <c r="L62" s="445">
        <v>2.4</v>
      </c>
      <c r="M62" s="457">
        <v>51</v>
      </c>
      <c r="N62" s="453">
        <v>1.0475505802608607</v>
      </c>
      <c r="O62" s="454">
        <v>1143</v>
      </c>
      <c r="P62" s="453">
        <v>22.870978069473349</v>
      </c>
      <c r="Q62" s="454">
        <v>176</v>
      </c>
      <c r="R62" s="453">
        <v>3.6</v>
      </c>
      <c r="S62" s="454">
        <v>30486</v>
      </c>
      <c r="T62" s="453">
        <v>5.5</v>
      </c>
      <c r="U62" s="454">
        <v>10658</v>
      </c>
      <c r="V62" s="506">
        <v>1.94</v>
      </c>
      <c r="W62" s="525">
        <v>1.34</v>
      </c>
      <c r="X62" s="518">
        <v>1.37</v>
      </c>
      <c r="Y62" s="542">
        <v>2008</v>
      </c>
      <c r="Z62" s="515"/>
      <c r="AA62" s="515"/>
      <c r="AB62" s="515"/>
      <c r="AC62" s="515"/>
      <c r="AD62" s="515"/>
      <c r="AE62" s="515"/>
      <c r="AF62" s="515"/>
      <c r="AG62" s="515"/>
      <c r="AH62" s="515"/>
      <c r="AI62" s="516"/>
      <c r="AJ62" s="515"/>
      <c r="AK62" s="515"/>
      <c r="AL62" s="515"/>
      <c r="AM62" s="515"/>
      <c r="AN62" s="514"/>
      <c r="AO62" s="515"/>
      <c r="AP62" s="515"/>
      <c r="AQ62" s="515"/>
      <c r="AR62" s="515"/>
      <c r="AS62" s="516"/>
      <c r="AT62" s="515"/>
      <c r="AU62" s="515"/>
      <c r="AV62" s="515"/>
      <c r="AW62" s="515"/>
      <c r="AX62" s="515"/>
      <c r="AY62" s="515"/>
      <c r="AZ62" s="514"/>
      <c r="BA62" s="515"/>
      <c r="BB62" s="515"/>
      <c r="BC62" s="515"/>
      <c r="BD62" s="515"/>
      <c r="BE62" s="515"/>
      <c r="BF62" s="516"/>
      <c r="BG62" s="515"/>
      <c r="BH62" s="515"/>
      <c r="BI62" s="515"/>
      <c r="BJ62" s="515"/>
      <c r="BK62" s="515"/>
      <c r="BL62" s="514"/>
      <c r="BM62" s="515"/>
      <c r="BN62" s="515"/>
      <c r="BO62" s="515"/>
      <c r="BP62" s="515"/>
      <c r="BQ62" s="515"/>
      <c r="BR62" s="515"/>
      <c r="BS62" s="516"/>
      <c r="BT62" s="515"/>
      <c r="BU62" s="515"/>
      <c r="BV62" s="515"/>
      <c r="BW62" s="515"/>
      <c r="BX62" s="515"/>
      <c r="BY62" s="515"/>
      <c r="BZ62" s="514"/>
      <c r="CA62" s="515"/>
      <c r="CB62" s="516"/>
      <c r="CC62" s="515"/>
      <c r="CD62" s="515"/>
      <c r="CE62" s="515"/>
      <c r="CF62" s="535"/>
    </row>
    <row r="63" spans="1:84" s="380" customFormat="1" ht="15.75" customHeight="1">
      <c r="A63" s="451" t="s">
        <v>1128</v>
      </c>
      <c r="B63" s="399">
        <v>2009</v>
      </c>
      <c r="C63" s="452">
        <v>47592</v>
      </c>
      <c r="D63" s="453">
        <v>8.648373614392149</v>
      </c>
      <c r="E63" s="454">
        <v>4569</v>
      </c>
      <c r="F63" s="453">
        <v>9.6</v>
      </c>
      <c r="G63" s="454">
        <v>48864</v>
      </c>
      <c r="H63" s="453">
        <v>8.8795202616754505</v>
      </c>
      <c r="I63" s="455">
        <v>-1272</v>
      </c>
      <c r="J63" s="456">
        <v>-0.23114664728330001</v>
      </c>
      <c r="K63" s="454">
        <v>97</v>
      </c>
      <c r="L63" s="419">
        <v>2</v>
      </c>
      <c r="M63" s="458">
        <v>48</v>
      </c>
      <c r="N63" s="459">
        <v>0.9829418630843898</v>
      </c>
      <c r="O63" s="460">
        <v>1133</v>
      </c>
      <c r="P63" s="459">
        <v>23.252950230887635</v>
      </c>
      <c r="Q63" s="460">
        <v>189</v>
      </c>
      <c r="R63" s="459">
        <v>4</v>
      </c>
      <c r="S63" s="460">
        <v>29980</v>
      </c>
      <c r="T63" s="459">
        <v>5.4</v>
      </c>
      <c r="U63" s="460">
        <v>10808</v>
      </c>
      <c r="V63" s="507">
        <v>1.96</v>
      </c>
      <c r="W63" s="526">
        <v>1.33</v>
      </c>
      <c r="X63" s="518">
        <v>1.37</v>
      </c>
      <c r="Y63" s="542">
        <v>2009</v>
      </c>
      <c r="Z63" s="515"/>
      <c r="AA63" s="515"/>
      <c r="AB63" s="515"/>
      <c r="AC63" s="515"/>
      <c r="AD63" s="515"/>
      <c r="AE63" s="515"/>
      <c r="AF63" s="515"/>
      <c r="AG63" s="515"/>
      <c r="AH63" s="515"/>
      <c r="AI63" s="516"/>
      <c r="AJ63" s="515"/>
      <c r="AK63" s="515"/>
      <c r="AL63" s="515"/>
      <c r="AM63" s="515"/>
      <c r="AN63" s="514"/>
      <c r="AO63" s="515"/>
      <c r="AP63" s="515"/>
      <c r="AQ63" s="515"/>
      <c r="AR63" s="515"/>
      <c r="AS63" s="516"/>
      <c r="AT63" s="515"/>
      <c r="AU63" s="515"/>
      <c r="AV63" s="515"/>
      <c r="AW63" s="515"/>
      <c r="AX63" s="515"/>
      <c r="AY63" s="515"/>
      <c r="AZ63" s="514"/>
      <c r="BA63" s="515"/>
      <c r="BB63" s="515"/>
      <c r="BC63" s="515"/>
      <c r="BD63" s="515"/>
      <c r="BE63" s="515"/>
      <c r="BF63" s="516"/>
      <c r="BG63" s="515"/>
      <c r="BH63" s="515"/>
      <c r="BI63" s="515"/>
      <c r="BJ63" s="515"/>
      <c r="BK63" s="515"/>
      <c r="BL63" s="514"/>
      <c r="BM63" s="515"/>
      <c r="BN63" s="515"/>
      <c r="BO63" s="515"/>
      <c r="BP63" s="515"/>
      <c r="BQ63" s="515"/>
      <c r="BR63" s="515"/>
      <c r="BS63" s="516"/>
      <c r="BT63" s="515"/>
      <c r="BU63" s="515"/>
      <c r="BV63" s="515"/>
      <c r="BW63" s="515"/>
      <c r="BX63" s="515"/>
      <c r="BY63" s="515"/>
      <c r="BZ63" s="514"/>
      <c r="CA63" s="515"/>
      <c r="CB63" s="516"/>
      <c r="CC63" s="515"/>
      <c r="CD63" s="515"/>
      <c r="CE63" s="515"/>
      <c r="CF63" s="535"/>
    </row>
    <row r="64" spans="1:84" s="380" customFormat="1" ht="15.75" customHeight="1">
      <c r="A64" s="421" t="s">
        <v>1129</v>
      </c>
      <c r="B64" s="409">
        <v>2010</v>
      </c>
      <c r="C64" s="410">
        <v>47834</v>
      </c>
      <c r="D64" s="431">
        <v>8.686035954240058</v>
      </c>
      <c r="E64" s="432">
        <v>4568</v>
      </c>
      <c r="F64" s="431">
        <v>9.5496926872099355</v>
      </c>
      <c r="G64" s="432">
        <v>51568</v>
      </c>
      <c r="H64" s="431">
        <v>9.3640820773560929</v>
      </c>
      <c r="I64" s="433">
        <v>-3734</v>
      </c>
      <c r="J64" s="434">
        <v>-0.67804612311603418</v>
      </c>
      <c r="K64" s="432">
        <v>105</v>
      </c>
      <c r="L64" s="461">
        <v>2.2000000000000002</v>
      </c>
      <c r="M64" s="416">
        <v>39</v>
      </c>
      <c r="N64" s="431">
        <v>0.8</v>
      </c>
      <c r="O64" s="432">
        <v>1070</v>
      </c>
      <c r="P64" s="431">
        <v>21.9</v>
      </c>
      <c r="Q64" s="432">
        <v>175</v>
      </c>
      <c r="R64" s="431">
        <v>3.6</v>
      </c>
      <c r="S64" s="432">
        <v>29752</v>
      </c>
      <c r="T64" s="431">
        <v>5.4</v>
      </c>
      <c r="U64" s="432">
        <v>10738</v>
      </c>
      <c r="V64" s="417">
        <v>1.95</v>
      </c>
      <c r="W64" s="527">
        <v>1.41</v>
      </c>
      <c r="X64" s="518">
        <v>1.39</v>
      </c>
      <c r="Y64" s="543">
        <v>2010</v>
      </c>
      <c r="Z64" s="537">
        <v>1.29</v>
      </c>
      <c r="AA64" s="537">
        <v>1.32</v>
      </c>
      <c r="AB64" s="537">
        <v>1.33</v>
      </c>
      <c r="AC64" s="537">
        <v>1.36</v>
      </c>
      <c r="AD64" s="537">
        <v>1.3</v>
      </c>
      <c r="AE64" s="537">
        <v>1.28</v>
      </c>
      <c r="AF64" s="537">
        <v>1.42</v>
      </c>
      <c r="AG64" s="537">
        <v>1.33</v>
      </c>
      <c r="AH64" s="537">
        <v>1.0900000000000001</v>
      </c>
      <c r="AI64" s="538">
        <v>1.3</v>
      </c>
      <c r="AJ64" s="537">
        <v>1.41</v>
      </c>
      <c r="AK64" s="537">
        <v>1.51</v>
      </c>
      <c r="AL64" s="537">
        <v>1.34</v>
      </c>
      <c r="AM64" s="537">
        <v>1.32</v>
      </c>
      <c r="AN64" s="536">
        <v>1.39</v>
      </c>
      <c r="AO64" s="537">
        <v>1.63</v>
      </c>
      <c r="AP64" s="537">
        <v>1.34</v>
      </c>
      <c r="AQ64" s="537">
        <v>1.3</v>
      </c>
      <c r="AR64" s="537">
        <v>1.24</v>
      </c>
      <c r="AS64" s="538">
        <v>1.24</v>
      </c>
      <c r="AT64" s="537">
        <v>1.48</v>
      </c>
      <c r="AU64" s="537">
        <v>1.48</v>
      </c>
      <c r="AV64" s="537">
        <v>1.5</v>
      </c>
      <c r="AW64" s="537">
        <v>1.53</v>
      </c>
      <c r="AX64" s="537">
        <v>1.1100000000000001</v>
      </c>
      <c r="AY64" s="537">
        <v>1.45</v>
      </c>
      <c r="AZ64" s="536">
        <v>1.37</v>
      </c>
      <c r="BA64" s="537">
        <v>1.73</v>
      </c>
      <c r="BB64" s="537">
        <v>1.1499999999999999</v>
      </c>
      <c r="BC64" s="537">
        <v>1.48</v>
      </c>
      <c r="BD64" s="537">
        <v>1.23</v>
      </c>
      <c r="BE64" s="537">
        <v>1.52</v>
      </c>
      <c r="BF64" s="538">
        <v>1.35</v>
      </c>
      <c r="BG64" s="537">
        <v>1.54</v>
      </c>
      <c r="BH64" s="537">
        <v>1.55</v>
      </c>
      <c r="BI64" s="537">
        <v>1.39</v>
      </c>
      <c r="BJ64" s="537">
        <v>1.02</v>
      </c>
      <c r="BK64" s="537">
        <v>1.52</v>
      </c>
      <c r="BL64" s="536">
        <v>1.48</v>
      </c>
      <c r="BM64" s="537">
        <v>1.52</v>
      </c>
      <c r="BN64" s="537">
        <v>1.42</v>
      </c>
      <c r="BO64" s="537">
        <v>1.4</v>
      </c>
      <c r="BP64" s="537">
        <v>1.58</v>
      </c>
      <c r="BQ64" s="537">
        <v>1.79</v>
      </c>
      <c r="BR64" s="537">
        <v>1.22</v>
      </c>
      <c r="BS64" s="538">
        <v>1.3</v>
      </c>
      <c r="BT64" s="537">
        <v>1.84</v>
      </c>
      <c r="BU64" s="537">
        <v>1.94</v>
      </c>
      <c r="BV64" s="537">
        <v>1.73</v>
      </c>
      <c r="BW64" s="537">
        <v>1.72</v>
      </c>
      <c r="BX64" s="537">
        <v>1.84</v>
      </c>
      <c r="BY64" s="537">
        <v>1.76</v>
      </c>
      <c r="BZ64" s="536">
        <v>1.6</v>
      </c>
      <c r="CA64" s="537">
        <v>1.45</v>
      </c>
      <c r="CB64" s="538">
        <v>1.69</v>
      </c>
      <c r="CC64" s="537">
        <v>1.58</v>
      </c>
      <c r="CD64" s="537">
        <v>1.67</v>
      </c>
      <c r="CE64" s="537">
        <v>1.71</v>
      </c>
      <c r="CF64" s="545">
        <v>1.37</v>
      </c>
    </row>
    <row r="65" spans="1:84" s="380" customFormat="1" ht="15.75" customHeight="1">
      <c r="A65" s="462" t="s">
        <v>1130</v>
      </c>
      <c r="B65" s="399">
        <v>2011</v>
      </c>
      <c r="C65" s="463">
        <v>47351</v>
      </c>
      <c r="D65" s="459">
        <v>8.6</v>
      </c>
      <c r="E65" s="460">
        <v>4538</v>
      </c>
      <c r="F65" s="459">
        <f>E65/C65*100</f>
        <v>9.5837469113640683</v>
      </c>
      <c r="G65" s="460">
        <v>52259</v>
      </c>
      <c r="H65" s="459">
        <v>9.5</v>
      </c>
      <c r="I65" s="464">
        <v>-4908</v>
      </c>
      <c r="J65" s="465">
        <v>-0.9</v>
      </c>
      <c r="K65" s="460">
        <v>96</v>
      </c>
      <c r="L65" s="466">
        <v>2</v>
      </c>
      <c r="M65" s="458">
        <v>41</v>
      </c>
      <c r="N65" s="459">
        <v>0.9</v>
      </c>
      <c r="O65" s="460">
        <v>1028</v>
      </c>
      <c r="P65" s="459">
        <v>21.2</v>
      </c>
      <c r="Q65" s="460">
        <v>169</v>
      </c>
      <c r="R65" s="459">
        <v>3.6</v>
      </c>
      <c r="S65" s="460">
        <v>28283</v>
      </c>
      <c r="T65" s="459">
        <v>5.0999999999999996</v>
      </c>
      <c r="U65" s="460">
        <v>10308</v>
      </c>
      <c r="V65" s="507">
        <v>1.87</v>
      </c>
      <c r="W65" s="528">
        <v>1.4</v>
      </c>
      <c r="X65" s="518">
        <v>1.39</v>
      </c>
      <c r="Y65" s="542">
        <v>2011</v>
      </c>
      <c r="Z65" s="515"/>
      <c r="AA65" s="515"/>
      <c r="AB65" s="515"/>
      <c r="AC65" s="515"/>
      <c r="AD65" s="515"/>
      <c r="AE65" s="515"/>
      <c r="AF65" s="515"/>
      <c r="AG65" s="515"/>
      <c r="AH65" s="515"/>
      <c r="AI65" s="516"/>
      <c r="AJ65" s="515"/>
      <c r="AK65" s="515"/>
      <c r="AL65" s="515"/>
      <c r="AM65" s="515"/>
      <c r="AN65" s="514"/>
      <c r="AO65" s="515"/>
      <c r="AP65" s="515"/>
      <c r="AQ65" s="515"/>
      <c r="AR65" s="515"/>
      <c r="AS65" s="516"/>
      <c r="AT65" s="515"/>
      <c r="AU65" s="515"/>
      <c r="AV65" s="515"/>
      <c r="AW65" s="515"/>
      <c r="AX65" s="515"/>
      <c r="AY65" s="515"/>
      <c r="AZ65" s="514"/>
      <c r="BA65" s="515"/>
      <c r="BB65" s="515"/>
      <c r="BC65" s="515"/>
      <c r="BD65" s="515"/>
      <c r="BE65" s="515"/>
      <c r="BF65" s="516"/>
      <c r="BG65" s="515"/>
      <c r="BH65" s="515"/>
      <c r="BI65" s="515"/>
      <c r="BJ65" s="515"/>
      <c r="BK65" s="515"/>
      <c r="BL65" s="514"/>
      <c r="BM65" s="515"/>
      <c r="BN65" s="515"/>
      <c r="BO65" s="515"/>
      <c r="BP65" s="515"/>
      <c r="BQ65" s="515"/>
      <c r="BR65" s="515"/>
      <c r="BS65" s="516"/>
      <c r="BT65" s="515"/>
      <c r="BU65" s="515"/>
      <c r="BV65" s="515"/>
      <c r="BW65" s="515"/>
      <c r="BX65" s="515"/>
      <c r="BY65" s="515"/>
      <c r="BZ65" s="514"/>
      <c r="CA65" s="515"/>
      <c r="CB65" s="516"/>
      <c r="CC65" s="515"/>
      <c r="CD65" s="515"/>
      <c r="CE65" s="515"/>
      <c r="CF65" s="535"/>
    </row>
    <row r="66" spans="1:84" s="380" customFormat="1" ht="15.75" customHeight="1">
      <c r="A66" s="462" t="s">
        <v>1131</v>
      </c>
      <c r="B66" s="399">
        <v>2012</v>
      </c>
      <c r="C66" s="463">
        <v>46436</v>
      </c>
      <c r="D66" s="459">
        <v>8.4</v>
      </c>
      <c r="E66" s="460">
        <v>4392</v>
      </c>
      <c r="F66" s="459">
        <v>9.4581789990524587</v>
      </c>
      <c r="G66" s="460">
        <v>53657</v>
      </c>
      <c r="H66" s="459">
        <v>9.8000000000000007</v>
      </c>
      <c r="I66" s="464">
        <v>-7221</v>
      </c>
      <c r="J66" s="465">
        <v>-1.2961766289714594</v>
      </c>
      <c r="K66" s="460">
        <v>79</v>
      </c>
      <c r="L66" s="467">
        <v>1.7012662589370315</v>
      </c>
      <c r="M66" s="458">
        <v>20</v>
      </c>
      <c r="N66" s="459">
        <v>0.43070031871823583</v>
      </c>
      <c r="O66" s="460">
        <v>1066</v>
      </c>
      <c r="P66" s="459">
        <v>22.441160372194858</v>
      </c>
      <c r="Q66" s="460">
        <v>156</v>
      </c>
      <c r="R66" s="459">
        <v>3.3432631105205632</v>
      </c>
      <c r="S66" s="460">
        <v>28236</v>
      </c>
      <c r="T66" s="459">
        <v>5.0999999999999996</v>
      </c>
      <c r="U66" s="460">
        <v>10264</v>
      </c>
      <c r="V66" s="507">
        <v>1.87</v>
      </c>
      <c r="W66" s="528">
        <v>1.4</v>
      </c>
      <c r="X66" s="518">
        <v>1.41</v>
      </c>
      <c r="Y66" s="542">
        <v>2012</v>
      </c>
      <c r="Z66" s="515"/>
      <c r="AA66" s="515"/>
      <c r="AB66" s="515"/>
      <c r="AC66" s="515"/>
      <c r="AD66" s="515"/>
      <c r="AE66" s="515"/>
      <c r="AF66" s="515"/>
      <c r="AG66" s="515"/>
      <c r="AH66" s="515"/>
      <c r="AI66" s="516"/>
      <c r="AJ66" s="515"/>
      <c r="AK66" s="515"/>
      <c r="AL66" s="515"/>
      <c r="AM66" s="515"/>
      <c r="AN66" s="514"/>
      <c r="AO66" s="515"/>
      <c r="AP66" s="515"/>
      <c r="AQ66" s="515"/>
      <c r="AR66" s="515"/>
      <c r="AS66" s="516"/>
      <c r="AT66" s="515"/>
      <c r="AU66" s="515"/>
      <c r="AV66" s="515"/>
      <c r="AW66" s="515"/>
      <c r="AX66" s="515"/>
      <c r="AY66" s="515"/>
      <c r="AZ66" s="514"/>
      <c r="BA66" s="515"/>
      <c r="BB66" s="515"/>
      <c r="BC66" s="515"/>
      <c r="BD66" s="515"/>
      <c r="BE66" s="515"/>
      <c r="BF66" s="516"/>
      <c r="BG66" s="515"/>
      <c r="BH66" s="515"/>
      <c r="BI66" s="515"/>
      <c r="BJ66" s="515"/>
      <c r="BK66" s="515"/>
      <c r="BL66" s="514"/>
      <c r="BM66" s="515"/>
      <c r="BN66" s="515"/>
      <c r="BO66" s="515"/>
      <c r="BP66" s="515"/>
      <c r="BQ66" s="515"/>
      <c r="BR66" s="515"/>
      <c r="BS66" s="516"/>
      <c r="BT66" s="515"/>
      <c r="BU66" s="515"/>
      <c r="BV66" s="515"/>
      <c r="BW66" s="515"/>
      <c r="BX66" s="515"/>
      <c r="BY66" s="515"/>
      <c r="BZ66" s="514"/>
      <c r="CA66" s="515"/>
      <c r="CB66" s="516"/>
      <c r="CC66" s="515"/>
      <c r="CD66" s="515"/>
      <c r="CE66" s="515"/>
      <c r="CF66" s="535"/>
    </row>
    <row r="67" spans="1:84" ht="15.75" customHeight="1">
      <c r="A67" s="468" t="s">
        <v>1132</v>
      </c>
      <c r="B67" s="399">
        <v>2013</v>
      </c>
      <c r="C67" s="469">
        <v>45673</v>
      </c>
      <c r="D67" s="470">
        <v>8.3000000000000007</v>
      </c>
      <c r="E67" s="471">
        <v>4419</v>
      </c>
      <c r="F67" s="472">
        <v>9.6999999999999993</v>
      </c>
      <c r="G67" s="471">
        <v>54366</v>
      </c>
      <c r="H67" s="470">
        <v>9.9</v>
      </c>
      <c r="I67" s="473">
        <v>-8693</v>
      </c>
      <c r="J67" s="474">
        <v>-1.6</v>
      </c>
      <c r="K67" s="471">
        <v>72</v>
      </c>
      <c r="L67" s="475">
        <v>1.6</v>
      </c>
      <c r="M67" s="476">
        <v>30</v>
      </c>
      <c r="N67" s="472">
        <v>0.7</v>
      </c>
      <c r="O67" s="471">
        <v>964</v>
      </c>
      <c r="P67" s="472">
        <v>20.7</v>
      </c>
      <c r="Q67" s="471">
        <v>143</v>
      </c>
      <c r="R67" s="472">
        <v>3.1</v>
      </c>
      <c r="S67" s="471">
        <v>27826</v>
      </c>
      <c r="T67" s="472">
        <v>5.0999999999999996</v>
      </c>
      <c r="U67" s="471">
        <v>10047</v>
      </c>
      <c r="V67" s="508">
        <v>1.83</v>
      </c>
      <c r="W67" s="529">
        <v>1.42</v>
      </c>
      <c r="X67" s="518">
        <v>1.43</v>
      </c>
      <c r="Y67" s="542">
        <v>2013</v>
      </c>
      <c r="Z67" s="515"/>
      <c r="AA67" s="515"/>
      <c r="AB67" s="515"/>
      <c r="AC67" s="515"/>
      <c r="AD67" s="515"/>
      <c r="AE67" s="515"/>
      <c r="AF67" s="515"/>
      <c r="AG67" s="515"/>
      <c r="AH67" s="515"/>
      <c r="AI67" s="516"/>
      <c r="AJ67" s="515"/>
      <c r="AK67" s="515"/>
      <c r="AL67" s="515"/>
      <c r="AM67" s="515"/>
      <c r="AN67" s="514"/>
      <c r="AO67" s="515"/>
      <c r="AP67" s="515"/>
      <c r="AQ67" s="515"/>
      <c r="AR67" s="515"/>
      <c r="AS67" s="516"/>
      <c r="AT67" s="515"/>
      <c r="AU67" s="515"/>
      <c r="AV67" s="515"/>
      <c r="AW67" s="515"/>
      <c r="AX67" s="515"/>
      <c r="AY67" s="515"/>
      <c r="AZ67" s="514"/>
      <c r="BA67" s="515"/>
      <c r="BB67" s="515"/>
      <c r="BC67" s="515"/>
      <c r="BD67" s="515"/>
      <c r="BE67" s="515"/>
      <c r="BF67" s="516"/>
      <c r="BG67" s="515"/>
      <c r="BH67" s="515"/>
      <c r="BI67" s="515"/>
      <c r="BJ67" s="515"/>
      <c r="BK67" s="515"/>
      <c r="BL67" s="514"/>
      <c r="BM67" s="515"/>
      <c r="BN67" s="515"/>
      <c r="BO67" s="515"/>
      <c r="BP67" s="515"/>
      <c r="BQ67" s="515"/>
      <c r="BR67" s="515"/>
      <c r="BS67" s="516"/>
      <c r="BT67" s="515"/>
      <c r="BU67" s="515"/>
      <c r="BV67" s="515"/>
      <c r="BW67" s="515"/>
      <c r="BX67" s="515"/>
      <c r="BY67" s="515"/>
      <c r="BZ67" s="514"/>
      <c r="CA67" s="515"/>
      <c r="CB67" s="516"/>
      <c r="CC67" s="515"/>
      <c r="CD67" s="515"/>
      <c r="CE67" s="515"/>
      <c r="CF67" s="535"/>
    </row>
    <row r="68" spans="1:84" ht="15.75" customHeight="1">
      <c r="A68" s="477" t="s">
        <v>1133</v>
      </c>
      <c r="B68" s="399">
        <v>2014</v>
      </c>
      <c r="C68" s="478">
        <v>44352</v>
      </c>
      <c r="D68" s="479">
        <v>8.1</v>
      </c>
      <c r="E68" s="480">
        <v>4253</v>
      </c>
      <c r="F68" s="481">
        <v>9.6</v>
      </c>
      <c r="G68" s="480">
        <v>54147</v>
      </c>
      <c r="H68" s="479">
        <v>9.9</v>
      </c>
      <c r="I68" s="482">
        <v>-9795</v>
      </c>
      <c r="J68" s="483">
        <v>-1.8</v>
      </c>
      <c r="K68" s="480">
        <v>91</v>
      </c>
      <c r="L68" s="484">
        <v>2.1</v>
      </c>
      <c r="M68" s="485">
        <v>33</v>
      </c>
      <c r="N68" s="481">
        <v>0.7</v>
      </c>
      <c r="O68" s="480">
        <v>951</v>
      </c>
      <c r="P68" s="481">
        <v>21</v>
      </c>
      <c r="Q68" s="480">
        <v>142</v>
      </c>
      <c r="R68" s="481">
        <v>3.2</v>
      </c>
      <c r="S68" s="480">
        <v>26941</v>
      </c>
      <c r="T68" s="481">
        <v>4.9000000000000004</v>
      </c>
      <c r="U68" s="480">
        <v>9598</v>
      </c>
      <c r="V68" s="509">
        <v>1.76</v>
      </c>
      <c r="W68" s="530">
        <v>1.41</v>
      </c>
      <c r="X68" s="518">
        <v>1.42</v>
      </c>
      <c r="Y68" s="542">
        <v>2014</v>
      </c>
      <c r="Z68" s="515"/>
      <c r="AA68" s="515"/>
      <c r="AB68" s="515"/>
      <c r="AC68" s="515"/>
      <c r="AD68" s="515"/>
      <c r="AE68" s="515"/>
      <c r="AF68" s="515"/>
      <c r="AG68" s="515"/>
      <c r="AH68" s="515"/>
      <c r="AI68" s="516"/>
      <c r="AJ68" s="515"/>
      <c r="AK68" s="515"/>
      <c r="AL68" s="515"/>
      <c r="AM68" s="515"/>
      <c r="AN68" s="514"/>
      <c r="AO68" s="515"/>
      <c r="AP68" s="515"/>
      <c r="AQ68" s="515"/>
      <c r="AR68" s="515"/>
      <c r="AS68" s="516"/>
      <c r="AT68" s="515"/>
      <c r="AU68" s="515"/>
      <c r="AV68" s="515"/>
      <c r="AW68" s="515"/>
      <c r="AX68" s="515"/>
      <c r="AY68" s="515"/>
      <c r="AZ68" s="514"/>
      <c r="BA68" s="515"/>
      <c r="BB68" s="515"/>
      <c r="BC68" s="515"/>
      <c r="BD68" s="515"/>
      <c r="BE68" s="515"/>
      <c r="BF68" s="516"/>
      <c r="BG68" s="515"/>
      <c r="BH68" s="515"/>
      <c r="BI68" s="515"/>
      <c r="BJ68" s="515"/>
      <c r="BK68" s="515"/>
      <c r="BL68" s="514"/>
      <c r="BM68" s="515"/>
      <c r="BN68" s="515"/>
      <c r="BO68" s="515"/>
      <c r="BP68" s="515"/>
      <c r="BQ68" s="515"/>
      <c r="BR68" s="515"/>
      <c r="BS68" s="516"/>
      <c r="BT68" s="515"/>
      <c r="BU68" s="515"/>
      <c r="BV68" s="515"/>
      <c r="BW68" s="515"/>
      <c r="BX68" s="515"/>
      <c r="BY68" s="515"/>
      <c r="BZ68" s="514"/>
      <c r="CA68" s="515"/>
      <c r="CB68" s="516"/>
      <c r="CC68" s="515"/>
      <c r="CD68" s="515"/>
      <c r="CE68" s="515"/>
      <c r="CF68" s="535"/>
    </row>
    <row r="69" spans="1:84" ht="15.75" customHeight="1">
      <c r="A69" s="486" t="s">
        <v>1134</v>
      </c>
      <c r="B69" s="409">
        <v>2015</v>
      </c>
      <c r="C69" s="487">
        <v>44015</v>
      </c>
      <c r="D69" s="488">
        <v>8.1</v>
      </c>
      <c r="E69" s="489">
        <v>4069</v>
      </c>
      <c r="F69" s="490">
        <v>9.1999999999999993</v>
      </c>
      <c r="G69" s="489">
        <v>55391</v>
      </c>
      <c r="H69" s="488">
        <v>10.199999999999999</v>
      </c>
      <c r="I69" s="491">
        <v>-11376</v>
      </c>
      <c r="J69" s="492">
        <v>-2.1</v>
      </c>
      <c r="K69" s="489">
        <v>74</v>
      </c>
      <c r="L69" s="493">
        <v>1.7</v>
      </c>
      <c r="M69" s="494">
        <v>30</v>
      </c>
      <c r="N69" s="490">
        <v>0.7</v>
      </c>
      <c r="O69" s="489">
        <v>916</v>
      </c>
      <c r="P69" s="490">
        <v>20.399999999999999</v>
      </c>
      <c r="Q69" s="489">
        <v>144</v>
      </c>
      <c r="R69" s="490">
        <v>3.3</v>
      </c>
      <c r="S69" s="489">
        <v>26422</v>
      </c>
      <c r="T69" s="490">
        <v>4.8</v>
      </c>
      <c r="U69" s="489">
        <v>9774</v>
      </c>
      <c r="V69" s="510">
        <v>1.79</v>
      </c>
      <c r="W69" s="531">
        <v>1.48</v>
      </c>
      <c r="X69" s="518">
        <v>1.45</v>
      </c>
      <c r="Y69" s="543">
        <v>2015</v>
      </c>
      <c r="Z69" s="544">
        <v>1.37</v>
      </c>
      <c r="AA69" s="537">
        <v>1.51</v>
      </c>
      <c r="AB69" s="537">
        <v>1.39</v>
      </c>
      <c r="AC69" s="537">
        <v>1.42</v>
      </c>
      <c r="AD69" s="537">
        <v>1.35</v>
      </c>
      <c r="AE69" s="537">
        <v>1.31</v>
      </c>
      <c r="AF69" s="537">
        <v>1.57</v>
      </c>
      <c r="AG69" s="537">
        <v>1.34</v>
      </c>
      <c r="AH69" s="537">
        <v>1.07</v>
      </c>
      <c r="AI69" s="538">
        <v>1.32</v>
      </c>
      <c r="AJ69" s="537">
        <v>1.49</v>
      </c>
      <c r="AK69" s="537">
        <v>1.52</v>
      </c>
      <c r="AL69" s="537">
        <v>1.49</v>
      </c>
      <c r="AM69" s="537">
        <v>1.34</v>
      </c>
      <c r="AN69" s="536">
        <v>1.41</v>
      </c>
      <c r="AO69" s="537">
        <v>1.57</v>
      </c>
      <c r="AP69" s="537">
        <v>1.44</v>
      </c>
      <c r="AQ69" s="537">
        <v>1.36</v>
      </c>
      <c r="AR69" s="537">
        <v>1.27</v>
      </c>
      <c r="AS69" s="538">
        <v>0.94</v>
      </c>
      <c r="AT69" s="537">
        <v>1.56</v>
      </c>
      <c r="AU69" s="537">
        <v>1.58</v>
      </c>
      <c r="AV69" s="537">
        <v>1.56</v>
      </c>
      <c r="AW69" s="537">
        <v>1.52</v>
      </c>
      <c r="AX69" s="537">
        <v>1.36</v>
      </c>
      <c r="AY69" s="537">
        <v>1.66</v>
      </c>
      <c r="AZ69" s="536">
        <v>1.52</v>
      </c>
      <c r="BA69" s="537">
        <v>1.68</v>
      </c>
      <c r="BB69" s="537">
        <v>1.34</v>
      </c>
      <c r="BC69" s="537">
        <v>1.63</v>
      </c>
      <c r="BD69" s="537">
        <v>1.46</v>
      </c>
      <c r="BE69" s="537">
        <v>1.68</v>
      </c>
      <c r="BF69" s="538">
        <v>1.45</v>
      </c>
      <c r="BG69" s="537">
        <v>1.59</v>
      </c>
      <c r="BH69" s="537">
        <v>1.59</v>
      </c>
      <c r="BI69" s="537">
        <v>1.52</v>
      </c>
      <c r="BJ69" s="537">
        <v>1.34</v>
      </c>
      <c r="BK69" s="537">
        <v>1.6</v>
      </c>
      <c r="BL69" s="536">
        <v>1.5</v>
      </c>
      <c r="BM69" s="537">
        <v>1.59</v>
      </c>
      <c r="BN69" s="537">
        <v>1.53</v>
      </c>
      <c r="BO69" s="537">
        <v>1.43</v>
      </c>
      <c r="BP69" s="537">
        <v>1.56</v>
      </c>
      <c r="BQ69" s="537">
        <v>1.56</v>
      </c>
      <c r="BR69" s="537">
        <v>1.18</v>
      </c>
      <c r="BS69" s="538">
        <v>1.42</v>
      </c>
      <c r="BT69" s="537">
        <v>1.68</v>
      </c>
      <c r="BU69" s="537">
        <v>1.71</v>
      </c>
      <c r="BV69" s="537">
        <v>1.62</v>
      </c>
      <c r="BW69" s="537">
        <v>1.67</v>
      </c>
      <c r="BX69" s="537">
        <v>1.82</v>
      </c>
      <c r="BY69" s="537">
        <v>1.43</v>
      </c>
      <c r="BZ69" s="536">
        <v>1.54</v>
      </c>
      <c r="CA69" s="537">
        <v>1.45</v>
      </c>
      <c r="CB69" s="538">
        <v>1.61</v>
      </c>
      <c r="CC69" s="537">
        <v>1.62</v>
      </c>
      <c r="CD69" s="537">
        <v>1.41</v>
      </c>
      <c r="CE69" s="537">
        <v>1.83</v>
      </c>
      <c r="CF69" s="545">
        <v>1.62</v>
      </c>
    </row>
    <row r="70" spans="1:84" ht="15.75" customHeight="1" thickBot="1">
      <c r="A70" s="495" t="s">
        <v>1135</v>
      </c>
      <c r="B70" s="496">
        <v>2016</v>
      </c>
      <c r="C70" s="497">
        <v>43378</v>
      </c>
      <c r="D70" s="498" t="s">
        <v>909</v>
      </c>
      <c r="E70" s="499">
        <v>4155</v>
      </c>
      <c r="F70" s="500">
        <v>9.5</v>
      </c>
      <c r="G70" s="499">
        <v>55421</v>
      </c>
      <c r="H70" s="501">
        <v>10.199999999999999</v>
      </c>
      <c r="I70" s="502">
        <v>-12043</v>
      </c>
      <c r="J70" s="503">
        <v>-2.2000000000000002</v>
      </c>
      <c r="K70" s="499">
        <v>67</v>
      </c>
      <c r="L70" s="504">
        <v>1.5</v>
      </c>
      <c r="M70" s="539">
        <v>18</v>
      </c>
      <c r="N70" s="500">
        <v>0.4</v>
      </c>
      <c r="O70" s="499">
        <v>856</v>
      </c>
      <c r="P70" s="500">
        <v>19.399999999999999</v>
      </c>
      <c r="Q70" s="499">
        <v>120</v>
      </c>
      <c r="R70" s="500">
        <v>2.8</v>
      </c>
      <c r="S70" s="499">
        <v>25807</v>
      </c>
      <c r="T70" s="500">
        <v>4.7</v>
      </c>
      <c r="U70" s="499">
        <v>9302</v>
      </c>
      <c r="V70" s="540">
        <v>1.71</v>
      </c>
      <c r="W70" s="532">
        <v>1.49</v>
      </c>
      <c r="X70" s="533">
        <v>1.44</v>
      </c>
      <c r="Y70" s="546" t="s">
        <v>1069</v>
      </c>
      <c r="Z70" s="547">
        <f>市町出生率推計WS!Y11</f>
        <v>1.3726272334163019</v>
      </c>
      <c r="AA70" s="547">
        <f>市町出生率推計WS!Y180</f>
        <v>1.4724434192038662</v>
      </c>
      <c r="AB70" s="547">
        <f>市町出生率推計WS!Y184</f>
        <v>1.3742745746664053</v>
      </c>
      <c r="AC70" s="547">
        <f>市町出生率推計WS!Y188</f>
        <v>1.3706334665358624</v>
      </c>
      <c r="AD70" s="547">
        <f>市町出生率推計WS!Y192</f>
        <v>1.2349393298303637</v>
      </c>
      <c r="AE70" s="547">
        <f>市町出生率推計WS!Y196</f>
        <v>1.4272736167800673</v>
      </c>
      <c r="AF70" s="547">
        <f>市町出生率推計WS!Y200</f>
        <v>1.6062248639626155</v>
      </c>
      <c r="AG70" s="547">
        <f>市町出生率推計WS!Y204</f>
        <v>1.3944912304107733</v>
      </c>
      <c r="AH70" s="547">
        <f>市町出生率推計WS!Y208</f>
        <v>1.1000000000000001</v>
      </c>
      <c r="AI70" s="548">
        <f>市町出生率推計WS!Y212</f>
        <v>1.3252939019904348</v>
      </c>
      <c r="AJ70" s="547"/>
      <c r="AK70" s="547">
        <f>市町出生率推計WS!Y19</f>
        <v>1.5054868095944125</v>
      </c>
      <c r="AL70" s="547">
        <f>市町出生率推計WS!Y27</f>
        <v>1.5312016895764777</v>
      </c>
      <c r="AM70" s="547">
        <f>市町出生率推計WS!Y35</f>
        <v>1.3220645284774122</v>
      </c>
      <c r="AN70" s="549"/>
      <c r="AO70" s="547">
        <f>市町出生率推計WS!Y39</f>
        <v>1.5951258851726577</v>
      </c>
      <c r="AP70" s="547">
        <f>市町出生率推計WS!Y63</f>
        <v>1.4987845143236431</v>
      </c>
      <c r="AQ70" s="547">
        <f>市町出生率推計WS!Y75</f>
        <v>1.393887777496744</v>
      </c>
      <c r="AR70" s="547">
        <f>市町出生率推計WS!Y83</f>
        <v>1.282024058319966</v>
      </c>
      <c r="AS70" s="548">
        <f>市町出生率推計WS!Y127</f>
        <v>1.1366779772451425</v>
      </c>
      <c r="AT70" s="547"/>
      <c r="AU70" s="547">
        <f>市町出生率推計WS!Y23</f>
        <v>1.6500912414960862</v>
      </c>
      <c r="AV70" s="547">
        <f>市町出生率推計WS!Y51</f>
        <v>1.5952875229901284</v>
      </c>
      <c r="AW70" s="547">
        <f>市町出生率推計WS!Y71</f>
        <v>1.510359236918221</v>
      </c>
      <c r="AX70" s="547">
        <f>市町出生率推計WS!Y135</f>
        <v>1.4066469397793411</v>
      </c>
      <c r="AY70" s="547">
        <f>市町出生率推計WS!Y139</f>
        <v>1.5571732291243581</v>
      </c>
      <c r="AZ70" s="549"/>
      <c r="BA70" s="547">
        <f>市町出生率推計WS!Y59</f>
        <v>1.6580568576549777</v>
      </c>
      <c r="BB70" s="547">
        <f>市町出生率推計WS!Y67</f>
        <v>1.4165448140678019</v>
      </c>
      <c r="BC70" s="547">
        <f>市町出生率推計WS!Y79</f>
        <v>1.5516950803539395</v>
      </c>
      <c r="BD70" s="547">
        <f>市町出生率推計WS!Y87</f>
        <v>1.5204571388219801</v>
      </c>
      <c r="BE70" s="547">
        <f>市町出生率推計WS!Y119</f>
        <v>1.7734223851764352</v>
      </c>
      <c r="BF70" s="548">
        <f>市町出生率推計WS!Y131</f>
        <v>1.3910285814335681</v>
      </c>
      <c r="BG70" s="547"/>
      <c r="BH70" s="547">
        <f>市町出生率推計WS!Y15</f>
        <v>1.5467996734719887</v>
      </c>
      <c r="BI70" s="547">
        <f>市町出生率推計WS!Y151</f>
        <v>1.5887243584673114</v>
      </c>
      <c r="BJ70" s="547">
        <f>市町出生率推計WS!Y143</f>
        <v>1.0833524371677838</v>
      </c>
      <c r="BK70" s="547">
        <f>市町出生率推計WS!Y147</f>
        <v>1.5787631914616604</v>
      </c>
      <c r="BL70" s="549"/>
      <c r="BM70" s="547">
        <f>市町出生率推計WS!Y43</f>
        <v>1.80082171598303</v>
      </c>
      <c r="BN70" s="547">
        <f>市町出生率推計WS!Y123</f>
        <v>1.4812994895827269</v>
      </c>
      <c r="BO70" s="547">
        <f>市町出生率推計WS!Y55</f>
        <v>1.4492767526086232</v>
      </c>
      <c r="BP70" s="547">
        <f>市町出生率推計WS!Y115</f>
        <v>1.4330185136365894</v>
      </c>
      <c r="BQ70" s="547">
        <f>市町出生率推計WS!Y155</f>
        <v>1.7087452871130862</v>
      </c>
      <c r="BR70" s="547">
        <f>市町出生率推計WS!Y159</f>
        <v>1.2651599749714004</v>
      </c>
      <c r="BS70" s="548">
        <f>市町出生率推計WS!Y163</f>
        <v>1.4689835772876878</v>
      </c>
      <c r="BT70" s="547"/>
      <c r="BU70" s="547">
        <f>市町出生率推計WS!Y47</f>
        <v>1.7720906290720206</v>
      </c>
      <c r="BV70" s="547">
        <f>市町出生率推計WS!Y95</f>
        <v>1.7295301197908302</v>
      </c>
      <c r="BW70" s="547">
        <f>市町出生率推計WS!Y107</f>
        <v>1.9314894975909802</v>
      </c>
      <c r="BX70" s="547">
        <f>市町出生率推計WS!Y167</f>
        <v>1.7611812263952156</v>
      </c>
      <c r="BY70" s="547">
        <f>市町出生率推計WS!Y171</f>
        <v>1.5872977856058517</v>
      </c>
      <c r="BZ70" s="549"/>
      <c r="CA70" s="547">
        <f>市町出生率推計WS!Y91</f>
        <v>1.7561078526828748</v>
      </c>
      <c r="CB70" s="548">
        <f>市町出生率推計WS!Y99</f>
        <v>1.7362851252676881</v>
      </c>
      <c r="CC70" s="547"/>
      <c r="CD70" s="547">
        <f>市町出生率推計WS!Y31</f>
        <v>1.7168334578820632</v>
      </c>
      <c r="CE70" s="547">
        <f>市町出生率推計WS!Y103</f>
        <v>1.886829743934348</v>
      </c>
      <c r="CF70" s="550">
        <f>市町出生率推計WS!Y111</f>
        <v>1.6542580453709226</v>
      </c>
    </row>
    <row r="71" spans="1:84">
      <c r="W71" s="383"/>
    </row>
    <row r="72" spans="1:84">
      <c r="W72" s="383"/>
    </row>
    <row r="73" spans="1:84">
      <c r="W73" s="383"/>
    </row>
    <row r="74" spans="1:84">
      <c r="W74" s="383"/>
    </row>
    <row r="75" spans="1:84">
      <c r="W75" s="383"/>
    </row>
    <row r="76" spans="1:84">
      <c r="W76" s="383"/>
    </row>
    <row r="77" spans="1:84">
      <c r="W77" s="383"/>
    </row>
    <row r="78" spans="1:84">
      <c r="W78" s="383"/>
    </row>
    <row r="79" spans="1:84">
      <c r="W79" s="383"/>
    </row>
    <row r="80" spans="1:84">
      <c r="W80" s="383"/>
    </row>
    <row r="81" spans="23:23" s="379" customFormat="1">
      <c r="W81" s="383"/>
    </row>
    <row r="82" spans="23:23" s="379" customFormat="1">
      <c r="W82" s="383"/>
    </row>
    <row r="83" spans="23:23" s="379" customFormat="1">
      <c r="W83" s="383"/>
    </row>
    <row r="84" spans="23:23" s="379" customFormat="1">
      <c r="W84" s="383"/>
    </row>
    <row r="85" spans="23:23" s="379" customFormat="1">
      <c r="W85" s="383"/>
    </row>
    <row r="86" spans="23:23" s="379" customFormat="1">
      <c r="W86" s="383"/>
    </row>
    <row r="87" spans="23:23" s="379" customFormat="1">
      <c r="W87" s="383"/>
    </row>
    <row r="88" spans="23:23" s="379" customFormat="1">
      <c r="W88" s="383"/>
    </row>
    <row r="89" spans="23:23" s="379" customFormat="1">
      <c r="W89" s="383"/>
    </row>
    <row r="90" spans="23:23" s="379" customFormat="1">
      <c r="W90" s="383"/>
    </row>
    <row r="91" spans="23:23" s="379" customFormat="1">
      <c r="W91" s="383"/>
    </row>
    <row r="92" spans="23:23" s="379" customFormat="1">
      <c r="W92" s="383"/>
    </row>
    <row r="93" spans="23:23" s="379" customFormat="1">
      <c r="W93" s="383"/>
    </row>
    <row r="94" spans="23:23" s="379" customFormat="1">
      <c r="W94" s="383"/>
    </row>
    <row r="95" spans="23:23" s="379" customFormat="1">
      <c r="W95" s="383"/>
    </row>
    <row r="96" spans="23:23" s="379" customFormat="1">
      <c r="W96" s="383"/>
    </row>
    <row r="97" spans="23:23" s="379" customFormat="1">
      <c r="W97" s="383"/>
    </row>
    <row r="98" spans="23:23" s="379" customFormat="1">
      <c r="W98" s="383"/>
    </row>
    <row r="99" spans="23:23" s="379" customFormat="1">
      <c r="W99" s="383"/>
    </row>
    <row r="100" spans="23:23" s="379" customFormat="1">
      <c r="W100" s="383"/>
    </row>
    <row r="101" spans="23:23" s="379" customFormat="1">
      <c r="W101" s="383"/>
    </row>
    <row r="102" spans="23:23" s="379" customFormat="1">
      <c r="W102" s="383"/>
    </row>
    <row r="103" spans="23:23" s="379" customFormat="1">
      <c r="W103" s="383"/>
    </row>
    <row r="104" spans="23:23" s="379" customFormat="1">
      <c r="W104" s="383"/>
    </row>
    <row r="105" spans="23:23" s="379" customFormat="1">
      <c r="W105" s="383"/>
    </row>
    <row r="106" spans="23:23" s="379" customFormat="1">
      <c r="W106" s="383"/>
    </row>
    <row r="107" spans="23:23" s="379" customFormat="1">
      <c r="W107" s="383"/>
    </row>
    <row r="108" spans="23:23" s="379" customFormat="1">
      <c r="W108" s="383"/>
    </row>
    <row r="109" spans="23:23" s="379" customFormat="1">
      <c r="W109" s="383"/>
    </row>
    <row r="110" spans="23:23" s="379" customFormat="1">
      <c r="W110" s="383"/>
    </row>
    <row r="111" spans="23:23" s="379" customFormat="1">
      <c r="W111" s="383"/>
    </row>
    <row r="112" spans="23:23" s="379" customFormat="1">
      <c r="W112" s="383"/>
    </row>
    <row r="113" spans="23:23" s="379" customFormat="1">
      <c r="W113" s="383"/>
    </row>
    <row r="114" spans="23:23" s="379" customFormat="1">
      <c r="W114" s="383"/>
    </row>
    <row r="115" spans="23:23" s="379" customFormat="1">
      <c r="W115" s="383"/>
    </row>
    <row r="116" spans="23:23" s="379" customFormat="1">
      <c r="W116" s="383"/>
    </row>
    <row r="117" spans="23:23" s="379" customFormat="1">
      <c r="W117" s="383"/>
    </row>
    <row r="118" spans="23:23" s="379" customFormat="1">
      <c r="W118" s="383"/>
    </row>
    <row r="119" spans="23:23" s="379" customFormat="1">
      <c r="W119" s="383"/>
    </row>
    <row r="120" spans="23:23" s="379" customFormat="1">
      <c r="W120" s="383"/>
    </row>
    <row r="121" spans="23:23" s="379" customFormat="1">
      <c r="W121" s="383"/>
    </row>
    <row r="122" spans="23:23" s="379" customFormat="1">
      <c r="W122" s="383"/>
    </row>
    <row r="123" spans="23:23" s="379" customFormat="1">
      <c r="W123" s="383"/>
    </row>
    <row r="124" spans="23:23" s="379" customFormat="1">
      <c r="W124" s="383"/>
    </row>
    <row r="125" spans="23:23" s="379" customFormat="1">
      <c r="W125" s="383"/>
    </row>
    <row r="126" spans="23:23" s="379" customFormat="1">
      <c r="W126" s="383"/>
    </row>
    <row r="127" spans="23:23" s="379" customFormat="1">
      <c r="W127" s="383"/>
    </row>
    <row r="128" spans="23:23" s="379" customFormat="1">
      <c r="W128" s="383"/>
    </row>
    <row r="129" spans="23:23" s="379" customFormat="1">
      <c r="W129" s="383"/>
    </row>
    <row r="130" spans="23:23" s="379" customFormat="1">
      <c r="W130" s="383"/>
    </row>
    <row r="131" spans="23:23" s="379" customFormat="1">
      <c r="W131" s="383"/>
    </row>
    <row r="132" spans="23:23" s="379" customFormat="1">
      <c r="W132" s="383"/>
    </row>
    <row r="133" spans="23:23" s="379" customFormat="1">
      <c r="W133" s="383"/>
    </row>
    <row r="134" spans="23:23" s="379" customFormat="1">
      <c r="W134" s="383"/>
    </row>
    <row r="135" spans="23:23" s="379" customFormat="1">
      <c r="W135" s="383"/>
    </row>
    <row r="136" spans="23:23" s="379" customFormat="1">
      <c r="W136" s="383"/>
    </row>
    <row r="137" spans="23:23" s="379" customFormat="1">
      <c r="W137" s="383"/>
    </row>
    <row r="138" spans="23:23" s="379" customFormat="1">
      <c r="W138" s="383"/>
    </row>
  </sheetData>
  <mergeCells count="14">
    <mergeCell ref="Y2:Y3"/>
    <mergeCell ref="W2:X2"/>
    <mergeCell ref="U2:V2"/>
    <mergeCell ref="A1:L1"/>
    <mergeCell ref="A2:B3"/>
    <mergeCell ref="C2:D2"/>
    <mergeCell ref="E2:F2"/>
    <mergeCell ref="G2:H2"/>
    <mergeCell ref="I2:J2"/>
    <mergeCell ref="K2:L2"/>
    <mergeCell ref="M2:N2"/>
    <mergeCell ref="O2:P2"/>
    <mergeCell ref="Q2:R2"/>
    <mergeCell ref="S2:T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A44"/>
  <sheetViews>
    <sheetView workbookViewId="0">
      <pane xSplit="2" ySplit="4" topLeftCell="C5" activePane="bottomRight" state="frozen"/>
      <selection pane="topRight"/>
      <selection pane="bottomLeft"/>
      <selection pane="bottomRight"/>
    </sheetView>
  </sheetViews>
  <sheetFormatPr defaultRowHeight="13.5"/>
  <cols>
    <col min="2" max="2" width="6.375" customWidth="1"/>
    <col min="3" max="5" width="9.875" customWidth="1"/>
    <col min="6" max="6" width="10.25" customWidth="1"/>
    <col min="7" max="10" width="10.125" customWidth="1"/>
    <col min="11" max="11" width="9.375" customWidth="1"/>
    <col min="12" max="19" width="10.75" customWidth="1"/>
    <col min="20" max="20" width="9.375" customWidth="1"/>
    <col min="21" max="24" width="10" customWidth="1"/>
    <col min="26" max="26" width="10.5" customWidth="1"/>
    <col min="262" max="262" width="6.375" customWidth="1"/>
    <col min="263" max="265" width="9.875" customWidth="1"/>
    <col min="266" max="266" width="10.25" customWidth="1"/>
    <col min="267" max="270" width="10.125" customWidth="1"/>
    <col min="271" max="271" width="9.375" customWidth="1"/>
    <col min="518" max="518" width="6.375" customWidth="1"/>
    <col min="519" max="521" width="9.875" customWidth="1"/>
    <col min="522" max="522" width="10.25" customWidth="1"/>
    <col min="523" max="526" width="10.125" customWidth="1"/>
    <col min="527" max="527" width="9.375" customWidth="1"/>
    <col min="774" max="774" width="6.375" customWidth="1"/>
    <col min="775" max="777" width="9.875" customWidth="1"/>
    <col min="778" max="778" width="10.25" customWidth="1"/>
    <col min="779" max="782" width="10.125" customWidth="1"/>
    <col min="783" max="783" width="9.375" customWidth="1"/>
    <col min="1030" max="1030" width="6.375" customWidth="1"/>
    <col min="1031" max="1033" width="9.875" customWidth="1"/>
    <col min="1034" max="1034" width="10.25" customWidth="1"/>
    <col min="1035" max="1038" width="10.125" customWidth="1"/>
    <col min="1039" max="1039" width="9.375" customWidth="1"/>
    <col min="1286" max="1286" width="6.375" customWidth="1"/>
    <col min="1287" max="1289" width="9.875" customWidth="1"/>
    <col min="1290" max="1290" width="10.25" customWidth="1"/>
    <col min="1291" max="1294" width="10.125" customWidth="1"/>
    <col min="1295" max="1295" width="9.375" customWidth="1"/>
    <col min="1542" max="1542" width="6.375" customWidth="1"/>
    <col min="1543" max="1545" width="9.875" customWidth="1"/>
    <col min="1546" max="1546" width="10.25" customWidth="1"/>
    <col min="1547" max="1550" width="10.125" customWidth="1"/>
    <col min="1551" max="1551" width="9.375" customWidth="1"/>
    <col min="1798" max="1798" width="6.375" customWidth="1"/>
    <col min="1799" max="1801" width="9.875" customWidth="1"/>
    <col min="1802" max="1802" width="10.25" customWidth="1"/>
    <col min="1803" max="1806" width="10.125" customWidth="1"/>
    <col min="1807" max="1807" width="9.375" customWidth="1"/>
    <col min="2054" max="2054" width="6.375" customWidth="1"/>
    <col min="2055" max="2057" width="9.875" customWidth="1"/>
    <col min="2058" max="2058" width="10.25" customWidth="1"/>
    <col min="2059" max="2062" width="10.125" customWidth="1"/>
    <col min="2063" max="2063" width="9.375" customWidth="1"/>
    <col min="2310" max="2310" width="6.375" customWidth="1"/>
    <col min="2311" max="2313" width="9.875" customWidth="1"/>
    <col min="2314" max="2314" width="10.25" customWidth="1"/>
    <col min="2315" max="2318" width="10.125" customWidth="1"/>
    <col min="2319" max="2319" width="9.375" customWidth="1"/>
    <col min="2566" max="2566" width="6.375" customWidth="1"/>
    <col min="2567" max="2569" width="9.875" customWidth="1"/>
    <col min="2570" max="2570" width="10.25" customWidth="1"/>
    <col min="2571" max="2574" width="10.125" customWidth="1"/>
    <col min="2575" max="2575" width="9.375" customWidth="1"/>
    <col min="2822" max="2822" width="6.375" customWidth="1"/>
    <col min="2823" max="2825" width="9.875" customWidth="1"/>
    <col min="2826" max="2826" width="10.25" customWidth="1"/>
    <col min="2827" max="2830" width="10.125" customWidth="1"/>
    <col min="2831" max="2831" width="9.375" customWidth="1"/>
    <col min="3078" max="3078" width="6.375" customWidth="1"/>
    <col min="3079" max="3081" width="9.875" customWidth="1"/>
    <col min="3082" max="3082" width="10.25" customWidth="1"/>
    <col min="3083" max="3086" width="10.125" customWidth="1"/>
    <col min="3087" max="3087" width="9.375" customWidth="1"/>
    <col min="3334" max="3334" width="6.375" customWidth="1"/>
    <col min="3335" max="3337" width="9.875" customWidth="1"/>
    <col min="3338" max="3338" width="10.25" customWidth="1"/>
    <col min="3339" max="3342" width="10.125" customWidth="1"/>
    <col min="3343" max="3343" width="9.375" customWidth="1"/>
    <col min="3590" max="3590" width="6.375" customWidth="1"/>
    <col min="3591" max="3593" width="9.875" customWidth="1"/>
    <col min="3594" max="3594" width="10.25" customWidth="1"/>
    <col min="3595" max="3598" width="10.125" customWidth="1"/>
    <col min="3599" max="3599" width="9.375" customWidth="1"/>
    <col min="3846" max="3846" width="6.375" customWidth="1"/>
    <col min="3847" max="3849" width="9.875" customWidth="1"/>
    <col min="3850" max="3850" width="10.25" customWidth="1"/>
    <col min="3851" max="3854" width="10.125" customWidth="1"/>
    <col min="3855" max="3855" width="9.375" customWidth="1"/>
    <col min="4102" max="4102" width="6.375" customWidth="1"/>
    <col min="4103" max="4105" width="9.875" customWidth="1"/>
    <col min="4106" max="4106" width="10.25" customWidth="1"/>
    <col min="4107" max="4110" width="10.125" customWidth="1"/>
    <col min="4111" max="4111" width="9.375" customWidth="1"/>
    <col min="4358" max="4358" width="6.375" customWidth="1"/>
    <col min="4359" max="4361" width="9.875" customWidth="1"/>
    <col min="4362" max="4362" width="10.25" customWidth="1"/>
    <col min="4363" max="4366" width="10.125" customWidth="1"/>
    <col min="4367" max="4367" width="9.375" customWidth="1"/>
    <col min="4614" max="4614" width="6.375" customWidth="1"/>
    <col min="4615" max="4617" width="9.875" customWidth="1"/>
    <col min="4618" max="4618" width="10.25" customWidth="1"/>
    <col min="4619" max="4622" width="10.125" customWidth="1"/>
    <col min="4623" max="4623" width="9.375" customWidth="1"/>
    <col min="4870" max="4870" width="6.375" customWidth="1"/>
    <col min="4871" max="4873" width="9.875" customWidth="1"/>
    <col min="4874" max="4874" width="10.25" customWidth="1"/>
    <col min="4875" max="4878" width="10.125" customWidth="1"/>
    <col min="4879" max="4879" width="9.375" customWidth="1"/>
    <col min="5126" max="5126" width="6.375" customWidth="1"/>
    <col min="5127" max="5129" width="9.875" customWidth="1"/>
    <col min="5130" max="5130" width="10.25" customWidth="1"/>
    <col min="5131" max="5134" width="10.125" customWidth="1"/>
    <col min="5135" max="5135" width="9.375" customWidth="1"/>
    <col min="5382" max="5382" width="6.375" customWidth="1"/>
    <col min="5383" max="5385" width="9.875" customWidth="1"/>
    <col min="5386" max="5386" width="10.25" customWidth="1"/>
    <col min="5387" max="5390" width="10.125" customWidth="1"/>
    <col min="5391" max="5391" width="9.375" customWidth="1"/>
    <col min="5638" max="5638" width="6.375" customWidth="1"/>
    <col min="5639" max="5641" width="9.875" customWidth="1"/>
    <col min="5642" max="5642" width="10.25" customWidth="1"/>
    <col min="5643" max="5646" width="10.125" customWidth="1"/>
    <col min="5647" max="5647" width="9.375" customWidth="1"/>
    <col min="5894" max="5894" width="6.375" customWidth="1"/>
    <col min="5895" max="5897" width="9.875" customWidth="1"/>
    <col min="5898" max="5898" width="10.25" customWidth="1"/>
    <col min="5899" max="5902" width="10.125" customWidth="1"/>
    <col min="5903" max="5903" width="9.375" customWidth="1"/>
    <col min="6150" max="6150" width="6.375" customWidth="1"/>
    <col min="6151" max="6153" width="9.875" customWidth="1"/>
    <col min="6154" max="6154" width="10.25" customWidth="1"/>
    <col min="6155" max="6158" width="10.125" customWidth="1"/>
    <col min="6159" max="6159" width="9.375" customWidth="1"/>
    <col min="6406" max="6406" width="6.375" customWidth="1"/>
    <col min="6407" max="6409" width="9.875" customWidth="1"/>
    <col min="6410" max="6410" width="10.25" customWidth="1"/>
    <col min="6411" max="6414" width="10.125" customWidth="1"/>
    <col min="6415" max="6415" width="9.375" customWidth="1"/>
    <col min="6662" max="6662" width="6.375" customWidth="1"/>
    <col min="6663" max="6665" width="9.875" customWidth="1"/>
    <col min="6666" max="6666" width="10.25" customWidth="1"/>
    <col min="6667" max="6670" width="10.125" customWidth="1"/>
    <col min="6671" max="6671" width="9.375" customWidth="1"/>
    <col min="6918" max="6918" width="6.375" customWidth="1"/>
    <col min="6919" max="6921" width="9.875" customWidth="1"/>
    <col min="6922" max="6922" width="10.25" customWidth="1"/>
    <col min="6923" max="6926" width="10.125" customWidth="1"/>
    <col min="6927" max="6927" width="9.375" customWidth="1"/>
    <col min="7174" max="7174" width="6.375" customWidth="1"/>
    <col min="7175" max="7177" width="9.875" customWidth="1"/>
    <col min="7178" max="7178" width="10.25" customWidth="1"/>
    <col min="7179" max="7182" width="10.125" customWidth="1"/>
    <col min="7183" max="7183" width="9.375" customWidth="1"/>
    <col min="7430" max="7430" width="6.375" customWidth="1"/>
    <col min="7431" max="7433" width="9.875" customWidth="1"/>
    <col min="7434" max="7434" width="10.25" customWidth="1"/>
    <col min="7435" max="7438" width="10.125" customWidth="1"/>
    <col min="7439" max="7439" width="9.375" customWidth="1"/>
    <col min="7686" max="7686" width="6.375" customWidth="1"/>
    <col min="7687" max="7689" width="9.875" customWidth="1"/>
    <col min="7690" max="7690" width="10.25" customWidth="1"/>
    <col min="7691" max="7694" width="10.125" customWidth="1"/>
    <col min="7695" max="7695" width="9.375" customWidth="1"/>
    <col min="7942" max="7942" width="6.375" customWidth="1"/>
    <col min="7943" max="7945" width="9.875" customWidth="1"/>
    <col min="7946" max="7946" width="10.25" customWidth="1"/>
    <col min="7947" max="7950" width="10.125" customWidth="1"/>
    <col min="7951" max="7951" width="9.375" customWidth="1"/>
    <col min="8198" max="8198" width="6.375" customWidth="1"/>
    <col min="8199" max="8201" width="9.875" customWidth="1"/>
    <col min="8202" max="8202" width="10.25" customWidth="1"/>
    <col min="8203" max="8206" width="10.125" customWidth="1"/>
    <col min="8207" max="8207" width="9.375" customWidth="1"/>
    <col min="8454" max="8454" width="6.375" customWidth="1"/>
    <col min="8455" max="8457" width="9.875" customWidth="1"/>
    <col min="8458" max="8458" width="10.25" customWidth="1"/>
    <col min="8459" max="8462" width="10.125" customWidth="1"/>
    <col min="8463" max="8463" width="9.375" customWidth="1"/>
    <col min="8710" max="8710" width="6.375" customWidth="1"/>
    <col min="8711" max="8713" width="9.875" customWidth="1"/>
    <col min="8714" max="8714" width="10.25" customWidth="1"/>
    <col min="8715" max="8718" width="10.125" customWidth="1"/>
    <col min="8719" max="8719" width="9.375" customWidth="1"/>
    <col min="8966" max="8966" width="6.375" customWidth="1"/>
    <col min="8967" max="8969" width="9.875" customWidth="1"/>
    <col min="8970" max="8970" width="10.25" customWidth="1"/>
    <col min="8971" max="8974" width="10.125" customWidth="1"/>
    <col min="8975" max="8975" width="9.375" customWidth="1"/>
    <col min="9222" max="9222" width="6.375" customWidth="1"/>
    <col min="9223" max="9225" width="9.875" customWidth="1"/>
    <col min="9226" max="9226" width="10.25" customWidth="1"/>
    <col min="9227" max="9230" width="10.125" customWidth="1"/>
    <col min="9231" max="9231" width="9.375" customWidth="1"/>
    <col min="9478" max="9478" width="6.375" customWidth="1"/>
    <col min="9479" max="9481" width="9.875" customWidth="1"/>
    <col min="9482" max="9482" width="10.25" customWidth="1"/>
    <col min="9483" max="9486" width="10.125" customWidth="1"/>
    <col min="9487" max="9487" width="9.375" customWidth="1"/>
    <col min="9734" max="9734" width="6.375" customWidth="1"/>
    <col min="9735" max="9737" width="9.875" customWidth="1"/>
    <col min="9738" max="9738" width="10.25" customWidth="1"/>
    <col min="9739" max="9742" width="10.125" customWidth="1"/>
    <col min="9743" max="9743" width="9.375" customWidth="1"/>
    <col min="9990" max="9990" width="6.375" customWidth="1"/>
    <col min="9991" max="9993" width="9.875" customWidth="1"/>
    <col min="9994" max="9994" width="10.25" customWidth="1"/>
    <col min="9995" max="9998" width="10.125" customWidth="1"/>
    <col min="9999" max="9999" width="9.375" customWidth="1"/>
    <col min="10246" max="10246" width="6.375" customWidth="1"/>
    <col min="10247" max="10249" width="9.875" customWidth="1"/>
    <col min="10250" max="10250" width="10.25" customWidth="1"/>
    <col min="10251" max="10254" width="10.125" customWidth="1"/>
    <col min="10255" max="10255" width="9.375" customWidth="1"/>
    <col min="10502" max="10502" width="6.375" customWidth="1"/>
    <col min="10503" max="10505" width="9.875" customWidth="1"/>
    <col min="10506" max="10506" width="10.25" customWidth="1"/>
    <col min="10507" max="10510" width="10.125" customWidth="1"/>
    <col min="10511" max="10511" width="9.375" customWidth="1"/>
    <col min="10758" max="10758" width="6.375" customWidth="1"/>
    <col min="10759" max="10761" width="9.875" customWidth="1"/>
    <col min="10762" max="10762" width="10.25" customWidth="1"/>
    <col min="10763" max="10766" width="10.125" customWidth="1"/>
    <col min="10767" max="10767" width="9.375" customWidth="1"/>
    <col min="11014" max="11014" width="6.375" customWidth="1"/>
    <col min="11015" max="11017" width="9.875" customWidth="1"/>
    <col min="11018" max="11018" width="10.25" customWidth="1"/>
    <col min="11019" max="11022" width="10.125" customWidth="1"/>
    <col min="11023" max="11023" width="9.375" customWidth="1"/>
    <col min="11270" max="11270" width="6.375" customWidth="1"/>
    <col min="11271" max="11273" width="9.875" customWidth="1"/>
    <col min="11274" max="11274" width="10.25" customWidth="1"/>
    <col min="11275" max="11278" width="10.125" customWidth="1"/>
    <col min="11279" max="11279" width="9.375" customWidth="1"/>
    <col min="11526" max="11526" width="6.375" customWidth="1"/>
    <col min="11527" max="11529" width="9.875" customWidth="1"/>
    <col min="11530" max="11530" width="10.25" customWidth="1"/>
    <col min="11531" max="11534" width="10.125" customWidth="1"/>
    <col min="11535" max="11535" width="9.375" customWidth="1"/>
    <col min="11782" max="11782" width="6.375" customWidth="1"/>
    <col min="11783" max="11785" width="9.875" customWidth="1"/>
    <col min="11786" max="11786" width="10.25" customWidth="1"/>
    <col min="11787" max="11790" width="10.125" customWidth="1"/>
    <col min="11791" max="11791" width="9.375" customWidth="1"/>
    <col min="12038" max="12038" width="6.375" customWidth="1"/>
    <col min="12039" max="12041" width="9.875" customWidth="1"/>
    <col min="12042" max="12042" width="10.25" customWidth="1"/>
    <col min="12043" max="12046" width="10.125" customWidth="1"/>
    <col min="12047" max="12047" width="9.375" customWidth="1"/>
    <col min="12294" max="12294" width="6.375" customWidth="1"/>
    <col min="12295" max="12297" width="9.875" customWidth="1"/>
    <col min="12298" max="12298" width="10.25" customWidth="1"/>
    <col min="12299" max="12302" width="10.125" customWidth="1"/>
    <col min="12303" max="12303" width="9.375" customWidth="1"/>
    <col min="12550" max="12550" width="6.375" customWidth="1"/>
    <col min="12551" max="12553" width="9.875" customWidth="1"/>
    <col min="12554" max="12554" width="10.25" customWidth="1"/>
    <col min="12555" max="12558" width="10.125" customWidth="1"/>
    <col min="12559" max="12559" width="9.375" customWidth="1"/>
    <col min="12806" max="12806" width="6.375" customWidth="1"/>
    <col min="12807" max="12809" width="9.875" customWidth="1"/>
    <col min="12810" max="12810" width="10.25" customWidth="1"/>
    <col min="12811" max="12814" width="10.125" customWidth="1"/>
    <col min="12815" max="12815" width="9.375" customWidth="1"/>
    <col min="13062" max="13062" width="6.375" customWidth="1"/>
    <col min="13063" max="13065" width="9.875" customWidth="1"/>
    <col min="13066" max="13066" width="10.25" customWidth="1"/>
    <col min="13067" max="13070" width="10.125" customWidth="1"/>
    <col min="13071" max="13071" width="9.375" customWidth="1"/>
    <col min="13318" max="13318" width="6.375" customWidth="1"/>
    <col min="13319" max="13321" width="9.875" customWidth="1"/>
    <col min="13322" max="13322" width="10.25" customWidth="1"/>
    <col min="13323" max="13326" width="10.125" customWidth="1"/>
    <col min="13327" max="13327" width="9.375" customWidth="1"/>
    <col min="13574" max="13574" width="6.375" customWidth="1"/>
    <col min="13575" max="13577" width="9.875" customWidth="1"/>
    <col min="13578" max="13578" width="10.25" customWidth="1"/>
    <col min="13579" max="13582" width="10.125" customWidth="1"/>
    <col min="13583" max="13583" width="9.375" customWidth="1"/>
    <col min="13830" max="13830" width="6.375" customWidth="1"/>
    <col min="13831" max="13833" width="9.875" customWidth="1"/>
    <col min="13834" max="13834" width="10.25" customWidth="1"/>
    <col min="13835" max="13838" width="10.125" customWidth="1"/>
    <col min="13839" max="13839" width="9.375" customWidth="1"/>
    <col min="14086" max="14086" width="6.375" customWidth="1"/>
    <col min="14087" max="14089" width="9.875" customWidth="1"/>
    <col min="14090" max="14090" width="10.25" customWidth="1"/>
    <col min="14091" max="14094" width="10.125" customWidth="1"/>
    <col min="14095" max="14095" width="9.375" customWidth="1"/>
    <col min="14342" max="14342" width="6.375" customWidth="1"/>
    <col min="14343" max="14345" width="9.875" customWidth="1"/>
    <col min="14346" max="14346" width="10.25" customWidth="1"/>
    <col min="14347" max="14350" width="10.125" customWidth="1"/>
    <col min="14351" max="14351" width="9.375" customWidth="1"/>
    <col min="14598" max="14598" width="6.375" customWidth="1"/>
    <col min="14599" max="14601" width="9.875" customWidth="1"/>
    <col min="14602" max="14602" width="10.25" customWidth="1"/>
    <col min="14603" max="14606" width="10.125" customWidth="1"/>
    <col min="14607" max="14607" width="9.375" customWidth="1"/>
    <col min="14854" max="14854" width="6.375" customWidth="1"/>
    <col min="14855" max="14857" width="9.875" customWidth="1"/>
    <col min="14858" max="14858" width="10.25" customWidth="1"/>
    <col min="14859" max="14862" width="10.125" customWidth="1"/>
    <col min="14863" max="14863" width="9.375" customWidth="1"/>
    <col min="15110" max="15110" width="6.375" customWidth="1"/>
    <col min="15111" max="15113" width="9.875" customWidth="1"/>
    <col min="15114" max="15114" width="10.25" customWidth="1"/>
    <col min="15115" max="15118" width="10.125" customWidth="1"/>
    <col min="15119" max="15119" width="9.375" customWidth="1"/>
    <col min="15366" max="15366" width="6.375" customWidth="1"/>
    <col min="15367" max="15369" width="9.875" customWidth="1"/>
    <col min="15370" max="15370" width="10.25" customWidth="1"/>
    <col min="15371" max="15374" width="10.125" customWidth="1"/>
    <col min="15375" max="15375" width="9.375" customWidth="1"/>
    <col min="15622" max="15622" width="6.375" customWidth="1"/>
    <col min="15623" max="15625" width="9.875" customWidth="1"/>
    <col min="15626" max="15626" width="10.25" customWidth="1"/>
    <col min="15627" max="15630" width="10.125" customWidth="1"/>
    <col min="15631" max="15631" width="9.375" customWidth="1"/>
    <col min="15878" max="15878" width="6.375" customWidth="1"/>
    <col min="15879" max="15881" width="9.875" customWidth="1"/>
    <col min="15882" max="15882" width="10.25" customWidth="1"/>
    <col min="15883" max="15886" width="10.125" customWidth="1"/>
    <col min="15887" max="15887" width="9.375" customWidth="1"/>
    <col min="16134" max="16134" width="6.375" customWidth="1"/>
    <col min="16135" max="16137" width="9.875" customWidth="1"/>
    <col min="16138" max="16138" width="10.25" customWidth="1"/>
    <col min="16139" max="16142" width="10.125" customWidth="1"/>
    <col min="16143" max="16143" width="9.375" customWidth="1"/>
  </cols>
  <sheetData>
    <row r="1" spans="1:27" ht="14.25" thickBot="1">
      <c r="A1" s="635" t="s">
        <v>994</v>
      </c>
      <c r="B1" s="635"/>
      <c r="C1" s="635"/>
      <c r="D1" s="635"/>
      <c r="E1" s="635"/>
      <c r="F1" s="635"/>
      <c r="G1" s="635"/>
      <c r="H1" s="635"/>
      <c r="I1" s="183"/>
      <c r="J1" s="183" t="s">
        <v>1145</v>
      </c>
      <c r="K1" s="183"/>
      <c r="L1" s="183" t="s">
        <v>992</v>
      </c>
      <c r="M1" s="183"/>
      <c r="N1" s="183"/>
      <c r="O1" s="183"/>
      <c r="P1" s="183"/>
      <c r="Q1" s="183"/>
      <c r="R1" s="183"/>
      <c r="S1" s="183"/>
      <c r="T1" s="183"/>
      <c r="U1" s="183" t="s">
        <v>992</v>
      </c>
      <c r="V1" s="183"/>
      <c r="W1" s="183" t="s">
        <v>362</v>
      </c>
      <c r="X1" s="183" t="s">
        <v>32</v>
      </c>
    </row>
    <row r="2" spans="1:27">
      <c r="A2" s="573"/>
      <c r="B2" s="628"/>
      <c r="C2" s="653" t="s">
        <v>151</v>
      </c>
      <c r="D2" s="653"/>
      <c r="E2" s="653"/>
      <c r="F2" s="654"/>
      <c r="G2" s="653" t="s">
        <v>132</v>
      </c>
      <c r="H2" s="653"/>
      <c r="I2" s="653"/>
      <c r="J2" s="654"/>
      <c r="K2" s="574" t="s">
        <v>152</v>
      </c>
      <c r="L2" s="655" t="s">
        <v>151</v>
      </c>
      <c r="M2" s="653"/>
      <c r="N2" s="653"/>
      <c r="O2" s="654"/>
      <c r="P2" s="653" t="s">
        <v>132</v>
      </c>
      <c r="Q2" s="653"/>
      <c r="R2" s="653"/>
      <c r="S2" s="654"/>
      <c r="T2" s="574" t="s">
        <v>152</v>
      </c>
      <c r="U2" s="655" t="s">
        <v>1144</v>
      </c>
      <c r="V2" s="653"/>
      <c r="W2" s="653"/>
      <c r="X2" s="654"/>
    </row>
    <row r="3" spans="1:27">
      <c r="A3" s="575" t="s">
        <v>997</v>
      </c>
      <c r="B3" s="629" t="s">
        <v>998</v>
      </c>
      <c r="C3" s="656" t="s">
        <v>995</v>
      </c>
      <c r="D3" s="656"/>
      <c r="E3" s="656"/>
      <c r="F3" s="657"/>
      <c r="G3" s="656" t="s">
        <v>995</v>
      </c>
      <c r="H3" s="656"/>
      <c r="I3" s="656"/>
      <c r="J3" s="657"/>
      <c r="K3" s="576" t="s">
        <v>1063</v>
      </c>
      <c r="L3" s="658" t="s">
        <v>996</v>
      </c>
      <c r="M3" s="656"/>
      <c r="N3" s="656"/>
      <c r="O3" s="657"/>
      <c r="P3" s="656" t="s">
        <v>996</v>
      </c>
      <c r="Q3" s="656"/>
      <c r="R3" s="656"/>
      <c r="S3" s="657"/>
      <c r="T3" s="576" t="s">
        <v>1064</v>
      </c>
      <c r="U3" s="658" t="s">
        <v>996</v>
      </c>
      <c r="V3" s="656"/>
      <c r="W3" s="656"/>
      <c r="X3" s="657"/>
    </row>
    <row r="4" spans="1:27" ht="14.25" thickBot="1">
      <c r="A4" s="577" t="s">
        <v>710</v>
      </c>
      <c r="B4" s="630"/>
      <c r="C4" s="582" t="s">
        <v>121</v>
      </c>
      <c r="D4" s="579" t="s">
        <v>122</v>
      </c>
      <c r="E4" s="580" t="s">
        <v>123</v>
      </c>
      <c r="F4" s="581" t="s">
        <v>118</v>
      </c>
      <c r="G4" s="582" t="s">
        <v>121</v>
      </c>
      <c r="H4" s="579" t="s">
        <v>122</v>
      </c>
      <c r="I4" s="579" t="s">
        <v>123</v>
      </c>
      <c r="J4" s="581" t="s">
        <v>118</v>
      </c>
      <c r="K4" s="583" t="s">
        <v>118</v>
      </c>
      <c r="L4" s="578" t="s">
        <v>121</v>
      </c>
      <c r="M4" s="579" t="s">
        <v>122</v>
      </c>
      <c r="N4" s="580" t="s">
        <v>123</v>
      </c>
      <c r="O4" s="581" t="s">
        <v>118</v>
      </c>
      <c r="P4" s="584" t="s">
        <v>1003</v>
      </c>
      <c r="Q4" s="579" t="s">
        <v>122</v>
      </c>
      <c r="R4" s="579" t="s">
        <v>123</v>
      </c>
      <c r="S4" s="581" t="s">
        <v>118</v>
      </c>
      <c r="T4" s="583" t="s">
        <v>118</v>
      </c>
      <c r="U4" s="578" t="s">
        <v>121</v>
      </c>
      <c r="V4" s="579" t="s">
        <v>122</v>
      </c>
      <c r="W4" s="579" t="s">
        <v>123</v>
      </c>
      <c r="X4" s="581" t="s">
        <v>118</v>
      </c>
      <c r="Z4" s="285" t="s">
        <v>999</v>
      </c>
    </row>
    <row r="5" spans="1:27">
      <c r="A5" s="575"/>
      <c r="B5" s="631" t="s">
        <v>1001</v>
      </c>
      <c r="C5" s="589">
        <f>H28国推計人口!O368</f>
        <v>577438</v>
      </c>
      <c r="D5" s="586">
        <v>156</v>
      </c>
      <c r="E5" s="587">
        <f>D5/C5</f>
        <v>2.7015887419948114E-4</v>
      </c>
      <c r="F5" s="588"/>
      <c r="G5" s="589">
        <v>26502</v>
      </c>
      <c r="H5" s="586">
        <v>8</v>
      </c>
      <c r="I5" s="590">
        <f>H5/G5</f>
        <v>3.0186401026337635E-4</v>
      </c>
      <c r="J5" s="591"/>
      <c r="K5" s="592">
        <f>I5-E5</f>
        <v>3.1705136063895213E-5</v>
      </c>
      <c r="L5" s="585">
        <f>H28国推計人口!S368</f>
        <v>566983</v>
      </c>
      <c r="M5" s="586">
        <v>143</v>
      </c>
      <c r="N5" s="587">
        <f>M5/L5</f>
        <v>2.522121474541565E-4</v>
      </c>
      <c r="O5" s="588"/>
      <c r="P5" s="589">
        <f>ROUND(U9*Z5/AA9,0)</f>
        <v>26292</v>
      </c>
      <c r="Q5" s="586">
        <v>5</v>
      </c>
      <c r="R5" s="590">
        <f>Q5/P5</f>
        <v>1.9017191541153202E-4</v>
      </c>
      <c r="S5" s="591"/>
      <c r="T5" s="592">
        <f>R5-N5</f>
        <v>-6.2040232042624477E-5</v>
      </c>
      <c r="U5" s="593" t="s">
        <v>362</v>
      </c>
      <c r="V5" s="594"/>
      <c r="W5" s="595"/>
      <c r="X5" s="588"/>
      <c r="Z5" s="280">
        <v>26502</v>
      </c>
    </row>
    <row r="6" spans="1:27">
      <c r="A6" s="575" t="s">
        <v>111</v>
      </c>
      <c r="B6" s="632">
        <v>16</v>
      </c>
      <c r="C6" s="589">
        <v>578774</v>
      </c>
      <c r="D6" s="596">
        <v>602</v>
      </c>
      <c r="E6" s="597">
        <f t="shared" ref="E6:E39" si="0">D6/C6</f>
        <v>1.0401296533707458E-3</v>
      </c>
      <c r="F6" s="588"/>
      <c r="G6" s="598">
        <v>26584</v>
      </c>
      <c r="H6" s="596">
        <v>34</v>
      </c>
      <c r="I6" s="599">
        <f t="shared" ref="I6:I39" si="1">H6/G6</f>
        <v>1.2789647908516401E-3</v>
      </c>
      <c r="J6" s="591"/>
      <c r="K6" s="600">
        <f t="shared" ref="K6:K40" si="2">I6-E6</f>
        <v>2.3883513748089425E-4</v>
      </c>
      <c r="L6" s="585">
        <f>H28国推計人口!S369</f>
        <v>576998</v>
      </c>
      <c r="M6" s="596">
        <v>570</v>
      </c>
      <c r="N6" s="597">
        <f t="shared" ref="N6:N39" si="3">M6/L6</f>
        <v>9.8787170839413651E-4</v>
      </c>
      <c r="O6" s="588"/>
      <c r="P6" s="598">
        <f>ROUND(U9*Z6/AA9,0)</f>
        <v>26373</v>
      </c>
      <c r="Q6" s="596">
        <v>23</v>
      </c>
      <c r="R6" s="599">
        <f t="shared" ref="R6:R39" si="4">Q6/P6</f>
        <v>8.7210404580442119E-4</v>
      </c>
      <c r="S6" s="591"/>
      <c r="T6" s="600">
        <f t="shared" ref="T6:T40" si="5">R6-N6</f>
        <v>-1.1576766258971532E-4</v>
      </c>
      <c r="U6" s="593"/>
      <c r="V6" s="594"/>
      <c r="W6" s="595"/>
      <c r="X6" s="588"/>
      <c r="Z6" s="281">
        <v>26584</v>
      </c>
    </row>
    <row r="7" spans="1:27">
      <c r="A7" s="575"/>
      <c r="B7" s="632">
        <v>17</v>
      </c>
      <c r="C7" s="589">
        <v>586774</v>
      </c>
      <c r="D7" s="596">
        <v>1780</v>
      </c>
      <c r="E7" s="597">
        <f t="shared" si="0"/>
        <v>3.033535909907392E-3</v>
      </c>
      <c r="F7" s="588"/>
      <c r="G7" s="598">
        <v>26930</v>
      </c>
      <c r="H7" s="596">
        <v>77</v>
      </c>
      <c r="I7" s="599">
        <f t="shared" si="1"/>
        <v>2.8592647604901598E-3</v>
      </c>
      <c r="J7" s="591"/>
      <c r="K7" s="600">
        <f t="shared" si="2"/>
        <v>-1.7427114941723221E-4</v>
      </c>
      <c r="L7" s="585">
        <f>H28国推計人口!S370</f>
        <v>578444</v>
      </c>
      <c r="M7" s="596">
        <v>1437</v>
      </c>
      <c r="N7" s="597">
        <f t="shared" si="3"/>
        <v>2.4842508522864787E-3</v>
      </c>
      <c r="O7" s="588"/>
      <c r="P7" s="598">
        <f>ROUND(U9*Z7/AA9,0)</f>
        <v>26716</v>
      </c>
      <c r="Q7" s="596">
        <v>66</v>
      </c>
      <c r="R7" s="599">
        <f t="shared" si="4"/>
        <v>2.4704297050456656E-3</v>
      </c>
      <c r="S7" s="591"/>
      <c r="T7" s="600">
        <f t="shared" si="5"/>
        <v>-1.3821147240813091E-5</v>
      </c>
      <c r="U7" s="593"/>
      <c r="V7" s="594"/>
      <c r="W7" s="595"/>
      <c r="X7" s="588"/>
      <c r="Z7" s="281">
        <v>26930</v>
      </c>
    </row>
    <row r="8" spans="1:27">
      <c r="A8" s="575"/>
      <c r="B8" s="632">
        <v>18</v>
      </c>
      <c r="C8" s="589">
        <v>584853</v>
      </c>
      <c r="D8" s="596">
        <v>3244</v>
      </c>
      <c r="E8" s="597">
        <f t="shared" si="0"/>
        <v>5.5466929296763461E-3</v>
      </c>
      <c r="F8" s="588"/>
      <c r="G8" s="598">
        <v>26579</v>
      </c>
      <c r="H8" s="596">
        <v>152</v>
      </c>
      <c r="I8" s="599">
        <f t="shared" si="1"/>
        <v>5.7188005568305804E-3</v>
      </c>
      <c r="J8" s="591"/>
      <c r="K8" s="600">
        <f t="shared" si="2"/>
        <v>1.7210762715423426E-4</v>
      </c>
      <c r="L8" s="585">
        <f>H28国推計人口!S371</f>
        <v>587333</v>
      </c>
      <c r="M8" s="596">
        <v>2897</v>
      </c>
      <c r="N8" s="597">
        <f t="shared" si="3"/>
        <v>4.9324659094585185E-3</v>
      </c>
      <c r="O8" s="588"/>
      <c r="P8" s="598">
        <f>ROUND(U9*Z8/AA9,0)</f>
        <v>26368</v>
      </c>
      <c r="Q8" s="596">
        <v>132</v>
      </c>
      <c r="R8" s="599">
        <f t="shared" si="4"/>
        <v>5.0060679611650489E-3</v>
      </c>
      <c r="S8" s="591"/>
      <c r="T8" s="600">
        <f t="shared" si="5"/>
        <v>7.3602051706530419E-5</v>
      </c>
      <c r="U8" s="593"/>
      <c r="V8" s="594"/>
      <c r="W8" s="595"/>
      <c r="X8" s="588"/>
      <c r="Z8" s="281">
        <v>26579</v>
      </c>
    </row>
    <row r="9" spans="1:27">
      <c r="A9" s="601"/>
      <c r="B9" s="632">
        <v>19</v>
      </c>
      <c r="C9" s="589">
        <v>576347</v>
      </c>
      <c r="D9" s="596">
        <v>6108</v>
      </c>
      <c r="E9" s="597">
        <f t="shared" si="0"/>
        <v>1.0597782238824875E-2</v>
      </c>
      <c r="F9" s="588">
        <f>SUM(E5:E9)</f>
        <v>2.0488299605978838E-2</v>
      </c>
      <c r="G9" s="598">
        <v>26460</v>
      </c>
      <c r="H9" s="602">
        <v>287</v>
      </c>
      <c r="I9" s="599">
        <f t="shared" si="1"/>
        <v>1.0846560846560847E-2</v>
      </c>
      <c r="J9" s="591">
        <f>SUM(I5:I9)</f>
        <v>2.1005454964996603E-2</v>
      </c>
      <c r="K9" s="600">
        <f t="shared" si="2"/>
        <v>2.487786077359725E-4</v>
      </c>
      <c r="L9" s="585">
        <f>H28国推計人口!S372</f>
        <v>583235</v>
      </c>
      <c r="M9" s="596">
        <v>6002</v>
      </c>
      <c r="N9" s="597">
        <f t="shared" si="3"/>
        <v>1.0290877605081999E-2</v>
      </c>
      <c r="O9" s="588">
        <f>SUM(N5:N9)</f>
        <v>1.894767822267529E-2</v>
      </c>
      <c r="P9" s="598">
        <f>AA9-SUM(Z5:Z8)</f>
        <v>26460</v>
      </c>
      <c r="Q9" s="602">
        <v>283</v>
      </c>
      <c r="R9" s="599">
        <f t="shared" si="4"/>
        <v>1.0695389266817838E-2</v>
      </c>
      <c r="S9" s="591">
        <f>SUM(R5:R9)</f>
        <v>1.9234162894244504E-2</v>
      </c>
      <c r="T9" s="600">
        <f t="shared" si="5"/>
        <v>4.045116617358395E-4</v>
      </c>
      <c r="U9" s="593">
        <f>H28国推計人口2!Q383*1000</f>
        <v>132000</v>
      </c>
      <c r="V9" s="603">
        <f>H28市町出生!E4</f>
        <v>509</v>
      </c>
      <c r="W9" s="595">
        <f>+V9/U9</f>
        <v>3.8560606060606059E-3</v>
      </c>
      <c r="X9" s="588">
        <f>+W9*5</f>
        <v>1.928030303030303E-2</v>
      </c>
      <c r="Z9" s="281">
        <v>26460</v>
      </c>
      <c r="AA9" s="9">
        <f>SUM(Z5:Z9)</f>
        <v>133055</v>
      </c>
    </row>
    <row r="10" spans="1:27">
      <c r="A10" s="604"/>
      <c r="B10" s="632">
        <v>20</v>
      </c>
      <c r="C10" s="589">
        <v>581939</v>
      </c>
      <c r="D10" s="596">
        <v>9646</v>
      </c>
      <c r="E10" s="597">
        <f t="shared" si="0"/>
        <v>1.6575620468812023E-2</v>
      </c>
      <c r="F10" s="605"/>
      <c r="G10" s="598">
        <v>26095</v>
      </c>
      <c r="H10" s="596">
        <v>375</v>
      </c>
      <c r="I10" s="599">
        <f t="shared" si="1"/>
        <v>1.4370569074535352E-2</v>
      </c>
      <c r="J10" s="606"/>
      <c r="K10" s="607">
        <f t="shared" si="2"/>
        <v>-2.2050513942766716E-3</v>
      </c>
      <c r="L10" s="585">
        <f>H28国推計人口!S373</f>
        <v>573403</v>
      </c>
      <c r="M10" s="596">
        <v>9075</v>
      </c>
      <c r="N10" s="597">
        <f t="shared" si="3"/>
        <v>1.5826565260384059E-2</v>
      </c>
      <c r="O10" s="605"/>
      <c r="P10" s="589">
        <f>ROUND(U14*Z10/AA14,0)</f>
        <v>26162</v>
      </c>
      <c r="Q10" s="596">
        <v>402</v>
      </c>
      <c r="R10" s="599">
        <f t="shared" si="4"/>
        <v>1.5365797721886705E-2</v>
      </c>
      <c r="S10" s="606"/>
      <c r="T10" s="607">
        <f t="shared" si="5"/>
        <v>-4.6076753849735343E-4</v>
      </c>
      <c r="U10" s="608"/>
      <c r="V10" s="609"/>
      <c r="W10" s="610"/>
      <c r="X10" s="605"/>
      <c r="Z10" s="281">
        <v>26095</v>
      </c>
    </row>
    <row r="11" spans="1:27">
      <c r="A11" s="575" t="s">
        <v>112</v>
      </c>
      <c r="B11" s="632">
        <v>21</v>
      </c>
      <c r="C11" s="589">
        <v>577187</v>
      </c>
      <c r="D11" s="596">
        <v>12953</v>
      </c>
      <c r="E11" s="597">
        <f t="shared" si="0"/>
        <v>2.2441600382544998E-2</v>
      </c>
      <c r="F11" s="588"/>
      <c r="G11" s="598">
        <v>25686</v>
      </c>
      <c r="H11" s="596">
        <v>504</v>
      </c>
      <c r="I11" s="599">
        <f t="shared" si="1"/>
        <v>1.9621583742116328E-2</v>
      </c>
      <c r="J11" s="591"/>
      <c r="K11" s="600">
        <f t="shared" si="2"/>
        <v>-2.82001664042867E-3</v>
      </c>
      <c r="L11" s="585">
        <f>H28国推計人口!S374</f>
        <v>581069</v>
      </c>
      <c r="M11" s="596">
        <v>13015</v>
      </c>
      <c r="N11" s="597">
        <f t="shared" si="3"/>
        <v>2.2398372654538444E-2</v>
      </c>
      <c r="O11" s="588"/>
      <c r="P11" s="598">
        <f>ROUND(U14*Z11/AA14,0)</f>
        <v>25752</v>
      </c>
      <c r="Q11" s="596">
        <v>595</v>
      </c>
      <c r="R11" s="599">
        <f t="shared" si="4"/>
        <v>2.3105001553277417E-2</v>
      </c>
      <c r="S11" s="591"/>
      <c r="T11" s="600">
        <f t="shared" si="5"/>
        <v>7.0662889873897294E-4</v>
      </c>
      <c r="U11" s="593"/>
      <c r="V11" s="594"/>
      <c r="W11" s="595"/>
      <c r="X11" s="588"/>
      <c r="Z11" s="281">
        <v>25686</v>
      </c>
    </row>
    <row r="12" spans="1:27">
      <c r="A12" s="575"/>
      <c r="B12" s="632">
        <v>22</v>
      </c>
      <c r="C12" s="589">
        <v>565265</v>
      </c>
      <c r="D12" s="596">
        <v>15800</v>
      </c>
      <c r="E12" s="597">
        <f t="shared" si="0"/>
        <v>2.795149177819253E-2</v>
      </c>
      <c r="F12" s="588"/>
      <c r="G12" s="598">
        <v>25036</v>
      </c>
      <c r="H12" s="596">
        <v>671</v>
      </c>
      <c r="I12" s="599">
        <f t="shared" si="1"/>
        <v>2.6801405975395431E-2</v>
      </c>
      <c r="J12" s="591"/>
      <c r="K12" s="600">
        <f t="shared" si="2"/>
        <v>-1.1500858027970982E-3</v>
      </c>
      <c r="L12" s="585">
        <f>H28国推計人口!S375</f>
        <v>578692</v>
      </c>
      <c r="M12" s="596">
        <v>16024</v>
      </c>
      <c r="N12" s="597">
        <f t="shared" si="3"/>
        <v>2.7690032003207233E-2</v>
      </c>
      <c r="O12" s="588"/>
      <c r="P12" s="598">
        <f>ROUND(U14*Z12/AA14,0)</f>
        <v>25100</v>
      </c>
      <c r="Q12" s="596">
        <v>644</v>
      </c>
      <c r="R12" s="599">
        <f t="shared" si="4"/>
        <v>2.5657370517928286E-2</v>
      </c>
      <c r="S12" s="591"/>
      <c r="T12" s="600">
        <f t="shared" si="5"/>
        <v>-2.0326614852789471E-3</v>
      </c>
      <c r="U12" s="593"/>
      <c r="V12" s="594"/>
      <c r="W12" s="595"/>
      <c r="X12" s="588"/>
      <c r="Z12" s="281">
        <v>25036</v>
      </c>
    </row>
    <row r="13" spans="1:27">
      <c r="A13" s="575"/>
      <c r="B13" s="632">
        <v>23</v>
      </c>
      <c r="C13" s="589">
        <v>573023</v>
      </c>
      <c r="D13" s="596">
        <v>20324</v>
      </c>
      <c r="E13" s="597">
        <f t="shared" si="0"/>
        <v>3.5468035314463818E-2</v>
      </c>
      <c r="F13" s="588"/>
      <c r="G13" s="598">
        <v>24332</v>
      </c>
      <c r="H13" s="596">
        <v>835</v>
      </c>
      <c r="I13" s="599">
        <f t="shared" si="1"/>
        <v>3.4316948873910902E-2</v>
      </c>
      <c r="J13" s="591"/>
      <c r="K13" s="600">
        <f t="shared" si="2"/>
        <v>-1.1510864405529161E-3</v>
      </c>
      <c r="L13" s="585">
        <f>H28国推計人口!S376</f>
        <v>565755</v>
      </c>
      <c r="M13" s="596">
        <v>19493</v>
      </c>
      <c r="N13" s="597">
        <f t="shared" si="3"/>
        <v>3.4454843527675409E-2</v>
      </c>
      <c r="O13" s="588"/>
      <c r="P13" s="598">
        <f>ROUND(U14*Z13/AA14,0)</f>
        <v>24394</v>
      </c>
      <c r="Q13" s="596">
        <v>804</v>
      </c>
      <c r="R13" s="599">
        <f t="shared" si="4"/>
        <v>3.2958924325653852E-2</v>
      </c>
      <c r="S13" s="591"/>
      <c r="T13" s="600">
        <f t="shared" si="5"/>
        <v>-1.4959192020215575E-3</v>
      </c>
      <c r="U13" s="593"/>
      <c r="V13" s="594"/>
      <c r="W13" s="595"/>
      <c r="X13" s="588"/>
      <c r="Z13" s="281">
        <v>24332</v>
      </c>
    </row>
    <row r="14" spans="1:27">
      <c r="A14" s="601"/>
      <c r="B14" s="632">
        <v>24</v>
      </c>
      <c r="C14" s="589">
        <v>571338</v>
      </c>
      <c r="D14" s="596">
        <v>25738</v>
      </c>
      <c r="E14" s="597">
        <f t="shared" si="0"/>
        <v>4.5048640209473204E-2</v>
      </c>
      <c r="F14" s="611">
        <f>SUM(E10:E14)</f>
        <v>0.14748538815348655</v>
      </c>
      <c r="G14" s="598">
        <v>24530</v>
      </c>
      <c r="H14" s="596">
        <v>1163</v>
      </c>
      <c r="I14" s="599">
        <f t="shared" si="1"/>
        <v>4.741133306155728E-2</v>
      </c>
      <c r="J14" s="612">
        <f>SUM(I10:I14)</f>
        <v>0.14252184072751531</v>
      </c>
      <c r="K14" s="613">
        <f t="shared" si="2"/>
        <v>2.3626928520840765E-3</v>
      </c>
      <c r="L14" s="585">
        <f>H28国推計人口!S377</f>
        <v>572753</v>
      </c>
      <c r="M14" s="596">
        <v>24562</v>
      </c>
      <c r="N14" s="597">
        <f t="shared" si="3"/>
        <v>4.2884105364790759E-2</v>
      </c>
      <c r="O14" s="611">
        <f>SUM(N10:N14)</f>
        <v>0.1432539188105959</v>
      </c>
      <c r="P14" s="598">
        <f>AA14-SUM(Z10:Z13)</f>
        <v>24530</v>
      </c>
      <c r="Q14" s="596">
        <v>1027</v>
      </c>
      <c r="R14" s="599">
        <f t="shared" si="4"/>
        <v>4.1867101508357117E-2</v>
      </c>
      <c r="S14" s="612">
        <f>SUM(R10:R14)</f>
        <v>0.13895419562710337</v>
      </c>
      <c r="T14" s="613">
        <f t="shared" si="5"/>
        <v>-1.0170038564336417E-3</v>
      </c>
      <c r="U14" s="585">
        <f>H28国推計人口2!R383*1000</f>
        <v>126000</v>
      </c>
      <c r="V14" s="586">
        <f>H28市町出生!F4</f>
        <v>3472</v>
      </c>
      <c r="W14" s="590">
        <f>+V14/U14</f>
        <v>2.7555555555555555E-2</v>
      </c>
      <c r="X14" s="611">
        <f>+W14*5</f>
        <v>0.13777777777777778</v>
      </c>
      <c r="Z14" s="281">
        <v>24530</v>
      </c>
      <c r="AA14" s="9">
        <f>SUM(Z10:Z14)</f>
        <v>125679</v>
      </c>
    </row>
    <row r="15" spans="1:27">
      <c r="A15" s="604"/>
      <c r="B15" s="632">
        <v>25</v>
      </c>
      <c r="C15" s="589">
        <v>581571</v>
      </c>
      <c r="D15" s="596">
        <v>33192</v>
      </c>
      <c r="E15" s="597">
        <f t="shared" si="0"/>
        <v>5.7072997106114298E-2</v>
      </c>
      <c r="F15" s="588"/>
      <c r="G15" s="598">
        <v>24924</v>
      </c>
      <c r="H15" s="596">
        <v>1375</v>
      </c>
      <c r="I15" s="599">
        <f t="shared" si="1"/>
        <v>5.5167709837907239E-2</v>
      </c>
      <c r="J15" s="591"/>
      <c r="K15" s="600">
        <f t="shared" si="2"/>
        <v>-1.9052872682070593E-3</v>
      </c>
      <c r="L15" s="585">
        <f>H28国推計人口!S378</f>
        <v>570794</v>
      </c>
      <c r="M15" s="596">
        <v>31181</v>
      </c>
      <c r="N15" s="597">
        <f t="shared" si="3"/>
        <v>5.462741374296156E-2</v>
      </c>
      <c r="O15" s="588"/>
      <c r="P15" s="589">
        <f>ROUND(U19*Z15/AA19,0)</f>
        <v>24110</v>
      </c>
      <c r="Q15" s="596">
        <v>1340</v>
      </c>
      <c r="R15" s="599">
        <f t="shared" si="4"/>
        <v>5.5578598092077977E-2</v>
      </c>
      <c r="S15" s="591"/>
      <c r="T15" s="600">
        <f t="shared" si="5"/>
        <v>9.5118434911641708E-4</v>
      </c>
      <c r="U15" s="593"/>
      <c r="V15" s="594"/>
      <c r="W15" s="595"/>
      <c r="X15" s="588"/>
      <c r="Z15" s="281">
        <v>24924</v>
      </c>
    </row>
    <row r="16" spans="1:27">
      <c r="A16" s="575" t="s">
        <v>113</v>
      </c>
      <c r="B16" s="632">
        <v>26</v>
      </c>
      <c r="C16" s="589">
        <v>597012</v>
      </c>
      <c r="D16" s="596">
        <v>41991</v>
      </c>
      <c r="E16" s="597">
        <f t="shared" si="0"/>
        <v>7.0335269642821246E-2</v>
      </c>
      <c r="F16" s="588"/>
      <c r="G16" s="598">
        <v>25195</v>
      </c>
      <c r="H16" s="596">
        <v>1780</v>
      </c>
      <c r="I16" s="599">
        <f t="shared" si="1"/>
        <v>7.0648938281405047E-2</v>
      </c>
      <c r="J16" s="591"/>
      <c r="K16" s="600">
        <f t="shared" si="2"/>
        <v>3.1366863858380001E-4</v>
      </c>
      <c r="L16" s="585">
        <f>H28国推計人口!S379</f>
        <v>580936</v>
      </c>
      <c r="M16" s="596">
        <v>40133</v>
      </c>
      <c r="N16" s="597">
        <f t="shared" si="3"/>
        <v>6.9083341366346723E-2</v>
      </c>
      <c r="O16" s="588"/>
      <c r="P16" s="598">
        <f>ROUND(U19*Z16/AA19,0)</f>
        <v>24372</v>
      </c>
      <c r="Q16" s="596">
        <v>1784</v>
      </c>
      <c r="R16" s="599">
        <f t="shared" si="4"/>
        <v>7.319875266699491E-2</v>
      </c>
      <c r="S16" s="591"/>
      <c r="T16" s="600">
        <f t="shared" si="5"/>
        <v>4.1154113006481863E-3</v>
      </c>
      <c r="U16" s="593"/>
      <c r="V16" s="594"/>
      <c r="W16" s="595"/>
      <c r="X16" s="588"/>
      <c r="Z16" s="281">
        <v>25195</v>
      </c>
    </row>
    <row r="17" spans="1:27">
      <c r="A17" s="575"/>
      <c r="B17" s="632">
        <v>27</v>
      </c>
      <c r="C17" s="589">
        <v>617785</v>
      </c>
      <c r="D17" s="596">
        <v>52655</v>
      </c>
      <c r="E17" s="597">
        <f t="shared" si="0"/>
        <v>8.5231917252765924E-2</v>
      </c>
      <c r="F17" s="588"/>
      <c r="G17" s="598">
        <v>26114</v>
      </c>
      <c r="H17" s="596">
        <v>2296</v>
      </c>
      <c r="I17" s="599">
        <f t="shared" si="1"/>
        <v>8.7922187332465346E-2</v>
      </c>
      <c r="J17" s="591"/>
      <c r="K17" s="600">
        <f t="shared" si="2"/>
        <v>2.6902700796994222E-3</v>
      </c>
      <c r="L17" s="585">
        <f>H28国推計人口!S380</f>
        <v>596380</v>
      </c>
      <c r="M17" s="596">
        <v>51060</v>
      </c>
      <c r="N17" s="597">
        <f t="shared" si="3"/>
        <v>8.5616553204332813E-2</v>
      </c>
      <c r="O17" s="588"/>
      <c r="P17" s="598">
        <f>ROUND(U19*Z17/AA19,0)</f>
        <v>25261</v>
      </c>
      <c r="Q17" s="596">
        <v>2264</v>
      </c>
      <c r="R17" s="599">
        <f t="shared" si="4"/>
        <v>8.9624322077510782E-2</v>
      </c>
      <c r="S17" s="591"/>
      <c r="T17" s="600">
        <f t="shared" si="5"/>
        <v>4.0077688731779693E-3</v>
      </c>
      <c r="U17" s="593"/>
      <c r="V17" s="594"/>
      <c r="W17" s="595"/>
      <c r="X17" s="588"/>
      <c r="Z17" s="281">
        <v>26114</v>
      </c>
    </row>
    <row r="18" spans="1:27">
      <c r="A18" s="575"/>
      <c r="B18" s="632">
        <v>28</v>
      </c>
      <c r="C18" s="589">
        <v>636921</v>
      </c>
      <c r="D18" s="596">
        <v>62760</v>
      </c>
      <c r="E18" s="597">
        <f t="shared" si="0"/>
        <v>9.8536553198905363E-2</v>
      </c>
      <c r="F18" s="588"/>
      <c r="G18" s="598">
        <v>26710</v>
      </c>
      <c r="H18" s="596">
        <v>2782</v>
      </c>
      <c r="I18" s="599">
        <f t="shared" si="1"/>
        <v>0.10415574691126919</v>
      </c>
      <c r="J18" s="591"/>
      <c r="K18" s="600">
        <f t="shared" si="2"/>
        <v>5.6191937123638291E-3</v>
      </c>
      <c r="L18" s="585">
        <f>H28国推計人口!S381</f>
        <v>617196</v>
      </c>
      <c r="M18" s="596">
        <v>59772</v>
      </c>
      <c r="N18" s="597">
        <f t="shared" si="3"/>
        <v>9.6844438395582599E-2</v>
      </c>
      <c r="O18" s="588"/>
      <c r="P18" s="598">
        <f>ROUND(U19*Z18/AA19,0)</f>
        <v>25837</v>
      </c>
      <c r="Q18" s="596">
        <v>2710</v>
      </c>
      <c r="R18" s="599">
        <f t="shared" si="4"/>
        <v>0.10488833842938422</v>
      </c>
      <c r="S18" s="591"/>
      <c r="T18" s="600">
        <f t="shared" si="5"/>
        <v>8.0439000338016209E-3</v>
      </c>
      <c r="U18" s="593"/>
      <c r="V18" s="594"/>
      <c r="W18" s="595"/>
      <c r="X18" s="588"/>
      <c r="Z18" s="281">
        <v>26710</v>
      </c>
    </row>
    <row r="19" spans="1:27">
      <c r="A19" s="601"/>
      <c r="B19" s="632">
        <v>29</v>
      </c>
      <c r="C19" s="589">
        <v>649388</v>
      </c>
      <c r="D19" s="596">
        <v>71658</v>
      </c>
      <c r="E19" s="597">
        <f t="shared" si="0"/>
        <v>0.11034697284212212</v>
      </c>
      <c r="F19" s="588">
        <f>SUM(E15:E19)</f>
        <v>0.42152371004272898</v>
      </c>
      <c r="G19" s="598">
        <v>27313</v>
      </c>
      <c r="H19" s="596">
        <v>3258</v>
      </c>
      <c r="I19" s="599">
        <f t="shared" si="1"/>
        <v>0.1192838575037528</v>
      </c>
      <c r="J19" s="591">
        <f>SUM(I15:I19)</f>
        <v>0.43717843986679961</v>
      </c>
      <c r="K19" s="600">
        <f t="shared" si="2"/>
        <v>8.936884661630673E-3</v>
      </c>
      <c r="L19" s="585">
        <f>H28国推計人口!S382</f>
        <v>636514</v>
      </c>
      <c r="M19" s="596">
        <v>68493</v>
      </c>
      <c r="N19" s="597">
        <f t="shared" si="3"/>
        <v>0.10760643128038032</v>
      </c>
      <c r="O19" s="588">
        <f>SUM(N15:N19)</f>
        <v>0.41377817798960403</v>
      </c>
      <c r="P19" s="598">
        <f>AA19-SUM(Z15:Z18)</f>
        <v>27313</v>
      </c>
      <c r="Q19" s="596">
        <v>3140</v>
      </c>
      <c r="R19" s="599">
        <f t="shared" si="4"/>
        <v>0.11496357046095267</v>
      </c>
      <c r="S19" s="591">
        <f>SUM(R15:R19)</f>
        <v>0.43825358172692058</v>
      </c>
      <c r="T19" s="600">
        <f t="shared" si="5"/>
        <v>7.3571391805723474E-3</v>
      </c>
      <c r="U19" s="593">
        <f>H28国推計人口2!S383*1000</f>
        <v>126000</v>
      </c>
      <c r="V19" s="594">
        <f>H28市町出生!G4</f>
        <v>11238</v>
      </c>
      <c r="W19" s="595">
        <f>+V19/U19</f>
        <v>8.9190476190476195E-2</v>
      </c>
      <c r="X19" s="588">
        <f>+W19*5</f>
        <v>0.44595238095238099</v>
      </c>
      <c r="Z19" s="281">
        <v>27313</v>
      </c>
      <c r="AA19" s="9">
        <f>SUM(Z15:Z19)</f>
        <v>130256</v>
      </c>
    </row>
    <row r="20" spans="1:27">
      <c r="A20" s="604"/>
      <c r="B20" s="632">
        <v>30</v>
      </c>
      <c r="C20" s="589">
        <v>679252</v>
      </c>
      <c r="D20" s="596">
        <v>75948</v>
      </c>
      <c r="E20" s="597">
        <f t="shared" si="0"/>
        <v>0.11181122764452663</v>
      </c>
      <c r="F20" s="605"/>
      <c r="G20" s="598">
        <v>28574</v>
      </c>
      <c r="H20" s="596">
        <v>3325</v>
      </c>
      <c r="I20" s="599">
        <f t="shared" si="1"/>
        <v>0.11636452719255266</v>
      </c>
      <c r="J20" s="606"/>
      <c r="K20" s="607">
        <f t="shared" si="2"/>
        <v>4.553299548026038E-3</v>
      </c>
      <c r="L20" s="585">
        <f>H28国推計人口!S383</f>
        <v>648946</v>
      </c>
      <c r="M20" s="596">
        <v>72032</v>
      </c>
      <c r="N20" s="597">
        <f t="shared" si="3"/>
        <v>0.11099844979397361</v>
      </c>
      <c r="O20" s="605"/>
      <c r="P20" s="589">
        <f>ROUND(U24*Z20/AA24,0)</f>
        <v>27854</v>
      </c>
      <c r="Q20" s="596">
        <v>3240</v>
      </c>
      <c r="R20" s="599">
        <f t="shared" si="4"/>
        <v>0.11632081568176922</v>
      </c>
      <c r="S20" s="606"/>
      <c r="T20" s="607">
        <f t="shared" si="5"/>
        <v>5.3223658877956104E-3</v>
      </c>
      <c r="U20" s="608"/>
      <c r="V20" s="609"/>
      <c r="W20" s="610"/>
      <c r="X20" s="605"/>
      <c r="Z20" s="281">
        <v>28574</v>
      </c>
    </row>
    <row r="21" spans="1:27">
      <c r="A21" s="575" t="s">
        <v>114</v>
      </c>
      <c r="B21" s="632">
        <v>31</v>
      </c>
      <c r="C21" s="589">
        <v>702745</v>
      </c>
      <c r="D21" s="596">
        <v>77589</v>
      </c>
      <c r="E21" s="597">
        <f t="shared" si="0"/>
        <v>0.11040846964403873</v>
      </c>
      <c r="F21" s="588"/>
      <c r="G21" s="598">
        <v>29890</v>
      </c>
      <c r="H21" s="596">
        <v>3487</v>
      </c>
      <c r="I21" s="599">
        <f t="shared" si="1"/>
        <v>0.1166610906657745</v>
      </c>
      <c r="J21" s="591"/>
      <c r="K21" s="600">
        <f t="shared" si="2"/>
        <v>6.2526210217357658E-3</v>
      </c>
      <c r="L21" s="585">
        <f>H28国推計人口!S384</f>
        <v>678898</v>
      </c>
      <c r="M21" s="596">
        <v>74397</v>
      </c>
      <c r="N21" s="597">
        <f t="shared" si="3"/>
        <v>0.10958494501383124</v>
      </c>
      <c r="O21" s="588"/>
      <c r="P21" s="598">
        <f>ROUND(U24*Z21/AA24,0)</f>
        <v>29137</v>
      </c>
      <c r="Q21" s="596">
        <v>3326</v>
      </c>
      <c r="R21" s="599">
        <f t="shared" si="4"/>
        <v>0.11415039297113636</v>
      </c>
      <c r="S21" s="591"/>
      <c r="T21" s="600">
        <f t="shared" si="5"/>
        <v>4.5654479573051104E-3</v>
      </c>
      <c r="U21" s="593"/>
      <c r="V21" s="594"/>
      <c r="W21" s="595"/>
      <c r="X21" s="588"/>
      <c r="Z21" s="281">
        <v>29890</v>
      </c>
    </row>
    <row r="22" spans="1:27">
      <c r="A22" s="575"/>
      <c r="B22" s="632">
        <v>32</v>
      </c>
      <c r="C22" s="589">
        <v>712471</v>
      </c>
      <c r="D22" s="596">
        <v>75011</v>
      </c>
      <c r="E22" s="597">
        <f t="shared" si="0"/>
        <v>0.10528288168921963</v>
      </c>
      <c r="F22" s="588"/>
      <c r="G22" s="598">
        <v>30591</v>
      </c>
      <c r="H22" s="596">
        <v>3375</v>
      </c>
      <c r="I22" s="599">
        <f t="shared" si="1"/>
        <v>0.11032656663724624</v>
      </c>
      <c r="J22" s="591"/>
      <c r="K22" s="600">
        <f t="shared" si="2"/>
        <v>5.0436849480266083E-3</v>
      </c>
      <c r="L22" s="585">
        <f>H28国推計人口!S385</f>
        <v>702774</v>
      </c>
      <c r="M22" s="596">
        <v>74095</v>
      </c>
      <c r="N22" s="597">
        <f t="shared" si="3"/>
        <v>0.10543218730345744</v>
      </c>
      <c r="O22" s="588"/>
      <c r="P22" s="598">
        <f>ROUND(U24*Z22/AA24,0)</f>
        <v>29821</v>
      </c>
      <c r="Q22" s="596">
        <v>3288</v>
      </c>
      <c r="R22" s="599">
        <f t="shared" si="4"/>
        <v>0.11025787196941753</v>
      </c>
      <c r="S22" s="591"/>
      <c r="T22" s="600">
        <f t="shared" si="5"/>
        <v>4.8256846659600894E-3</v>
      </c>
      <c r="U22" s="593"/>
      <c r="V22" s="594"/>
      <c r="W22" s="595"/>
      <c r="X22" s="588"/>
      <c r="Z22" s="281">
        <v>30591</v>
      </c>
    </row>
    <row r="23" spans="1:27">
      <c r="A23" s="575"/>
      <c r="B23" s="632">
        <v>33</v>
      </c>
      <c r="C23" s="589">
        <v>713494</v>
      </c>
      <c r="D23" s="596">
        <v>70293</v>
      </c>
      <c r="E23" s="597">
        <f t="shared" si="0"/>
        <v>9.8519398901742689E-2</v>
      </c>
      <c r="F23" s="588"/>
      <c r="G23" s="598">
        <v>30587</v>
      </c>
      <c r="H23" s="596">
        <v>3096</v>
      </c>
      <c r="I23" s="599">
        <f t="shared" si="1"/>
        <v>0.10121947232484389</v>
      </c>
      <c r="J23" s="591"/>
      <c r="K23" s="600">
        <f t="shared" si="2"/>
        <v>2.7000734231012041E-3</v>
      </c>
      <c r="L23" s="585">
        <f>H28国推計人口!S386</f>
        <v>712494</v>
      </c>
      <c r="M23" s="596">
        <v>69839</v>
      </c>
      <c r="N23" s="597">
        <f t="shared" si="3"/>
        <v>9.802047455838224E-2</v>
      </c>
      <c r="O23" s="588"/>
      <c r="P23" s="598">
        <f>ROUND(U24*Z23/AA24,0)</f>
        <v>29817</v>
      </c>
      <c r="Q23" s="596">
        <v>3033</v>
      </c>
      <c r="R23" s="599">
        <f t="shared" si="4"/>
        <v>0.10172049501961967</v>
      </c>
      <c r="S23" s="591"/>
      <c r="T23" s="600">
        <f t="shared" si="5"/>
        <v>3.7000204612374354E-3</v>
      </c>
      <c r="U23" s="593"/>
      <c r="V23" s="594"/>
      <c r="W23" s="595"/>
      <c r="X23" s="588"/>
      <c r="Z23" s="281">
        <v>30587</v>
      </c>
    </row>
    <row r="24" spans="1:27">
      <c r="A24" s="601"/>
      <c r="B24" s="632">
        <v>34</v>
      </c>
      <c r="C24" s="589">
        <v>723572</v>
      </c>
      <c r="D24" s="596">
        <v>66029</v>
      </c>
      <c r="E24" s="597">
        <f t="shared" si="0"/>
        <v>9.1254222109202685E-2</v>
      </c>
      <c r="F24" s="611">
        <f>SUM(E20:E24)</f>
        <v>0.51727619998873031</v>
      </c>
      <c r="G24" s="598">
        <v>31156</v>
      </c>
      <c r="H24" s="596">
        <v>2907</v>
      </c>
      <c r="I24" s="599">
        <f t="shared" si="1"/>
        <v>9.3304660418538965E-2</v>
      </c>
      <c r="J24" s="612">
        <f>SUM(I20:I24)</f>
        <v>0.53787631723895624</v>
      </c>
      <c r="K24" s="613">
        <f t="shared" si="2"/>
        <v>2.0504383093362805E-3</v>
      </c>
      <c r="L24" s="585">
        <f>H28国推計人口!S387</f>
        <v>713325</v>
      </c>
      <c r="M24" s="596">
        <v>64548</v>
      </c>
      <c r="N24" s="597">
        <f t="shared" si="3"/>
        <v>9.048890758069604E-2</v>
      </c>
      <c r="O24" s="611">
        <f>SUM(N20:N24)</f>
        <v>0.51452496425034056</v>
      </c>
      <c r="P24" s="598">
        <f>AA24-SUM(Z20:Z23)</f>
        <v>31156</v>
      </c>
      <c r="Q24" s="596">
        <v>2906</v>
      </c>
      <c r="R24" s="599">
        <f t="shared" si="4"/>
        <v>9.3272563872127359E-2</v>
      </c>
      <c r="S24" s="612">
        <f>SUM(R20:R24)</f>
        <v>0.53572213951407011</v>
      </c>
      <c r="T24" s="613">
        <f t="shared" si="5"/>
        <v>2.783656291431319E-3</v>
      </c>
      <c r="U24" s="585">
        <f>H28国推計人口2!T383*1000</f>
        <v>147000</v>
      </c>
      <c r="V24" s="586">
        <f>H28市町出生!H4</f>
        <v>15793</v>
      </c>
      <c r="W24" s="590">
        <f>+V24/U24</f>
        <v>0.10743537414965987</v>
      </c>
      <c r="X24" s="611">
        <f>+W24*5</f>
        <v>0.53717687074829934</v>
      </c>
      <c r="Z24" s="281">
        <v>31156</v>
      </c>
      <c r="AA24" s="9">
        <f>SUM(Z20:Z24)</f>
        <v>150798</v>
      </c>
    </row>
    <row r="25" spans="1:27">
      <c r="A25" s="604"/>
      <c r="B25" s="632">
        <v>35</v>
      </c>
      <c r="C25" s="589">
        <v>756242</v>
      </c>
      <c r="D25" s="596">
        <v>61775</v>
      </c>
      <c r="E25" s="597">
        <f t="shared" si="0"/>
        <v>8.1686814538203381E-2</v>
      </c>
      <c r="F25" s="588"/>
      <c r="G25" s="598">
        <v>32668</v>
      </c>
      <c r="H25" s="596">
        <v>2673</v>
      </c>
      <c r="I25" s="599">
        <f t="shared" si="1"/>
        <v>8.1823190890167749E-2</v>
      </c>
      <c r="J25" s="591"/>
      <c r="K25" s="600">
        <f t="shared" si="2"/>
        <v>1.3637635196436793E-4</v>
      </c>
      <c r="L25" s="585">
        <f>H28国推計人口!S388</f>
        <v>723152</v>
      </c>
      <c r="M25" s="596">
        <v>58768</v>
      </c>
      <c r="N25" s="597">
        <f t="shared" si="3"/>
        <v>8.1266455738212715E-2</v>
      </c>
      <c r="O25" s="588"/>
      <c r="P25" s="589">
        <f>ROUND(U29*Z25/AA29,0)</f>
        <v>31119</v>
      </c>
      <c r="Q25" s="596">
        <v>2714</v>
      </c>
      <c r="R25" s="599">
        <f t="shared" si="4"/>
        <v>8.7213599408721365E-2</v>
      </c>
      <c r="S25" s="591"/>
      <c r="T25" s="600">
        <f t="shared" si="5"/>
        <v>5.9471436705086506E-3</v>
      </c>
      <c r="U25" s="593"/>
      <c r="V25" s="594"/>
      <c r="W25" s="595"/>
      <c r="X25" s="588"/>
      <c r="Z25" s="281">
        <v>32668</v>
      </c>
    </row>
    <row r="26" spans="1:27">
      <c r="A26" s="575" t="s">
        <v>115</v>
      </c>
      <c r="B26" s="632">
        <v>36</v>
      </c>
      <c r="C26" s="589">
        <v>775876</v>
      </c>
      <c r="D26" s="596">
        <v>54359</v>
      </c>
      <c r="E26" s="597">
        <f t="shared" si="0"/>
        <v>7.0061453118797329E-2</v>
      </c>
      <c r="F26" s="588"/>
      <c r="G26" s="598">
        <v>33303</v>
      </c>
      <c r="H26" s="596">
        <v>2402</v>
      </c>
      <c r="I26" s="599">
        <f t="shared" si="1"/>
        <v>7.2125634327237786E-2</v>
      </c>
      <c r="J26" s="591"/>
      <c r="K26" s="600">
        <f t="shared" si="2"/>
        <v>2.0641812084404576E-3</v>
      </c>
      <c r="L26" s="585">
        <f>H28国推計人口!S389</f>
        <v>755982</v>
      </c>
      <c r="M26" s="596">
        <v>53095</v>
      </c>
      <c r="N26" s="597">
        <f t="shared" si="3"/>
        <v>7.0233153699426704E-2</v>
      </c>
      <c r="O26" s="588"/>
      <c r="P26" s="598">
        <f>ROUND(U29*Z26/AA29,0)</f>
        <v>31724</v>
      </c>
      <c r="Q26" s="596">
        <v>2317</v>
      </c>
      <c r="R26" s="599">
        <f t="shared" si="4"/>
        <v>7.3036187113857023E-2</v>
      </c>
      <c r="S26" s="591"/>
      <c r="T26" s="600">
        <f t="shared" si="5"/>
        <v>2.8030334144303198E-3</v>
      </c>
      <c r="U26" s="593"/>
      <c r="V26" s="594"/>
      <c r="W26" s="595"/>
      <c r="X26" s="588"/>
      <c r="Z26" s="281">
        <v>33303</v>
      </c>
    </row>
    <row r="27" spans="1:27">
      <c r="A27" s="575"/>
      <c r="B27" s="632">
        <v>37</v>
      </c>
      <c r="C27" s="589">
        <v>809405</v>
      </c>
      <c r="D27" s="596">
        <v>45530</v>
      </c>
      <c r="E27" s="597">
        <f t="shared" si="0"/>
        <v>5.6251196866834281E-2</v>
      </c>
      <c r="F27" s="588"/>
      <c r="G27" s="598">
        <v>35593</v>
      </c>
      <c r="H27" s="596">
        <v>1930</v>
      </c>
      <c r="I27" s="599">
        <f t="shared" si="1"/>
        <v>5.4224145197089318E-2</v>
      </c>
      <c r="J27" s="591"/>
      <c r="K27" s="600">
        <f t="shared" si="2"/>
        <v>-2.0270516697449628E-3</v>
      </c>
      <c r="L27" s="585">
        <f>H28国推計人口!S390</f>
        <v>775648</v>
      </c>
      <c r="M27" s="596">
        <v>44710</v>
      </c>
      <c r="N27" s="597">
        <f t="shared" si="3"/>
        <v>5.7642126325343455E-2</v>
      </c>
      <c r="O27" s="588"/>
      <c r="P27" s="598">
        <f>ROUND(U29*Z27/AA29,0)</f>
        <v>33905</v>
      </c>
      <c r="Q27" s="596">
        <v>1970</v>
      </c>
      <c r="R27" s="599">
        <f t="shared" si="4"/>
        <v>5.8103524553900603E-2</v>
      </c>
      <c r="S27" s="591"/>
      <c r="T27" s="600">
        <f t="shared" si="5"/>
        <v>4.6139822855714718E-4</v>
      </c>
      <c r="U27" s="593"/>
      <c r="V27" s="594"/>
      <c r="W27" s="595"/>
      <c r="X27" s="588"/>
      <c r="Z27" s="281">
        <v>35593</v>
      </c>
    </row>
    <row r="28" spans="1:27">
      <c r="A28" s="575"/>
      <c r="B28" s="632">
        <v>38</v>
      </c>
      <c r="C28" s="589">
        <v>832116</v>
      </c>
      <c r="D28" s="596">
        <v>37317</v>
      </c>
      <c r="E28" s="597">
        <f t="shared" si="0"/>
        <v>4.4845910906652436E-2</v>
      </c>
      <c r="F28" s="588"/>
      <c r="G28" s="598">
        <v>36923</v>
      </c>
      <c r="H28" s="596">
        <v>1601</v>
      </c>
      <c r="I28" s="599">
        <f t="shared" si="1"/>
        <v>4.3360507001056252E-2</v>
      </c>
      <c r="J28" s="591"/>
      <c r="K28" s="600">
        <f t="shared" si="2"/>
        <v>-1.4854039055961846E-3</v>
      </c>
      <c r="L28" s="585">
        <f>H28国推計人口!S391</f>
        <v>809080</v>
      </c>
      <c r="M28" s="596">
        <v>37290</v>
      </c>
      <c r="N28" s="597">
        <f t="shared" si="3"/>
        <v>4.6089385474860335E-2</v>
      </c>
      <c r="O28" s="588"/>
      <c r="P28" s="598">
        <f>ROUND(U29*Z28/AA29,0)</f>
        <v>35172</v>
      </c>
      <c r="Q28" s="596">
        <v>1690</v>
      </c>
      <c r="R28" s="599">
        <f t="shared" si="4"/>
        <v>4.8049584897077217E-2</v>
      </c>
      <c r="S28" s="591"/>
      <c r="T28" s="600">
        <f t="shared" si="5"/>
        <v>1.9601994222168823E-3</v>
      </c>
      <c r="U28" s="593"/>
      <c r="V28" s="594"/>
      <c r="W28" s="595"/>
      <c r="X28" s="588"/>
      <c r="Z28" s="281">
        <v>36923</v>
      </c>
    </row>
    <row r="29" spans="1:27">
      <c r="A29" s="601"/>
      <c r="B29" s="632">
        <v>39</v>
      </c>
      <c r="C29" s="589">
        <v>873231</v>
      </c>
      <c r="D29" s="596">
        <v>29312</v>
      </c>
      <c r="E29" s="597">
        <f t="shared" si="0"/>
        <v>3.3567292045289278E-2</v>
      </c>
      <c r="F29" s="588">
        <f>SUM(E25:E29)</f>
        <v>0.28641266747577676</v>
      </c>
      <c r="G29" s="598">
        <v>38927</v>
      </c>
      <c r="H29" s="596">
        <v>1251</v>
      </c>
      <c r="I29" s="599">
        <f t="shared" si="1"/>
        <v>3.2137077093020272E-2</v>
      </c>
      <c r="J29" s="591">
        <f>SUM(I25:I29)</f>
        <v>0.28367055450857137</v>
      </c>
      <c r="K29" s="600">
        <f t="shared" si="2"/>
        <v>-1.4302149522690058E-3</v>
      </c>
      <c r="L29" s="585">
        <f>H28国推計人口!S392</f>
        <v>831874</v>
      </c>
      <c r="M29" s="596">
        <v>29424</v>
      </c>
      <c r="N29" s="597">
        <f t="shared" si="3"/>
        <v>3.5370741242063103E-2</v>
      </c>
      <c r="O29" s="588">
        <f>SUM(N25:N29)</f>
        <v>0.29060186247990627</v>
      </c>
      <c r="P29" s="598">
        <f>AA29-SUM(Z25:Z28)</f>
        <v>38927</v>
      </c>
      <c r="Q29" s="596">
        <v>1294</v>
      </c>
      <c r="R29" s="599">
        <f t="shared" si="4"/>
        <v>3.3241708839622887E-2</v>
      </c>
      <c r="S29" s="591">
        <f>SUM(R25:R29)</f>
        <v>0.29964460481317912</v>
      </c>
      <c r="T29" s="600">
        <f t="shared" si="5"/>
        <v>-2.129032402440216E-3</v>
      </c>
      <c r="U29" s="593">
        <f>H28国推計人口2!U383*1000</f>
        <v>169000</v>
      </c>
      <c r="V29" s="594">
        <f>H28市町出生!I4</f>
        <v>9985</v>
      </c>
      <c r="W29" s="595">
        <f>+V29/U29</f>
        <v>5.908284023668639E-2</v>
      </c>
      <c r="X29" s="588">
        <f>+W29*5</f>
        <v>0.29541420118343198</v>
      </c>
      <c r="Z29" s="281">
        <v>38927</v>
      </c>
      <c r="AA29" s="9">
        <f>SUM(Z25:Z29)</f>
        <v>177414</v>
      </c>
    </row>
    <row r="30" spans="1:27">
      <c r="A30" s="604"/>
      <c r="B30" s="632">
        <v>40</v>
      </c>
      <c r="C30" s="589">
        <v>913647</v>
      </c>
      <c r="D30" s="596">
        <v>22212</v>
      </c>
      <c r="E30" s="597">
        <f t="shared" si="0"/>
        <v>2.431135876328604E-2</v>
      </c>
      <c r="F30" s="605"/>
      <c r="G30" s="598">
        <v>41448</v>
      </c>
      <c r="H30" s="596">
        <v>948</v>
      </c>
      <c r="I30" s="599">
        <f t="shared" si="1"/>
        <v>2.2872032426172553E-2</v>
      </c>
      <c r="J30" s="606"/>
      <c r="K30" s="607">
        <f t="shared" si="2"/>
        <v>-1.4393263371134876E-3</v>
      </c>
      <c r="L30" s="585">
        <f>H28国推計人口!S393</f>
        <v>872937</v>
      </c>
      <c r="M30" s="596">
        <v>21925</v>
      </c>
      <c r="N30" s="597">
        <f t="shared" si="3"/>
        <v>2.5116360058056883E-2</v>
      </c>
      <c r="O30" s="605"/>
      <c r="P30" s="589">
        <f>ROUND(U34*Z30/AA34,0)</f>
        <v>40670</v>
      </c>
      <c r="Q30" s="596">
        <v>975</v>
      </c>
      <c r="R30" s="599">
        <f t="shared" si="4"/>
        <v>2.3973444799606589E-2</v>
      </c>
      <c r="S30" s="606"/>
      <c r="T30" s="607">
        <f t="shared" si="5"/>
        <v>-1.1429152584502937E-3</v>
      </c>
      <c r="U30" s="608"/>
      <c r="V30" s="609"/>
      <c r="W30" s="610"/>
      <c r="X30" s="605"/>
      <c r="Z30" s="281">
        <v>41448</v>
      </c>
    </row>
    <row r="31" spans="1:27">
      <c r="A31" s="575" t="s">
        <v>116</v>
      </c>
      <c r="B31" s="632">
        <v>41</v>
      </c>
      <c r="C31" s="589">
        <v>963899</v>
      </c>
      <c r="D31" s="596">
        <v>14777</v>
      </c>
      <c r="E31" s="597">
        <f t="shared" si="0"/>
        <v>1.5330444372283819E-2</v>
      </c>
      <c r="F31" s="588"/>
      <c r="G31" s="598">
        <v>43971</v>
      </c>
      <c r="H31" s="596">
        <v>642</v>
      </c>
      <c r="I31" s="599">
        <f t="shared" si="1"/>
        <v>1.4600532168929523E-2</v>
      </c>
      <c r="J31" s="591"/>
      <c r="K31" s="600">
        <f t="shared" si="2"/>
        <v>-7.2991220335429617E-4</v>
      </c>
      <c r="L31" s="585">
        <f>H28国推計人口!S394</f>
        <v>913272</v>
      </c>
      <c r="M31" s="596">
        <v>15099</v>
      </c>
      <c r="N31" s="597">
        <f t="shared" si="3"/>
        <v>1.6532862060809922E-2</v>
      </c>
      <c r="O31" s="588"/>
      <c r="P31" s="598">
        <f>ROUND(U34*Z31/AA34,0)</f>
        <v>43146</v>
      </c>
      <c r="Q31" s="596">
        <v>626</v>
      </c>
      <c r="R31" s="599">
        <f t="shared" si="4"/>
        <v>1.4508876836786724E-2</v>
      </c>
      <c r="S31" s="591"/>
      <c r="T31" s="600">
        <f t="shared" si="5"/>
        <v>-2.0239852240231983E-3</v>
      </c>
      <c r="U31" s="593"/>
      <c r="V31" s="594"/>
      <c r="W31" s="595"/>
      <c r="X31" s="588"/>
      <c r="Z31" s="281">
        <v>43971</v>
      </c>
    </row>
    <row r="32" spans="1:27">
      <c r="A32" s="575"/>
      <c r="B32" s="632">
        <v>42</v>
      </c>
      <c r="C32" s="589">
        <v>983952</v>
      </c>
      <c r="D32" s="596">
        <v>8915</v>
      </c>
      <c r="E32" s="597">
        <f t="shared" si="0"/>
        <v>9.0604013203896133E-3</v>
      </c>
      <c r="F32" s="588"/>
      <c r="G32" s="598">
        <v>45150</v>
      </c>
      <c r="H32" s="596">
        <v>412</v>
      </c>
      <c r="I32" s="599">
        <f t="shared" si="1"/>
        <v>9.1251384274640083E-3</v>
      </c>
      <c r="J32" s="591"/>
      <c r="K32" s="600">
        <f t="shared" si="2"/>
        <v>6.4737107074394964E-5</v>
      </c>
      <c r="L32" s="585">
        <f>H28国推計人口!S395</f>
        <v>963496</v>
      </c>
      <c r="M32" s="596">
        <v>9181</v>
      </c>
      <c r="N32" s="597">
        <f t="shared" si="3"/>
        <v>9.5288408047360853E-3</v>
      </c>
      <c r="O32" s="588"/>
      <c r="P32" s="598">
        <f>ROUND(U34*Z32/AA34,0)</f>
        <v>44302</v>
      </c>
      <c r="Q32" s="596">
        <v>392</v>
      </c>
      <c r="R32" s="599">
        <f t="shared" si="4"/>
        <v>8.8483589905647593E-3</v>
      </c>
      <c r="S32" s="591"/>
      <c r="T32" s="600">
        <f t="shared" si="5"/>
        <v>-6.8048181417132599E-4</v>
      </c>
      <c r="U32" s="593"/>
      <c r="V32" s="594"/>
      <c r="W32" s="595"/>
      <c r="X32" s="588"/>
      <c r="Z32" s="281">
        <v>45150</v>
      </c>
    </row>
    <row r="33" spans="1:27">
      <c r="A33" s="575"/>
      <c r="B33" s="632">
        <v>43</v>
      </c>
      <c r="C33" s="589">
        <v>963272</v>
      </c>
      <c r="D33" s="596">
        <v>4601</v>
      </c>
      <c r="E33" s="597">
        <f t="shared" si="0"/>
        <v>4.7764286722753284E-3</v>
      </c>
      <c r="F33" s="588"/>
      <c r="G33" s="598">
        <v>44195</v>
      </c>
      <c r="H33" s="596">
        <v>220</v>
      </c>
      <c r="I33" s="599">
        <f t="shared" si="1"/>
        <v>4.9779386808462495E-3</v>
      </c>
      <c r="J33" s="591"/>
      <c r="K33" s="600">
        <f t="shared" si="2"/>
        <v>2.0151000857092111E-4</v>
      </c>
      <c r="L33" s="585">
        <f>H28国推計人口!S396</f>
        <v>983655</v>
      </c>
      <c r="M33" s="596">
        <v>5022</v>
      </c>
      <c r="N33" s="597">
        <f t="shared" si="3"/>
        <v>5.105448556658585E-3</v>
      </c>
      <c r="O33" s="588"/>
      <c r="P33" s="598">
        <f>ROUND(U34*Z33/AA34,0)</f>
        <v>43365</v>
      </c>
      <c r="Q33" s="596">
        <v>215</v>
      </c>
      <c r="R33" s="599">
        <f t="shared" si="4"/>
        <v>4.9579153695376455E-3</v>
      </c>
      <c r="S33" s="591"/>
      <c r="T33" s="600">
        <f t="shared" si="5"/>
        <v>-1.4753318712093944E-4</v>
      </c>
      <c r="U33" s="593"/>
      <c r="V33" s="594"/>
      <c r="W33" s="595"/>
      <c r="X33" s="588"/>
      <c r="Z33" s="281">
        <v>44195</v>
      </c>
    </row>
    <row r="34" spans="1:27">
      <c r="A34" s="601"/>
      <c r="B34" s="632">
        <v>44</v>
      </c>
      <c r="C34" s="589">
        <v>938903</v>
      </c>
      <c r="D34" s="596">
        <v>2053</v>
      </c>
      <c r="E34" s="597">
        <f t="shared" si="0"/>
        <v>2.1865943553274407E-3</v>
      </c>
      <c r="F34" s="611">
        <f>SUM(E30:E34)</f>
        <v>5.5665227483562237E-2</v>
      </c>
      <c r="G34" s="598">
        <v>43330</v>
      </c>
      <c r="H34" s="596">
        <v>78</v>
      </c>
      <c r="I34" s="599">
        <f t="shared" si="1"/>
        <v>1.8001384721901684E-3</v>
      </c>
      <c r="J34" s="612">
        <f>SUM(I30:I34)</f>
        <v>5.3375780175602502E-2</v>
      </c>
      <c r="K34" s="613">
        <f t="shared" si="2"/>
        <v>-3.8645588313727225E-4</v>
      </c>
      <c r="L34" s="585">
        <f>H28国推計人口!S397</f>
        <v>962940</v>
      </c>
      <c r="M34" s="596">
        <v>2247</v>
      </c>
      <c r="N34" s="597">
        <f t="shared" si="3"/>
        <v>2.3334787214156646E-3</v>
      </c>
      <c r="O34" s="611">
        <f>SUM(N30:N34)</f>
        <v>5.8616990201677141E-2</v>
      </c>
      <c r="P34" s="598">
        <f>AA34-SUM(Z30:Z33)</f>
        <v>43330</v>
      </c>
      <c r="Q34" s="596">
        <v>106</v>
      </c>
      <c r="R34" s="599">
        <f t="shared" si="4"/>
        <v>2.4463420263097163E-3</v>
      </c>
      <c r="S34" s="612">
        <f>SUM(R30:R34)</f>
        <v>5.4734938022805428E-2</v>
      </c>
      <c r="T34" s="613">
        <f t="shared" si="5"/>
        <v>1.1286330489405179E-4</v>
      </c>
      <c r="U34" s="585">
        <f>H28国推計人口2!V383*1000</f>
        <v>214000</v>
      </c>
      <c r="V34" s="586">
        <f>H28市町出生!J4</f>
        <v>2314</v>
      </c>
      <c r="W34" s="590">
        <f>+V34/U34</f>
        <v>1.0813084112149533E-2</v>
      </c>
      <c r="X34" s="611">
        <f>+W34*5</f>
        <v>5.4065420560747667E-2</v>
      </c>
      <c r="Z34" s="281">
        <v>43330</v>
      </c>
      <c r="AA34" s="9">
        <f>SUM(Z30:Z34)</f>
        <v>218094</v>
      </c>
    </row>
    <row r="35" spans="1:27">
      <c r="A35" s="604"/>
      <c r="B35" s="632">
        <v>45</v>
      </c>
      <c r="C35" s="589">
        <v>910133</v>
      </c>
      <c r="D35" s="596">
        <v>818</v>
      </c>
      <c r="E35" s="597">
        <f t="shared" si="0"/>
        <v>8.9876974024675517E-4</v>
      </c>
      <c r="F35" s="588"/>
      <c r="G35" s="598">
        <v>42296</v>
      </c>
      <c r="H35" s="596">
        <v>47</v>
      </c>
      <c r="I35" s="599">
        <f t="shared" si="1"/>
        <v>1.1112161906563268E-3</v>
      </c>
      <c r="J35" s="591"/>
      <c r="K35" s="607">
        <f t="shared" si="2"/>
        <v>2.1244645040957165E-4</v>
      </c>
      <c r="L35" s="585">
        <f>H28国推計人口!S433</f>
        <v>938370</v>
      </c>
      <c r="M35" s="596">
        <v>838</v>
      </c>
      <c r="N35" s="597">
        <f t="shared" si="3"/>
        <v>8.9303792746997458E-4</v>
      </c>
      <c r="O35" s="588"/>
      <c r="P35" s="589">
        <f>ROUND(U39*Z35/AA39,0)</f>
        <v>44927</v>
      </c>
      <c r="Q35" s="596">
        <v>45</v>
      </c>
      <c r="R35" s="599">
        <f t="shared" si="4"/>
        <v>1.0016248581031452E-3</v>
      </c>
      <c r="S35" s="591"/>
      <c r="T35" s="607">
        <f t="shared" si="5"/>
        <v>1.085869306331706E-4</v>
      </c>
      <c r="U35" s="593"/>
      <c r="V35" s="594"/>
      <c r="W35" s="595"/>
      <c r="X35" s="588"/>
      <c r="Z35" s="281">
        <v>42296</v>
      </c>
    </row>
    <row r="36" spans="1:27">
      <c r="A36" s="575" t="s">
        <v>117</v>
      </c>
      <c r="B36" s="632">
        <v>46</v>
      </c>
      <c r="C36" s="589">
        <v>897922</v>
      </c>
      <c r="D36" s="596">
        <v>248</v>
      </c>
      <c r="E36" s="597">
        <f t="shared" si="0"/>
        <v>2.7619325509342684E-4</v>
      </c>
      <c r="F36" s="588"/>
      <c r="G36" s="598">
        <v>41481</v>
      </c>
      <c r="H36" s="596">
        <v>9</v>
      </c>
      <c r="I36" s="599">
        <f t="shared" si="1"/>
        <v>2.1696680407897592E-4</v>
      </c>
      <c r="J36" s="591"/>
      <c r="K36" s="600">
        <f t="shared" si="2"/>
        <v>-5.9226451014450916E-5</v>
      </c>
      <c r="L36" s="585">
        <f>H28国推計人口!S434</f>
        <v>909563</v>
      </c>
      <c r="M36" s="596">
        <v>299</v>
      </c>
      <c r="N36" s="597">
        <f t="shared" si="3"/>
        <v>3.2872929087924641E-4</v>
      </c>
      <c r="O36" s="588"/>
      <c r="P36" s="598">
        <f>ROUND(U39*Z36/AA39,0)</f>
        <v>44061</v>
      </c>
      <c r="Q36" s="596">
        <v>10</v>
      </c>
      <c r="R36" s="599">
        <f t="shared" si="4"/>
        <v>2.2695808084246838E-4</v>
      </c>
      <c r="S36" s="591"/>
      <c r="T36" s="600">
        <f t="shared" si="5"/>
        <v>-1.0177121003677802E-4</v>
      </c>
      <c r="U36" s="593"/>
      <c r="V36" s="594"/>
      <c r="W36" s="595"/>
      <c r="X36" s="588"/>
      <c r="Z36" s="281">
        <v>41481</v>
      </c>
    </row>
    <row r="37" spans="1:27">
      <c r="A37" s="575"/>
      <c r="B37" s="632">
        <v>47</v>
      </c>
      <c r="C37" s="589">
        <v>879040</v>
      </c>
      <c r="D37" s="596">
        <v>123</v>
      </c>
      <c r="E37" s="597">
        <f t="shared" si="0"/>
        <v>1.3992537313432837E-4</v>
      </c>
      <c r="F37" s="588"/>
      <c r="G37" s="598">
        <v>40249</v>
      </c>
      <c r="H37" s="596">
        <v>4</v>
      </c>
      <c r="I37" s="599">
        <f t="shared" si="1"/>
        <v>9.9381351089468061E-5</v>
      </c>
      <c r="J37" s="591"/>
      <c r="K37" s="600">
        <f t="shared" si="2"/>
        <v>-4.0544022044860305E-5</v>
      </c>
      <c r="L37" s="585">
        <f>H28国推計人口!S435</f>
        <v>897314</v>
      </c>
      <c r="M37" s="596">
        <v>130</v>
      </c>
      <c r="N37" s="597">
        <f t="shared" si="3"/>
        <v>1.448768212688089E-4</v>
      </c>
      <c r="O37" s="588"/>
      <c r="P37" s="598">
        <f>ROUND(U39*Z37/AA39,0)</f>
        <v>42753</v>
      </c>
      <c r="Q37" s="596">
        <v>3</v>
      </c>
      <c r="R37" s="599">
        <f t="shared" si="4"/>
        <v>7.0170514349870191E-5</v>
      </c>
      <c r="S37" s="591"/>
      <c r="T37" s="600">
        <f t="shared" si="5"/>
        <v>-7.4706306918938709E-5</v>
      </c>
      <c r="U37" s="593"/>
      <c r="V37" s="594"/>
      <c r="W37" s="595"/>
      <c r="X37" s="588"/>
      <c r="Z37" s="281">
        <v>40249</v>
      </c>
    </row>
    <row r="38" spans="1:27">
      <c r="A38" s="575"/>
      <c r="B38" s="632">
        <v>48</v>
      </c>
      <c r="C38" s="589">
        <v>879641</v>
      </c>
      <c r="D38" s="596">
        <v>40</v>
      </c>
      <c r="E38" s="597">
        <f t="shared" si="0"/>
        <v>4.5473096410922184E-5</v>
      </c>
      <c r="F38" s="588"/>
      <c r="G38" s="598">
        <v>39598</v>
      </c>
      <c r="H38" s="596">
        <v>2</v>
      </c>
      <c r="I38" s="599">
        <f t="shared" si="1"/>
        <v>5.0507601394009796E-5</v>
      </c>
      <c r="J38" s="591"/>
      <c r="K38" s="600">
        <f t="shared" si="2"/>
        <v>5.0345049830876126E-6</v>
      </c>
      <c r="L38" s="585">
        <f>H28国推計人口!S436</f>
        <v>878309</v>
      </c>
      <c r="M38" s="596">
        <v>53</v>
      </c>
      <c r="N38" s="597">
        <f t="shared" si="3"/>
        <v>6.0343227725094473E-5</v>
      </c>
      <c r="O38" s="588"/>
      <c r="P38" s="598">
        <f>ROUND(U39*Z38/AA39,0)</f>
        <v>42061</v>
      </c>
      <c r="Q38" s="596">
        <v>3</v>
      </c>
      <c r="R38" s="599">
        <f t="shared" si="4"/>
        <v>7.1324980385630395E-5</v>
      </c>
      <c r="S38" s="591"/>
      <c r="T38" s="600">
        <f t="shared" si="5"/>
        <v>1.0981752660535922E-5</v>
      </c>
      <c r="U38" s="593"/>
      <c r="V38" s="594"/>
      <c r="W38" s="595"/>
      <c r="X38" s="588"/>
      <c r="Z38" s="281">
        <v>39598</v>
      </c>
    </row>
    <row r="39" spans="1:27" ht="14.25" thickBot="1">
      <c r="A39" s="575"/>
      <c r="B39" s="633">
        <v>49</v>
      </c>
      <c r="C39" s="634">
        <v>687381</v>
      </c>
      <c r="D39" s="609">
        <v>27</v>
      </c>
      <c r="E39" s="614">
        <f t="shared" si="0"/>
        <v>3.9279526201626171E-5</v>
      </c>
      <c r="F39" s="588">
        <f>SUM(E35:E39)</f>
        <v>1.3996409910870587E-3</v>
      </c>
      <c r="G39" s="615">
        <v>31254</v>
      </c>
      <c r="H39" s="609">
        <v>2</v>
      </c>
      <c r="I39" s="610">
        <f t="shared" si="1"/>
        <v>6.3991809048441798E-5</v>
      </c>
      <c r="J39" s="591">
        <f>SUM(I35:I39)</f>
        <v>1.5420637562672224E-3</v>
      </c>
      <c r="K39" s="600">
        <f t="shared" si="2"/>
        <v>2.4712282846815627E-5</v>
      </c>
      <c r="L39" s="593">
        <f>H28国推計人口!S437</f>
        <v>878526</v>
      </c>
      <c r="M39" s="609">
        <v>30</v>
      </c>
      <c r="N39" s="614">
        <f t="shared" si="3"/>
        <v>3.4148107170419544E-5</v>
      </c>
      <c r="O39" s="588">
        <f>SUM(N35:N39)</f>
        <v>1.461135374513544E-3</v>
      </c>
      <c r="P39" s="615">
        <f>AA39-SUM(Z35:Z38)</f>
        <v>31254</v>
      </c>
      <c r="Q39" s="609">
        <v>3</v>
      </c>
      <c r="R39" s="610">
        <f t="shared" si="4"/>
        <v>9.5987713572662697E-5</v>
      </c>
      <c r="S39" s="591">
        <f>SUM(R35:R39)</f>
        <v>1.4660661472537767E-3</v>
      </c>
      <c r="T39" s="600">
        <f t="shared" si="5"/>
        <v>6.1839606402243146E-5</v>
      </c>
      <c r="U39" s="593">
        <f>H28国推計人口2!W383*1000</f>
        <v>207000</v>
      </c>
      <c r="V39" s="594">
        <f>H28市町出生!K4</f>
        <v>64</v>
      </c>
      <c r="W39" s="595">
        <f>+V39/U39</f>
        <v>3.0917874396135266E-4</v>
      </c>
      <c r="X39" s="588">
        <f>+W39*5</f>
        <v>1.5458937198067632E-3</v>
      </c>
      <c r="Z39" s="281">
        <v>31254</v>
      </c>
      <c r="AA39" s="9">
        <f>SUM(Z35:Z39)</f>
        <v>194878</v>
      </c>
    </row>
    <row r="40" spans="1:27" ht="14.25" thickBot="1">
      <c r="A40" s="651" t="s">
        <v>1002</v>
      </c>
      <c r="B40" s="652"/>
      <c r="C40" s="616">
        <f t="shared" ref="C40:I40" si="6">SUM(C5:C39)</f>
        <v>25451809</v>
      </c>
      <c r="D40" s="617">
        <f t="shared" si="6"/>
        <v>1005584</v>
      </c>
      <c r="E40" s="618">
        <f t="shared" si="6"/>
        <v>1.4502511337413506</v>
      </c>
      <c r="F40" s="619">
        <f t="shared" si="6"/>
        <v>1.4502511337413508</v>
      </c>
      <c r="G40" s="616">
        <f t="shared" si="6"/>
        <v>1130174</v>
      </c>
      <c r="H40" s="617">
        <f t="shared" si="6"/>
        <v>44008</v>
      </c>
      <c r="I40" s="620">
        <f t="shared" si="6"/>
        <v>1.4771704512387087</v>
      </c>
      <c r="J40" s="621">
        <f>J9+J14+J19+J24+J29+J34+J39</f>
        <v>1.4771704512387089</v>
      </c>
      <c r="K40" s="622">
        <f t="shared" si="2"/>
        <v>2.6919317497358097E-2</v>
      </c>
      <c r="L40" s="623">
        <f t="shared" ref="L40:O40" si="7">SUM(L5:L39)</f>
        <v>25317040</v>
      </c>
      <c r="M40" s="617">
        <f t="shared" si="7"/>
        <v>976879</v>
      </c>
      <c r="N40" s="618">
        <f t="shared" si="7"/>
        <v>1.4411847273293128</v>
      </c>
      <c r="O40" s="619">
        <f t="shared" si="7"/>
        <v>1.4411847273293126</v>
      </c>
      <c r="P40" s="616">
        <f t="shared" ref="P40:R40" si="8">SUM(P5:P39)</f>
        <v>1123541</v>
      </c>
      <c r="Q40" s="617">
        <f t="shared" si="8"/>
        <v>43375</v>
      </c>
      <c r="R40" s="620">
        <f t="shared" si="8"/>
        <v>1.4880096887455765</v>
      </c>
      <c r="S40" s="621">
        <f>S9+S14+S19+S24+S29+S34+S39</f>
        <v>1.4880096887455769</v>
      </c>
      <c r="T40" s="622">
        <f t="shared" si="5"/>
        <v>4.6824961416263688E-2</v>
      </c>
      <c r="U40" s="624">
        <f>U9+U14+U19+U24+U29+U34+U39</f>
        <v>1121000</v>
      </c>
      <c r="V40" s="625">
        <f t="shared" ref="V40" si="9">SUM(V5:V39)</f>
        <v>43375</v>
      </c>
      <c r="W40" s="626"/>
      <c r="X40" s="621">
        <f>X9+X14+X19+X24+X29+X34+X39</f>
        <v>1.4912128479727473</v>
      </c>
    </row>
    <row r="41" spans="1:27">
      <c r="A41" s="183"/>
      <c r="B41" s="183"/>
      <c r="C41" s="183" t="s">
        <v>183</v>
      </c>
      <c r="D41" s="183" t="s">
        <v>184</v>
      </c>
      <c r="E41" s="183"/>
      <c r="F41" s="627">
        <f>人口動態長期時系列!X69</f>
        <v>1.45</v>
      </c>
      <c r="G41" s="183" t="s">
        <v>1000</v>
      </c>
      <c r="H41" s="183" t="s">
        <v>184</v>
      </c>
      <c r="I41" s="183"/>
      <c r="J41" s="627">
        <f>人口動態長期時系列!W69</f>
        <v>1.48</v>
      </c>
      <c r="K41" s="183"/>
      <c r="L41" s="183" t="s">
        <v>183</v>
      </c>
      <c r="M41" s="183" t="s">
        <v>184</v>
      </c>
      <c r="N41" s="183"/>
      <c r="O41" s="627">
        <f>人口動態長期時系列!X70</f>
        <v>1.44</v>
      </c>
      <c r="P41" s="627" t="s">
        <v>1061</v>
      </c>
      <c r="Q41" s="183" t="s">
        <v>184</v>
      </c>
      <c r="R41" s="627"/>
      <c r="S41" s="627"/>
      <c r="T41" s="183"/>
      <c r="U41" s="183" t="s">
        <v>183</v>
      </c>
      <c r="V41" s="183" t="s">
        <v>184</v>
      </c>
      <c r="W41" s="183"/>
      <c r="X41" s="627">
        <f>人口動態長期時系列!W70</f>
        <v>1.49</v>
      </c>
    </row>
    <row r="42" spans="1:27">
      <c r="A42" s="183"/>
      <c r="B42" s="183"/>
      <c r="C42" s="183" t="s">
        <v>185</v>
      </c>
      <c r="D42" s="183" t="s">
        <v>186</v>
      </c>
      <c r="E42" s="183"/>
      <c r="F42" s="183"/>
      <c r="G42" s="183" t="s">
        <v>1000</v>
      </c>
      <c r="H42" s="183" t="s">
        <v>186</v>
      </c>
      <c r="I42" s="183"/>
      <c r="J42" s="183"/>
      <c r="K42" s="183"/>
      <c r="L42" s="183" t="s">
        <v>185</v>
      </c>
      <c r="M42" s="183" t="s">
        <v>186</v>
      </c>
      <c r="N42" s="183"/>
      <c r="O42" s="307" t="s">
        <v>781</v>
      </c>
      <c r="P42" s="307" t="s">
        <v>1062</v>
      </c>
      <c r="Q42" s="183" t="s">
        <v>186</v>
      </c>
      <c r="R42" s="307"/>
      <c r="S42" s="307"/>
      <c r="T42" s="183"/>
      <c r="U42" s="183" t="s">
        <v>185</v>
      </c>
      <c r="V42" s="183" t="s">
        <v>186</v>
      </c>
      <c r="W42" s="183"/>
      <c r="X42" s="307" t="s">
        <v>781</v>
      </c>
    </row>
    <row r="43" spans="1:27">
      <c r="A43" s="183"/>
      <c r="B43" s="183"/>
      <c r="C43" s="183" t="s">
        <v>782</v>
      </c>
      <c r="D43" s="183"/>
      <c r="E43" s="183"/>
      <c r="F43" s="307">
        <f>F40-F41</f>
        <v>2.5113374135088407E-4</v>
      </c>
      <c r="G43" s="183" t="s">
        <v>791</v>
      </c>
      <c r="H43" s="183"/>
      <c r="I43" s="183"/>
      <c r="J43" s="307">
        <f>J40-J41</f>
        <v>-2.8295487612910453E-3</v>
      </c>
      <c r="K43" s="183"/>
      <c r="L43" s="183" t="s">
        <v>782</v>
      </c>
      <c r="M43" s="183"/>
      <c r="N43" s="183"/>
      <c r="O43" s="307">
        <f>O40-O41</f>
        <v>1.1847273293126293E-3</v>
      </c>
      <c r="P43" s="307"/>
      <c r="Q43" s="307"/>
      <c r="R43" s="307"/>
      <c r="S43" s="307"/>
      <c r="T43" s="183"/>
      <c r="U43" s="183" t="s">
        <v>782</v>
      </c>
      <c r="V43" s="183"/>
      <c r="W43" s="183"/>
      <c r="X43" s="307">
        <f>X40-X41</f>
        <v>1.212847972747344E-3</v>
      </c>
    </row>
    <row r="44" spans="1:27">
      <c r="G44" t="s">
        <v>792</v>
      </c>
    </row>
  </sheetData>
  <mergeCells count="11">
    <mergeCell ref="A40:B40"/>
    <mergeCell ref="C2:F2"/>
    <mergeCell ref="G2:J2"/>
    <mergeCell ref="U2:X2"/>
    <mergeCell ref="L2:O2"/>
    <mergeCell ref="C3:F3"/>
    <mergeCell ref="G3:J3"/>
    <mergeCell ref="L3:O3"/>
    <mergeCell ref="U3:X3"/>
    <mergeCell ref="P2:S2"/>
    <mergeCell ref="P3:S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G51"/>
  <sheetViews>
    <sheetView workbookViewId="0">
      <pane xSplit="1" ySplit="4" topLeftCell="B31" activePane="bottomRight" state="frozen"/>
      <selection pane="topRight"/>
      <selection pane="bottomLeft"/>
      <selection pane="bottomRight"/>
    </sheetView>
  </sheetViews>
  <sheetFormatPr defaultRowHeight="13.5"/>
  <cols>
    <col min="1" max="1" width="7.75" customWidth="1"/>
    <col min="2" max="2" width="11" customWidth="1"/>
    <col min="3" max="3" width="11.75" customWidth="1"/>
    <col min="4" max="5" width="10.25" customWidth="1"/>
    <col min="6" max="9" width="8.625" customWidth="1"/>
    <col min="10" max="10" width="5.5" customWidth="1"/>
    <col min="11" max="11" width="10.25" customWidth="1"/>
    <col min="14" max="14" width="8.875" customWidth="1"/>
    <col min="15" max="15" width="6.125" customWidth="1"/>
    <col min="16" max="16" width="12.375" customWidth="1"/>
    <col min="17" max="17" width="12.125" customWidth="1"/>
    <col min="18" max="24" width="9.75" customWidth="1"/>
    <col min="26" max="31" width="0" hidden="1" customWidth="1"/>
    <col min="32" max="32" width="9" hidden="1" customWidth="1"/>
    <col min="33" max="33" width="0" hidden="1" customWidth="1"/>
  </cols>
  <sheetData>
    <row r="1" spans="1:33">
      <c r="A1" s="218" t="s">
        <v>910</v>
      </c>
      <c r="J1" s="184"/>
    </row>
    <row r="2" spans="1:33">
      <c r="A2" s="321"/>
      <c r="B2" s="660" t="s">
        <v>1010</v>
      </c>
      <c r="C2" s="660"/>
      <c r="D2" s="660"/>
      <c r="E2" s="660"/>
      <c r="F2" s="659" t="s">
        <v>888</v>
      </c>
      <c r="G2" s="660"/>
      <c r="H2" s="660"/>
      <c r="I2" s="661"/>
      <c r="J2" s="185"/>
      <c r="K2" s="337"/>
      <c r="L2" s="294"/>
      <c r="M2" s="293"/>
      <c r="N2" s="321"/>
      <c r="Q2" t="s">
        <v>992</v>
      </c>
      <c r="W2" t="s">
        <v>919</v>
      </c>
      <c r="AF2" s="81" t="s">
        <v>1005</v>
      </c>
    </row>
    <row r="3" spans="1:33" ht="32.25" customHeight="1">
      <c r="A3" s="554" t="s">
        <v>880</v>
      </c>
      <c r="B3" s="320" t="s">
        <v>1026</v>
      </c>
      <c r="C3" s="212" t="s">
        <v>889</v>
      </c>
      <c r="D3" s="212" t="s">
        <v>882</v>
      </c>
      <c r="E3" s="212" t="s">
        <v>1024</v>
      </c>
      <c r="F3" s="326" t="s">
        <v>1026</v>
      </c>
      <c r="G3" s="211" t="s">
        <v>881</v>
      </c>
      <c r="H3" s="308" t="s">
        <v>882</v>
      </c>
      <c r="I3" s="344" t="s">
        <v>883</v>
      </c>
      <c r="J3" s="355"/>
      <c r="K3" s="338" t="s">
        <v>1017</v>
      </c>
      <c r="L3" s="339" t="s">
        <v>1022</v>
      </c>
      <c r="M3" s="343" t="s">
        <v>1023</v>
      </c>
      <c r="N3" s="354" t="s">
        <v>1027</v>
      </c>
      <c r="P3" s="325" t="s">
        <v>1018</v>
      </c>
      <c r="Q3" s="223" t="s">
        <v>911</v>
      </c>
      <c r="R3" s="2"/>
      <c r="S3" s="2"/>
      <c r="T3" s="2"/>
      <c r="U3" s="2"/>
      <c r="V3" s="2"/>
      <c r="W3" s="2"/>
      <c r="X3" s="294"/>
      <c r="Z3" s="293"/>
      <c r="AA3" s="2"/>
      <c r="AB3" s="2"/>
      <c r="AC3" s="2"/>
      <c r="AD3" s="2"/>
      <c r="AE3" s="2"/>
      <c r="AF3" s="2"/>
      <c r="AG3" s="294"/>
    </row>
    <row r="4" spans="1:33" ht="15" customHeight="1">
      <c r="A4" s="324"/>
      <c r="B4" s="219" t="s">
        <v>886</v>
      </c>
      <c r="C4" s="210" t="s">
        <v>884</v>
      </c>
      <c r="D4" s="210" t="s">
        <v>885</v>
      </c>
      <c r="E4" s="210"/>
      <c r="F4" s="327"/>
      <c r="G4" s="210" t="s">
        <v>1014</v>
      </c>
      <c r="H4" s="309" t="s">
        <v>1014</v>
      </c>
      <c r="I4" s="299" t="s">
        <v>1014</v>
      </c>
      <c r="J4" s="185"/>
      <c r="K4" s="298" t="s">
        <v>1013</v>
      </c>
      <c r="L4" s="309" t="s">
        <v>1021</v>
      </c>
      <c r="M4" s="298" t="s">
        <v>1025</v>
      </c>
      <c r="N4" s="324"/>
      <c r="P4" s="309" t="s">
        <v>920</v>
      </c>
      <c r="Q4" s="345" t="s">
        <v>1020</v>
      </c>
      <c r="R4" s="290" t="s">
        <v>912</v>
      </c>
      <c r="S4" s="290" t="s">
        <v>913</v>
      </c>
      <c r="T4" s="290" t="s">
        <v>914</v>
      </c>
      <c r="U4" s="290" t="s">
        <v>915</v>
      </c>
      <c r="V4" s="290" t="s">
        <v>916</v>
      </c>
      <c r="W4" s="290" t="s">
        <v>917</v>
      </c>
      <c r="X4" s="306" t="s">
        <v>918</v>
      </c>
      <c r="Z4" s="298" t="s">
        <v>920</v>
      </c>
      <c r="AA4" s="210" t="s">
        <v>912</v>
      </c>
      <c r="AB4" s="210" t="s">
        <v>913</v>
      </c>
      <c r="AC4" s="210" t="s">
        <v>914</v>
      </c>
      <c r="AD4" s="210" t="s">
        <v>915</v>
      </c>
      <c r="AE4" s="210" t="s">
        <v>916</v>
      </c>
      <c r="AF4" s="210" t="s">
        <v>917</v>
      </c>
      <c r="AG4" s="299" t="s">
        <v>918</v>
      </c>
    </row>
    <row r="5" spans="1:33" ht="15" hidden="1" customHeight="1">
      <c r="A5" s="321">
        <v>1974</v>
      </c>
      <c r="B5" s="2"/>
      <c r="C5" s="12"/>
      <c r="D5" s="215">
        <f>人口動態長期時系列!W28</f>
        <v>2.09</v>
      </c>
      <c r="E5" s="215"/>
      <c r="F5" s="328"/>
      <c r="G5" s="2"/>
      <c r="H5" s="321"/>
      <c r="I5" s="294"/>
      <c r="J5" s="184"/>
      <c r="K5" s="311">
        <f>人口動態長期時系列!C28</f>
        <v>93347</v>
      </c>
      <c r="L5" s="323"/>
      <c r="M5" s="7">
        <v>1.151</v>
      </c>
      <c r="N5" s="323"/>
      <c r="P5" s="16"/>
      <c r="Q5" s="346">
        <f t="shared" ref="Q5:Q47" si="0">SUM(R5:X5)</f>
        <v>0</v>
      </c>
      <c r="R5" s="13"/>
      <c r="S5" s="13"/>
      <c r="T5" s="13"/>
      <c r="U5" s="13"/>
      <c r="V5" s="13"/>
      <c r="W5" s="13"/>
      <c r="X5" s="301"/>
      <c r="Z5" s="296"/>
      <c r="AA5" s="5"/>
      <c r="AB5" s="5"/>
      <c r="AC5" s="5"/>
      <c r="AD5" s="5"/>
      <c r="AE5" s="5"/>
      <c r="AF5" s="5"/>
      <c r="AG5" s="297"/>
    </row>
    <row r="6" spans="1:33" ht="15" hidden="1" customHeight="1">
      <c r="A6" s="322">
        <v>1975</v>
      </c>
      <c r="B6" s="192"/>
      <c r="C6" s="224">
        <f>Q6/1000</f>
        <v>1361.5609999999999</v>
      </c>
      <c r="D6" s="222">
        <f>人口動態長期時系列!W29</f>
        <v>1.96</v>
      </c>
      <c r="E6" s="222"/>
      <c r="F6" s="329"/>
      <c r="G6" s="192"/>
      <c r="H6" s="322"/>
      <c r="I6" s="295"/>
      <c r="J6" s="184"/>
      <c r="K6" s="310">
        <f>人口動態長期時系列!C29</f>
        <v>86839</v>
      </c>
      <c r="L6" s="334">
        <f t="shared" ref="L6:L46" si="1">(K6-K5)/K5*100</f>
        <v>-6.9718362668323568</v>
      </c>
      <c r="M6" s="7">
        <v>1.1519999999999999</v>
      </c>
      <c r="N6" s="323"/>
      <c r="P6" s="16">
        <v>2538863</v>
      </c>
      <c r="Q6" s="346">
        <f t="shared" si="0"/>
        <v>1361561</v>
      </c>
      <c r="R6" s="13">
        <v>168950</v>
      </c>
      <c r="S6" s="13">
        <v>199214</v>
      </c>
      <c r="T6" s="13">
        <v>246124</v>
      </c>
      <c r="U6" s="13">
        <v>214630</v>
      </c>
      <c r="V6" s="13">
        <v>187217</v>
      </c>
      <c r="W6" s="13">
        <v>183080</v>
      </c>
      <c r="X6" s="301">
        <v>162346</v>
      </c>
      <c r="Z6" s="296"/>
      <c r="AA6" s="5"/>
      <c r="AB6" s="5"/>
      <c r="AC6" s="5"/>
      <c r="AD6" s="5"/>
      <c r="AE6" s="5"/>
      <c r="AF6" s="5"/>
      <c r="AG6" s="297"/>
    </row>
    <row r="7" spans="1:33" ht="15" hidden="1" customHeight="1">
      <c r="A7" s="323">
        <v>1976</v>
      </c>
      <c r="B7" s="5"/>
      <c r="C7" s="13"/>
      <c r="D7" s="216">
        <f>人口動態長期時系列!W30</f>
        <v>1.82</v>
      </c>
      <c r="E7" s="216"/>
      <c r="F7" s="329"/>
      <c r="G7" s="5"/>
      <c r="H7" s="323"/>
      <c r="I7" s="297"/>
      <c r="J7" s="184"/>
      <c r="K7" s="311">
        <f>人口動態長期時系列!C30</f>
        <v>82405</v>
      </c>
      <c r="L7" s="334">
        <f t="shared" si="1"/>
        <v>-5.1060007600271771</v>
      </c>
      <c r="M7" s="7">
        <v>1.1439999999999999</v>
      </c>
      <c r="N7" s="323"/>
      <c r="P7" s="16"/>
      <c r="Q7" s="346">
        <f t="shared" si="0"/>
        <v>0</v>
      </c>
      <c r="R7" s="13"/>
      <c r="S7" s="13"/>
      <c r="T7" s="13"/>
      <c r="U7" s="13"/>
      <c r="V7" s="13"/>
      <c r="W7" s="13"/>
      <c r="X7" s="301"/>
      <c r="Z7" s="296"/>
      <c r="AA7" s="5"/>
      <c r="AB7" s="5"/>
      <c r="AC7" s="5"/>
      <c r="AD7" s="5"/>
      <c r="AE7" s="5"/>
      <c r="AF7" s="5"/>
      <c r="AG7" s="297"/>
    </row>
    <row r="8" spans="1:33" ht="15" hidden="1" customHeight="1">
      <c r="A8" s="323">
        <v>1977</v>
      </c>
      <c r="B8" s="5"/>
      <c r="C8" s="13"/>
      <c r="D8" s="216">
        <f>人口動態長期時系列!W31</f>
        <v>1.8</v>
      </c>
      <c r="E8" s="216"/>
      <c r="F8" s="329"/>
      <c r="G8" s="5"/>
      <c r="H8" s="323"/>
      <c r="I8" s="297"/>
      <c r="J8" s="184"/>
      <c r="K8" s="311">
        <f>人口動態長期時系列!C31</f>
        <v>78612</v>
      </c>
      <c r="L8" s="334">
        <f t="shared" si="1"/>
        <v>-4.6028760390752987</v>
      </c>
      <c r="M8" s="7">
        <v>1.1259999999999999</v>
      </c>
      <c r="N8" s="323"/>
      <c r="P8" s="16"/>
      <c r="Q8" s="346">
        <f t="shared" si="0"/>
        <v>0</v>
      </c>
      <c r="R8" s="13"/>
      <c r="S8" s="13"/>
      <c r="T8" s="13"/>
      <c r="U8" s="13"/>
      <c r="V8" s="13"/>
      <c r="W8" s="13"/>
      <c r="X8" s="301"/>
      <c r="Z8" s="296"/>
      <c r="AA8" s="5"/>
      <c r="AB8" s="5"/>
      <c r="AC8" s="5"/>
      <c r="AD8" s="5"/>
      <c r="AE8" s="5"/>
      <c r="AF8" s="5"/>
      <c r="AG8" s="297"/>
    </row>
    <row r="9" spans="1:33" ht="15" hidden="1" customHeight="1">
      <c r="A9" s="323">
        <v>1978</v>
      </c>
      <c r="B9" s="5"/>
      <c r="C9" s="13"/>
      <c r="D9" s="216">
        <f>人口動態長期時系列!W32</f>
        <v>1.8</v>
      </c>
      <c r="E9" s="216"/>
      <c r="F9" s="329"/>
      <c r="G9" s="5"/>
      <c r="H9" s="323"/>
      <c r="I9" s="297"/>
      <c r="J9" s="184"/>
      <c r="K9" s="311">
        <f>人口動態長期時系列!C32</f>
        <v>75767</v>
      </c>
      <c r="L9" s="334">
        <f t="shared" si="1"/>
        <v>-3.6190403500737802</v>
      </c>
      <c r="M9" s="7">
        <v>1.101</v>
      </c>
      <c r="N9" s="323"/>
      <c r="P9" s="16"/>
      <c r="Q9" s="346">
        <f t="shared" si="0"/>
        <v>0</v>
      </c>
      <c r="R9" s="13"/>
      <c r="S9" s="13"/>
      <c r="T9" s="13"/>
      <c r="U9" s="13"/>
      <c r="V9" s="13"/>
      <c r="W9" s="13"/>
      <c r="X9" s="301"/>
      <c r="Z9" s="296"/>
      <c r="AA9" s="5"/>
      <c r="AB9" s="5"/>
      <c r="AC9" s="5"/>
      <c r="AD9" s="5"/>
      <c r="AE9" s="5"/>
      <c r="AF9" s="5"/>
      <c r="AG9" s="297"/>
    </row>
    <row r="10" spans="1:33" ht="15" hidden="1" customHeight="1">
      <c r="A10" s="324">
        <v>1979</v>
      </c>
      <c r="B10" s="3"/>
      <c r="C10" s="225"/>
      <c r="D10" s="217">
        <f>人口動態長期時系列!W33</f>
        <v>1.75</v>
      </c>
      <c r="E10" s="217"/>
      <c r="F10" s="329"/>
      <c r="G10" s="5"/>
      <c r="H10" s="323"/>
      <c r="I10" s="297"/>
      <c r="J10" s="184"/>
      <c r="K10" s="317">
        <f>人口動態長期時系列!C33</f>
        <v>70986</v>
      </c>
      <c r="L10" s="334">
        <f t="shared" si="1"/>
        <v>-6.310135019203611</v>
      </c>
      <c r="M10" s="7">
        <v>1.071</v>
      </c>
      <c r="N10" s="323"/>
      <c r="P10" s="16"/>
      <c r="Q10" s="346">
        <f t="shared" si="0"/>
        <v>0</v>
      </c>
      <c r="R10" s="13"/>
      <c r="S10" s="13"/>
      <c r="T10" s="13"/>
      <c r="U10" s="13"/>
      <c r="V10" s="13"/>
      <c r="W10" s="13"/>
      <c r="X10" s="301"/>
      <c r="Z10" s="296"/>
      <c r="AA10" s="5"/>
      <c r="AB10" s="5"/>
      <c r="AC10" s="5"/>
      <c r="AD10" s="5"/>
      <c r="AE10" s="5"/>
      <c r="AF10" s="5"/>
      <c r="AG10" s="297"/>
    </row>
    <row r="11" spans="1:33" ht="15" hidden="1" customHeight="1">
      <c r="A11" s="314">
        <v>1980</v>
      </c>
      <c r="B11" s="220"/>
      <c r="C11" s="226">
        <f>Q11/1000</f>
        <v>1356.364</v>
      </c>
      <c r="D11" s="221">
        <f>人口動態長期時系列!W34</f>
        <v>1.76</v>
      </c>
      <c r="E11" s="221"/>
      <c r="F11" s="328"/>
      <c r="G11" s="220"/>
      <c r="H11" s="314"/>
      <c r="I11" s="316"/>
      <c r="J11" s="184"/>
      <c r="K11" s="315">
        <f>人口動態長期時系列!C34</f>
        <v>68677</v>
      </c>
      <c r="L11" s="336">
        <f t="shared" si="1"/>
        <v>-3.2527540641816697</v>
      </c>
      <c r="M11" s="7">
        <v>1.038</v>
      </c>
      <c r="N11" s="323"/>
      <c r="P11" s="18">
        <v>2632534</v>
      </c>
      <c r="Q11" s="347">
        <f t="shared" si="0"/>
        <v>1356364</v>
      </c>
      <c r="R11" s="12">
        <v>179207</v>
      </c>
      <c r="S11" s="12">
        <v>169925</v>
      </c>
      <c r="T11" s="12">
        <v>193122</v>
      </c>
      <c r="U11" s="12">
        <v>239917</v>
      </c>
      <c r="V11" s="12">
        <v>210728</v>
      </c>
      <c r="W11" s="12">
        <v>183535</v>
      </c>
      <c r="X11" s="284">
        <v>179930</v>
      </c>
      <c r="Z11" s="293"/>
      <c r="AA11" s="2"/>
      <c r="AB11" s="2"/>
      <c r="AC11" s="2"/>
      <c r="AD11" s="2"/>
      <c r="AE11" s="2"/>
      <c r="AF11" s="2"/>
      <c r="AG11" s="294"/>
    </row>
    <row r="12" spans="1:33" ht="15" hidden="1" customHeight="1">
      <c r="A12" s="323">
        <v>1981</v>
      </c>
      <c r="B12" s="5"/>
      <c r="C12" s="13"/>
      <c r="D12" s="216">
        <f>人口動態長期時系列!W35</f>
        <v>1.7</v>
      </c>
      <c r="E12" s="216"/>
      <c r="F12" s="329"/>
      <c r="G12" s="5"/>
      <c r="H12" s="323"/>
      <c r="I12" s="297"/>
      <c r="J12" s="184"/>
      <c r="K12" s="311">
        <f>人口動態長期時系列!C35</f>
        <v>66219</v>
      </c>
      <c r="L12" s="334">
        <f t="shared" si="1"/>
        <v>-3.5790730521135168</v>
      </c>
      <c r="M12" s="7">
        <v>1.0129999999999999</v>
      </c>
      <c r="N12" s="323"/>
      <c r="P12" s="16"/>
      <c r="Q12" s="346">
        <f t="shared" si="0"/>
        <v>0</v>
      </c>
      <c r="R12" s="13"/>
      <c r="S12" s="13"/>
      <c r="T12" s="13"/>
      <c r="U12" s="13"/>
      <c r="V12" s="13"/>
      <c r="W12" s="13"/>
      <c r="X12" s="301"/>
      <c r="Z12" s="296"/>
      <c r="AA12" s="5"/>
      <c r="AB12" s="5"/>
      <c r="AC12" s="5"/>
      <c r="AD12" s="5"/>
      <c r="AE12" s="5"/>
      <c r="AF12" s="5"/>
      <c r="AG12" s="297"/>
    </row>
    <row r="13" spans="1:33" ht="15" hidden="1" customHeight="1">
      <c r="A13" s="323">
        <v>1982</v>
      </c>
      <c r="B13" s="5"/>
      <c r="C13" s="13"/>
      <c r="D13" s="216">
        <f>人口動態長期時系列!W36</f>
        <v>1.75</v>
      </c>
      <c r="E13" s="216"/>
      <c r="F13" s="329"/>
      <c r="G13" s="5"/>
      <c r="H13" s="323"/>
      <c r="I13" s="297"/>
      <c r="J13" s="184"/>
      <c r="K13" s="311">
        <f>人口動態長期時系列!C36</f>
        <v>65925</v>
      </c>
      <c r="L13" s="334">
        <f t="shared" si="1"/>
        <v>-0.44398133466225709</v>
      </c>
      <c r="M13" s="7">
        <v>0.98599999999999999</v>
      </c>
      <c r="N13" s="323"/>
      <c r="P13" s="16"/>
      <c r="Q13" s="346">
        <f t="shared" si="0"/>
        <v>0</v>
      </c>
      <c r="R13" s="13"/>
      <c r="S13" s="13"/>
      <c r="T13" s="13"/>
      <c r="U13" s="13"/>
      <c r="V13" s="13"/>
      <c r="W13" s="13"/>
      <c r="X13" s="301"/>
      <c r="Z13" s="296"/>
      <c r="AA13" s="5"/>
      <c r="AB13" s="5"/>
      <c r="AC13" s="5"/>
      <c r="AD13" s="5"/>
      <c r="AE13" s="5"/>
      <c r="AF13" s="5"/>
      <c r="AG13" s="297"/>
    </row>
    <row r="14" spans="1:33" ht="15" hidden="1" customHeight="1">
      <c r="A14" s="323">
        <v>1983</v>
      </c>
      <c r="B14" s="5"/>
      <c r="C14" s="13"/>
      <c r="D14" s="216">
        <f>人口動態長期時系列!W37</f>
        <v>1.78</v>
      </c>
      <c r="E14" s="216"/>
      <c r="F14" s="329"/>
      <c r="G14" s="5"/>
      <c r="H14" s="323"/>
      <c r="I14" s="297"/>
      <c r="J14" s="184"/>
      <c r="K14" s="311">
        <f>人口動態長期時系列!C37</f>
        <v>65368</v>
      </c>
      <c r="L14" s="334">
        <f t="shared" si="1"/>
        <v>-0.84489950701554795</v>
      </c>
      <c r="M14" s="7">
        <v>0.96299999999999997</v>
      </c>
      <c r="N14" s="323"/>
      <c r="P14" s="16"/>
      <c r="Q14" s="346">
        <f t="shared" si="0"/>
        <v>0</v>
      </c>
      <c r="R14" s="13"/>
      <c r="S14" s="13"/>
      <c r="T14" s="13"/>
      <c r="U14" s="13"/>
      <c r="V14" s="13"/>
      <c r="W14" s="13"/>
      <c r="X14" s="301"/>
      <c r="Z14" s="296"/>
      <c r="AA14" s="5"/>
      <c r="AB14" s="5"/>
      <c r="AC14" s="5"/>
      <c r="AD14" s="5"/>
      <c r="AE14" s="5"/>
      <c r="AF14" s="5"/>
      <c r="AG14" s="297"/>
    </row>
    <row r="15" spans="1:33" ht="15" hidden="1" customHeight="1">
      <c r="A15" s="323">
        <v>1984</v>
      </c>
      <c r="B15" s="5"/>
      <c r="C15" s="13"/>
      <c r="D15" s="216">
        <f>人口動態長期時系列!W38</f>
        <v>1.78</v>
      </c>
      <c r="E15" s="216"/>
      <c r="F15" s="329"/>
      <c r="G15" s="5"/>
      <c r="H15" s="323"/>
      <c r="I15" s="297"/>
      <c r="J15" s="184"/>
      <c r="K15" s="311">
        <f>人口動態長期時系列!C38</f>
        <v>64210</v>
      </c>
      <c r="L15" s="334">
        <f t="shared" si="1"/>
        <v>-1.7715089952270224</v>
      </c>
      <c r="M15" s="7">
        <v>0.94199999999999995</v>
      </c>
      <c r="N15" s="323"/>
      <c r="P15" s="16"/>
      <c r="Q15" s="346">
        <f t="shared" si="0"/>
        <v>0</v>
      </c>
      <c r="R15" s="13"/>
      <c r="S15" s="13"/>
      <c r="T15" s="13"/>
      <c r="U15" s="13"/>
      <c r="V15" s="13"/>
      <c r="W15" s="13"/>
      <c r="X15" s="301"/>
      <c r="Z15" s="296"/>
      <c r="AA15" s="5"/>
      <c r="AB15" s="5"/>
      <c r="AC15" s="5"/>
      <c r="AD15" s="5"/>
      <c r="AE15" s="5"/>
      <c r="AF15" s="5"/>
      <c r="AG15" s="297"/>
    </row>
    <row r="16" spans="1:33" ht="15" hidden="1" customHeight="1">
      <c r="A16" s="322">
        <v>1985</v>
      </c>
      <c r="B16" s="192"/>
      <c r="C16" s="224">
        <f>Q16/1000</f>
        <v>1362.623</v>
      </c>
      <c r="D16" s="222">
        <f>人口動態長期時系列!W39</f>
        <v>1.75</v>
      </c>
      <c r="E16" s="222"/>
      <c r="F16" s="329"/>
      <c r="G16" s="192"/>
      <c r="H16" s="322"/>
      <c r="I16" s="295"/>
      <c r="J16" s="184"/>
      <c r="K16" s="310">
        <f>人口動態長期時系列!C39</f>
        <v>61332</v>
      </c>
      <c r="L16" s="334">
        <f t="shared" si="1"/>
        <v>-4.4821678866220216</v>
      </c>
      <c r="M16" s="7">
        <v>0.92700000000000005</v>
      </c>
      <c r="N16" s="323"/>
      <c r="P16" s="16">
        <v>2710236</v>
      </c>
      <c r="Q16" s="346">
        <f t="shared" si="0"/>
        <v>1362623</v>
      </c>
      <c r="R16" s="13">
        <v>195719</v>
      </c>
      <c r="S16" s="13">
        <v>181606</v>
      </c>
      <c r="T16" s="13">
        <v>165581</v>
      </c>
      <c r="U16" s="13">
        <v>191233</v>
      </c>
      <c r="V16" s="13">
        <v>238426</v>
      </c>
      <c r="W16" s="13">
        <v>208431</v>
      </c>
      <c r="X16" s="301">
        <v>181627</v>
      </c>
      <c r="Z16" s="296"/>
      <c r="AA16" s="5"/>
      <c r="AB16" s="5"/>
      <c r="AC16" s="5"/>
      <c r="AD16" s="5"/>
      <c r="AE16" s="5"/>
      <c r="AF16" s="5"/>
      <c r="AG16" s="297"/>
    </row>
    <row r="17" spans="1:33" ht="15" hidden="1" customHeight="1">
      <c r="A17" s="323">
        <v>1986</v>
      </c>
      <c r="B17" s="5"/>
      <c r="C17" s="13"/>
      <c r="D17" s="216">
        <f>人口動態長期時系列!W40</f>
        <v>1.69</v>
      </c>
      <c r="E17" s="216"/>
      <c r="F17" s="329"/>
      <c r="G17" s="5"/>
      <c r="H17" s="323"/>
      <c r="I17" s="297"/>
      <c r="J17" s="184"/>
      <c r="K17" s="311">
        <f>人口動態長期時系列!C40</f>
        <v>59766</v>
      </c>
      <c r="L17" s="334">
        <f t="shared" si="1"/>
        <v>-2.5533163764429663</v>
      </c>
      <c r="M17" s="7">
        <v>0.91400000000000003</v>
      </c>
      <c r="N17" s="323"/>
      <c r="P17" s="16"/>
      <c r="Q17" s="346">
        <f t="shared" si="0"/>
        <v>0</v>
      </c>
      <c r="R17" s="13"/>
      <c r="S17" s="13"/>
      <c r="T17" s="13"/>
      <c r="U17" s="13"/>
      <c r="V17" s="13"/>
      <c r="W17" s="13"/>
      <c r="X17" s="301"/>
      <c r="Z17" s="296"/>
      <c r="AA17" s="5"/>
      <c r="AB17" s="5"/>
      <c r="AC17" s="5"/>
      <c r="AD17" s="5"/>
      <c r="AE17" s="5"/>
      <c r="AF17" s="5"/>
      <c r="AG17" s="297"/>
    </row>
    <row r="18" spans="1:33" ht="15" hidden="1" customHeight="1">
      <c r="A18" s="323">
        <v>1987</v>
      </c>
      <c r="B18" s="5"/>
      <c r="C18" s="13"/>
      <c r="D18" s="216">
        <f>人口動態長期時系列!W41</f>
        <v>1.63</v>
      </c>
      <c r="E18" s="216"/>
      <c r="F18" s="329"/>
      <c r="G18" s="5"/>
      <c r="H18" s="323"/>
      <c r="I18" s="297"/>
      <c r="J18" s="184"/>
      <c r="K18" s="311">
        <f>人口動態長期時系列!C41</f>
        <v>57600</v>
      </c>
      <c r="L18" s="334">
        <f t="shared" si="1"/>
        <v>-3.6241341230800117</v>
      </c>
      <c r="M18" s="7">
        <v>0.90400000000000003</v>
      </c>
      <c r="N18" s="323"/>
      <c r="P18" s="16"/>
      <c r="Q18" s="346">
        <f t="shared" si="0"/>
        <v>0</v>
      </c>
      <c r="R18" s="13"/>
      <c r="S18" s="13"/>
      <c r="T18" s="13"/>
      <c r="U18" s="13"/>
      <c r="V18" s="13"/>
      <c r="W18" s="13"/>
      <c r="X18" s="301"/>
      <c r="Z18" s="296"/>
      <c r="AA18" s="5"/>
      <c r="AB18" s="5"/>
      <c r="AC18" s="5"/>
      <c r="AD18" s="5"/>
      <c r="AE18" s="5"/>
      <c r="AF18" s="5"/>
      <c r="AG18" s="297"/>
    </row>
    <row r="19" spans="1:33" ht="15" hidden="1" customHeight="1">
      <c r="A19" s="323">
        <v>1988</v>
      </c>
      <c r="B19" s="5"/>
      <c r="C19" s="13"/>
      <c r="D19" s="216">
        <f>人口動態長期時系列!W42</f>
        <v>1.6</v>
      </c>
      <c r="E19" s="216"/>
      <c r="F19" s="329"/>
      <c r="G19" s="5"/>
      <c r="H19" s="323"/>
      <c r="I19" s="297"/>
      <c r="J19" s="184"/>
      <c r="K19" s="311">
        <f>人口動態長期時系列!C42</f>
        <v>56451</v>
      </c>
      <c r="L19" s="334">
        <f t="shared" si="1"/>
        <v>-1.9947916666666665</v>
      </c>
      <c r="M19" s="7">
        <v>0.89600000000000002</v>
      </c>
      <c r="N19" s="323"/>
      <c r="P19" s="16"/>
      <c r="Q19" s="346">
        <f t="shared" si="0"/>
        <v>0</v>
      </c>
      <c r="R19" s="13"/>
      <c r="S19" s="13"/>
      <c r="T19" s="13"/>
      <c r="U19" s="13"/>
      <c r="V19" s="13"/>
      <c r="W19" s="13"/>
      <c r="X19" s="301"/>
      <c r="Z19" s="296"/>
      <c r="AA19" s="5"/>
      <c r="AB19" s="5"/>
      <c r="AC19" s="5"/>
      <c r="AD19" s="5"/>
      <c r="AE19" s="5"/>
      <c r="AF19" s="5"/>
      <c r="AG19" s="297"/>
    </row>
    <row r="20" spans="1:33" ht="15" hidden="1" customHeight="1">
      <c r="A20" s="324">
        <v>1989</v>
      </c>
      <c r="B20" s="3"/>
      <c r="C20" s="225"/>
      <c r="D20" s="217">
        <f>人口動態長期時系列!W43</f>
        <v>1.5</v>
      </c>
      <c r="E20" s="217"/>
      <c r="F20" s="330"/>
      <c r="G20" s="3"/>
      <c r="H20" s="324"/>
      <c r="I20" s="318"/>
      <c r="J20" s="184"/>
      <c r="K20" s="317">
        <f>人口動態長期時系列!C43</f>
        <v>53689</v>
      </c>
      <c r="L20" s="335">
        <f t="shared" si="1"/>
        <v>-4.8927388354502135</v>
      </c>
      <c r="M20" s="7">
        <v>0.89</v>
      </c>
      <c r="N20" s="323"/>
      <c r="P20" s="14"/>
      <c r="Q20" s="348">
        <f t="shared" si="0"/>
        <v>0</v>
      </c>
      <c r="R20" s="225"/>
      <c r="S20" s="225"/>
      <c r="T20" s="225"/>
      <c r="U20" s="225"/>
      <c r="V20" s="225"/>
      <c r="W20" s="225"/>
      <c r="X20" s="282"/>
      <c r="Z20" s="319"/>
      <c r="AA20" s="3"/>
      <c r="AB20" s="3"/>
      <c r="AC20" s="3"/>
      <c r="AD20" s="3"/>
      <c r="AE20" s="3"/>
      <c r="AF20" s="3"/>
      <c r="AG20" s="318"/>
    </row>
    <row r="21" spans="1:33" ht="15" hidden="1" customHeight="1">
      <c r="A21" s="322">
        <v>1990</v>
      </c>
      <c r="B21" s="192"/>
      <c r="C21" s="224">
        <f>Q21/1000</f>
        <v>1402.2070000000001</v>
      </c>
      <c r="D21" s="222">
        <f>人口動態長期時系列!W44</f>
        <v>1.53</v>
      </c>
      <c r="E21" s="222"/>
      <c r="F21" s="329"/>
      <c r="G21" s="192"/>
      <c r="H21" s="322"/>
      <c r="I21" s="295"/>
      <c r="J21" s="184"/>
      <c r="K21" s="310">
        <f>人口動態長期時系列!C44</f>
        <v>53916</v>
      </c>
      <c r="L21" s="336">
        <f t="shared" si="1"/>
        <v>0.42280541637951913</v>
      </c>
      <c r="M21" s="7">
        <v>0.89</v>
      </c>
      <c r="N21" s="323"/>
      <c r="P21" s="16">
        <v>2785348</v>
      </c>
      <c r="Q21" s="346">
        <f t="shared" si="0"/>
        <v>1402207</v>
      </c>
      <c r="R21" s="13">
        <v>222132</v>
      </c>
      <c r="S21" s="13">
        <v>197047</v>
      </c>
      <c r="T21" s="13">
        <v>178361</v>
      </c>
      <c r="U21" s="13">
        <v>166850</v>
      </c>
      <c r="V21" s="13">
        <v>192811</v>
      </c>
      <c r="W21" s="13">
        <v>237960</v>
      </c>
      <c r="X21" s="301">
        <v>207046</v>
      </c>
      <c r="Z21" s="296"/>
      <c r="AA21" s="5"/>
      <c r="AB21" s="5"/>
      <c r="AC21" s="5"/>
      <c r="AD21" s="5"/>
      <c r="AE21" s="5"/>
      <c r="AF21" s="5"/>
      <c r="AG21" s="297"/>
    </row>
    <row r="22" spans="1:33" ht="15" hidden="1" customHeight="1">
      <c r="A22" s="323">
        <v>1991</v>
      </c>
      <c r="B22" s="5"/>
      <c r="C22" s="13"/>
      <c r="D22" s="216">
        <f>人口動態長期時系列!W45</f>
        <v>1.47</v>
      </c>
      <c r="E22" s="216"/>
      <c r="F22" s="329"/>
      <c r="G22" s="5"/>
      <c r="H22" s="323"/>
      <c r="I22" s="297"/>
      <c r="J22" s="184"/>
      <c r="K22" s="311">
        <f>人口動態長期時系列!C45</f>
        <v>53294</v>
      </c>
      <c r="L22" s="334">
        <f t="shared" si="1"/>
        <v>-1.1536464129386452</v>
      </c>
      <c r="M22" s="7">
        <v>0.89700000000000002</v>
      </c>
      <c r="N22" s="323"/>
      <c r="P22" s="16"/>
      <c r="Q22" s="346">
        <f t="shared" si="0"/>
        <v>0</v>
      </c>
      <c r="R22" s="13"/>
      <c r="S22" s="13"/>
      <c r="T22" s="13"/>
      <c r="U22" s="13"/>
      <c r="V22" s="13"/>
      <c r="W22" s="13"/>
      <c r="X22" s="301"/>
      <c r="Z22" s="296"/>
      <c r="AA22" s="5"/>
      <c r="AB22" s="5"/>
      <c r="AC22" s="5"/>
      <c r="AD22" s="5"/>
      <c r="AE22" s="5"/>
      <c r="AF22" s="5"/>
      <c r="AG22" s="297"/>
    </row>
    <row r="23" spans="1:33" ht="15" hidden="1" customHeight="1">
      <c r="A23" s="323">
        <v>1992</v>
      </c>
      <c r="B23" s="5"/>
      <c r="C23" s="13"/>
      <c r="D23" s="216">
        <f>人口動態長期時系列!W46</f>
        <v>1.43</v>
      </c>
      <c r="E23" s="216"/>
      <c r="F23" s="329"/>
      <c r="G23" s="5"/>
      <c r="H23" s="323"/>
      <c r="I23" s="297"/>
      <c r="J23" s="184"/>
      <c r="K23" s="311">
        <f>人口動態長期時系列!C46</f>
        <v>53053</v>
      </c>
      <c r="L23" s="334">
        <f t="shared" si="1"/>
        <v>-0.45220850377153149</v>
      </c>
      <c r="M23" s="7">
        <v>0.91</v>
      </c>
      <c r="N23" s="323"/>
      <c r="P23" s="16"/>
      <c r="Q23" s="346">
        <f t="shared" si="0"/>
        <v>0</v>
      </c>
      <c r="R23" s="13"/>
      <c r="S23" s="13"/>
      <c r="T23" s="13"/>
      <c r="U23" s="13"/>
      <c r="V23" s="13"/>
      <c r="W23" s="13"/>
      <c r="X23" s="301"/>
      <c r="Z23" s="296"/>
      <c r="AA23" s="5"/>
      <c r="AB23" s="5"/>
      <c r="AC23" s="5"/>
      <c r="AD23" s="5"/>
      <c r="AE23" s="5"/>
      <c r="AF23" s="5"/>
      <c r="AG23" s="297"/>
    </row>
    <row r="24" spans="1:33" ht="15" hidden="1" customHeight="1">
      <c r="A24" s="323">
        <v>1993</v>
      </c>
      <c r="B24" s="5"/>
      <c r="C24" s="13"/>
      <c r="D24" s="216">
        <f>人口動態長期時系列!W47</f>
        <v>1.37</v>
      </c>
      <c r="E24" s="216"/>
      <c r="F24" s="329"/>
      <c r="G24" s="5"/>
      <c r="H24" s="323"/>
      <c r="I24" s="297"/>
      <c r="J24" s="184"/>
      <c r="K24" s="311">
        <f>人口動態長期時系列!C47</f>
        <v>51942</v>
      </c>
      <c r="L24" s="334">
        <f t="shared" si="1"/>
        <v>-2.0941322828115281</v>
      </c>
      <c r="M24" s="7">
        <v>0.92400000000000004</v>
      </c>
      <c r="N24" s="323"/>
      <c r="P24" s="16"/>
      <c r="Q24" s="346">
        <f t="shared" si="0"/>
        <v>0</v>
      </c>
      <c r="R24" s="13"/>
      <c r="S24" s="13"/>
      <c r="T24" s="13"/>
      <c r="U24" s="13"/>
      <c r="V24" s="13"/>
      <c r="W24" s="13"/>
      <c r="X24" s="301"/>
      <c r="Z24" s="296"/>
      <c r="AA24" s="5"/>
      <c r="AB24" s="5"/>
      <c r="AC24" s="5"/>
      <c r="AD24" s="5"/>
      <c r="AE24" s="5"/>
      <c r="AF24" s="5"/>
      <c r="AG24" s="297"/>
    </row>
    <row r="25" spans="1:33" ht="15" hidden="1" customHeight="1">
      <c r="A25" s="323">
        <v>1994</v>
      </c>
      <c r="B25" s="5"/>
      <c r="C25" s="13"/>
      <c r="D25" s="216">
        <f>人口動態長期時系列!W48</f>
        <v>1.43</v>
      </c>
      <c r="E25" s="216"/>
      <c r="F25" s="329"/>
      <c r="G25" s="5"/>
      <c r="H25" s="323"/>
      <c r="I25" s="297"/>
      <c r="J25" s="184"/>
      <c r="K25" s="311">
        <f>人口動態長期時系列!C48</f>
        <v>54940</v>
      </c>
      <c r="L25" s="334">
        <f t="shared" si="1"/>
        <v>5.7718224173116166</v>
      </c>
      <c r="M25" s="7">
        <v>0.94199999999999995</v>
      </c>
      <c r="N25" s="323"/>
      <c r="P25" s="16"/>
      <c r="Q25" s="346">
        <f t="shared" si="0"/>
        <v>0</v>
      </c>
      <c r="R25" s="13"/>
      <c r="S25" s="13"/>
      <c r="T25" s="13"/>
      <c r="U25" s="13"/>
      <c r="V25" s="13"/>
      <c r="W25" s="13"/>
      <c r="X25" s="301"/>
      <c r="Z25" s="296"/>
      <c r="AA25" s="5"/>
      <c r="AB25" s="5"/>
      <c r="AC25" s="5"/>
      <c r="AD25" s="5"/>
      <c r="AE25" s="5"/>
      <c r="AF25" s="5"/>
      <c r="AG25" s="297"/>
    </row>
    <row r="26" spans="1:33" ht="15" hidden="1" customHeight="1">
      <c r="A26" s="322">
        <v>1995</v>
      </c>
      <c r="B26" s="192"/>
      <c r="C26" s="224">
        <f>Q26/1000</f>
        <v>1363.5060000000001</v>
      </c>
      <c r="D26" s="222">
        <f>人口動態長期時系列!W49</f>
        <v>1.41</v>
      </c>
      <c r="E26" s="222"/>
      <c r="F26" s="329"/>
      <c r="G26" s="192"/>
      <c r="H26" s="322"/>
      <c r="I26" s="295"/>
      <c r="J26" s="184"/>
      <c r="K26" s="310">
        <f>人口動態長期時系列!C49</f>
        <v>51947</v>
      </c>
      <c r="L26" s="334">
        <f t="shared" si="1"/>
        <v>-5.4477611940298507</v>
      </c>
      <c r="M26" s="7">
        <v>0.95399999999999996</v>
      </c>
      <c r="N26" s="323"/>
      <c r="P26" s="16">
        <v>2789508</v>
      </c>
      <c r="Q26" s="346">
        <f t="shared" si="0"/>
        <v>1363506</v>
      </c>
      <c r="R26" s="13">
        <v>184277</v>
      </c>
      <c r="S26" s="13">
        <v>217947</v>
      </c>
      <c r="T26" s="13">
        <v>190518</v>
      </c>
      <c r="U26" s="13">
        <v>177088</v>
      </c>
      <c r="V26" s="13">
        <v>167050</v>
      </c>
      <c r="W26" s="13">
        <v>191660</v>
      </c>
      <c r="X26" s="301">
        <v>234966</v>
      </c>
      <c r="Z26" s="296"/>
      <c r="AA26" s="5"/>
      <c r="AB26" s="5"/>
      <c r="AC26" s="5"/>
      <c r="AD26" s="5"/>
      <c r="AE26" s="5"/>
      <c r="AF26" s="5"/>
      <c r="AG26" s="297"/>
    </row>
    <row r="27" spans="1:33" ht="15" hidden="1" customHeight="1">
      <c r="A27" s="323">
        <v>1996</v>
      </c>
      <c r="B27" s="5"/>
      <c r="C27" s="13"/>
      <c r="D27" s="216">
        <f>人口動態長期時系列!W50</f>
        <v>1.39</v>
      </c>
      <c r="E27" s="216"/>
      <c r="F27" s="329"/>
      <c r="G27" s="5"/>
      <c r="H27" s="323"/>
      <c r="I27" s="297"/>
      <c r="J27" s="184"/>
      <c r="K27" s="311">
        <f>人口動態長期時系列!C50</f>
        <v>53131</v>
      </c>
      <c r="L27" s="334">
        <f t="shared" si="1"/>
        <v>2.2792461547346337</v>
      </c>
      <c r="M27" s="7">
        <v>0.96699999999999997</v>
      </c>
      <c r="N27" s="323"/>
      <c r="P27" s="16"/>
      <c r="Q27" s="346">
        <f t="shared" si="0"/>
        <v>0</v>
      </c>
      <c r="R27" s="13"/>
      <c r="S27" s="13"/>
      <c r="T27" s="13"/>
      <c r="U27" s="13"/>
      <c r="V27" s="13"/>
      <c r="W27" s="13"/>
      <c r="X27" s="301"/>
      <c r="Z27" s="296"/>
      <c r="AA27" s="5"/>
      <c r="AB27" s="5"/>
      <c r="AC27" s="5"/>
      <c r="AD27" s="5"/>
      <c r="AE27" s="5"/>
      <c r="AF27" s="5"/>
      <c r="AG27" s="297"/>
    </row>
    <row r="28" spans="1:33" ht="15" hidden="1" customHeight="1">
      <c r="A28" s="323">
        <v>1997</v>
      </c>
      <c r="B28" s="5"/>
      <c r="C28" s="13"/>
      <c r="D28" s="216">
        <f>人口動態長期時系列!W51</f>
        <v>1.37</v>
      </c>
      <c r="E28" s="216"/>
      <c r="F28" s="329"/>
      <c r="G28" s="5"/>
      <c r="H28" s="323"/>
      <c r="I28" s="297"/>
      <c r="J28" s="184"/>
      <c r="K28" s="311">
        <f>人口動態長期時系列!C51</f>
        <v>53356</v>
      </c>
      <c r="L28" s="334">
        <f t="shared" si="1"/>
        <v>0.42348158325647928</v>
      </c>
      <c r="M28" s="7">
        <v>0.99299999999999999</v>
      </c>
      <c r="N28" s="323"/>
      <c r="P28" s="16"/>
      <c r="Q28" s="346">
        <f t="shared" si="0"/>
        <v>0</v>
      </c>
      <c r="R28" s="13"/>
      <c r="S28" s="13"/>
      <c r="T28" s="13"/>
      <c r="U28" s="13"/>
      <c r="V28" s="13"/>
      <c r="W28" s="13"/>
      <c r="X28" s="301"/>
      <c r="Z28" s="296"/>
      <c r="AA28" s="5"/>
      <c r="AB28" s="5"/>
      <c r="AC28" s="5"/>
      <c r="AD28" s="5"/>
      <c r="AE28" s="5"/>
      <c r="AF28" s="5"/>
      <c r="AG28" s="297"/>
    </row>
    <row r="29" spans="1:33" ht="15" hidden="1" customHeight="1">
      <c r="A29" s="323">
        <v>1998</v>
      </c>
      <c r="B29" s="5"/>
      <c r="C29" s="13"/>
      <c r="D29" s="216">
        <f>人口動態長期時系列!W52</f>
        <v>1.38</v>
      </c>
      <c r="E29" s="216"/>
      <c r="F29" s="329"/>
      <c r="G29" s="5"/>
      <c r="H29" s="323"/>
      <c r="I29" s="297"/>
      <c r="J29" s="184"/>
      <c r="K29" s="311">
        <f>人口動態長期時系列!C52</f>
        <v>54421</v>
      </c>
      <c r="L29" s="334">
        <f t="shared" si="1"/>
        <v>1.9960266886573208</v>
      </c>
      <c r="M29" s="7">
        <v>1.0209999999999999</v>
      </c>
      <c r="N29" s="323"/>
      <c r="P29" s="16"/>
      <c r="Q29" s="346">
        <f t="shared" si="0"/>
        <v>0</v>
      </c>
      <c r="R29" s="13"/>
      <c r="S29" s="13"/>
      <c r="T29" s="13"/>
      <c r="U29" s="13"/>
      <c r="V29" s="13"/>
      <c r="W29" s="13"/>
      <c r="X29" s="301"/>
      <c r="Z29" s="296"/>
      <c r="AA29" s="5"/>
      <c r="AB29" s="5"/>
      <c r="AC29" s="5"/>
      <c r="AD29" s="5"/>
      <c r="AE29" s="5"/>
      <c r="AF29" s="5"/>
      <c r="AG29" s="297"/>
    </row>
    <row r="30" spans="1:33" ht="15" hidden="1" customHeight="1">
      <c r="A30" s="324">
        <v>1999</v>
      </c>
      <c r="B30" s="5"/>
      <c r="C30" s="13"/>
      <c r="D30" s="216">
        <f>人口動態長期時系列!W53</f>
        <v>1.35</v>
      </c>
      <c r="E30" s="216"/>
      <c r="F30" s="329"/>
      <c r="G30" s="5"/>
      <c r="H30" s="323"/>
      <c r="I30" s="297"/>
      <c r="J30" s="184"/>
      <c r="K30" s="317">
        <f>人口動態長期時系列!C53</f>
        <v>53765</v>
      </c>
      <c r="L30" s="335">
        <f t="shared" si="1"/>
        <v>-1.2054170265154995</v>
      </c>
      <c r="M30" s="7">
        <v>1.0469999999999999</v>
      </c>
      <c r="N30" s="323"/>
      <c r="P30" s="16"/>
      <c r="Q30" s="346">
        <f t="shared" si="0"/>
        <v>0</v>
      </c>
      <c r="R30" s="13"/>
      <c r="S30" s="13"/>
      <c r="T30" s="13"/>
      <c r="U30" s="13"/>
      <c r="V30" s="13"/>
      <c r="W30" s="13"/>
      <c r="X30" s="301"/>
      <c r="Z30" s="296"/>
      <c r="AA30" s="5"/>
      <c r="AB30" s="5"/>
      <c r="AC30" s="5"/>
      <c r="AD30" s="5"/>
      <c r="AE30" s="5"/>
      <c r="AF30" s="5"/>
      <c r="AG30" s="297"/>
    </row>
    <row r="31" spans="1:33" ht="15" customHeight="1">
      <c r="A31" s="314">
        <v>2000</v>
      </c>
      <c r="B31" s="226">
        <f>ROUND(C31*D31/35*E31*1000,0)</f>
        <v>54455</v>
      </c>
      <c r="C31" s="226">
        <f t="shared" ref="C31:C47" si="2">Q31/1000</f>
        <v>1310</v>
      </c>
      <c r="D31" s="221">
        <f>人口動態長期時系列!W54</f>
        <v>1.38</v>
      </c>
      <c r="E31" s="341">
        <f>M31*N31</f>
        <v>1.0542809833142275</v>
      </c>
      <c r="F31" s="331"/>
      <c r="G31" s="220"/>
      <c r="H31" s="314"/>
      <c r="I31" s="314"/>
      <c r="J31" s="184"/>
      <c r="K31" s="315">
        <f>人口動態長期時系列!C54</f>
        <v>54455</v>
      </c>
      <c r="L31" s="334">
        <f t="shared" si="1"/>
        <v>1.2833627824793081</v>
      </c>
      <c r="M31" s="21">
        <v>1.0640000000000001</v>
      </c>
      <c r="N31" s="19">
        <v>0.99086558582164241</v>
      </c>
      <c r="O31" s="340"/>
      <c r="P31" s="18">
        <f>Z31*1000</f>
        <v>2876000</v>
      </c>
      <c r="Q31" s="349">
        <f t="shared" si="0"/>
        <v>1310000</v>
      </c>
      <c r="R31" s="12">
        <f t="shared" ref="R31" si="3">AA31*1000</f>
        <v>163000</v>
      </c>
      <c r="S31" s="12">
        <f t="shared" ref="S31" si="4">AB31*1000</f>
        <v>186000</v>
      </c>
      <c r="T31" s="12">
        <f t="shared" ref="T31" si="5">AC31*1000</f>
        <v>220000</v>
      </c>
      <c r="U31" s="12">
        <f t="shared" ref="U31" si="6">AD31*1000</f>
        <v>197000</v>
      </c>
      <c r="V31" s="12">
        <f t="shared" ref="V31" si="7">AE31*1000</f>
        <v>181000</v>
      </c>
      <c r="W31" s="12">
        <f t="shared" ref="W31" si="8">AF31*1000</f>
        <v>170000</v>
      </c>
      <c r="X31" s="284">
        <f t="shared" ref="X31" si="9">AG31*1000</f>
        <v>193000</v>
      </c>
      <c r="Y31" s="214" t="s">
        <v>791</v>
      </c>
      <c r="Z31" s="302">
        <v>2876</v>
      </c>
      <c r="AA31" s="12">
        <v>163</v>
      </c>
      <c r="AB31" s="12">
        <v>186</v>
      </c>
      <c r="AC31" s="12">
        <v>220</v>
      </c>
      <c r="AD31" s="12">
        <v>197</v>
      </c>
      <c r="AE31" s="12">
        <v>181</v>
      </c>
      <c r="AF31" s="12">
        <v>170</v>
      </c>
      <c r="AG31" s="284">
        <v>193</v>
      </c>
    </row>
    <row r="32" spans="1:33" ht="15" customHeight="1">
      <c r="A32" s="323">
        <v>2001</v>
      </c>
      <c r="B32" s="224">
        <f t="shared" ref="B32:B47" si="10">ROUND(C32*D32/35*E32*1000,0)</f>
        <v>52585</v>
      </c>
      <c r="C32" s="224">
        <f t="shared" si="2"/>
        <v>1301</v>
      </c>
      <c r="D32" s="216">
        <f>人口動態長期時系列!W55</f>
        <v>1.29</v>
      </c>
      <c r="E32" s="291">
        <f t="shared" ref="E32:E47" si="11">M32*N32</f>
        <v>1.0966451406773425</v>
      </c>
      <c r="F32" s="332">
        <f t="shared" ref="F32:F47" si="12">(B32-B31)/B31*100</f>
        <v>-3.4340280965935173</v>
      </c>
      <c r="G32" s="287">
        <f t="shared" ref="G32:G47" si="13">(C32-C31)/C31*100</f>
        <v>-0.68702290076335881</v>
      </c>
      <c r="H32" s="312">
        <f t="shared" ref="H32:H47" si="14">(D32-D31)/D31*100</f>
        <v>-6.5217391304347725</v>
      </c>
      <c r="I32" s="312">
        <f t="shared" ref="I32:I47" si="15">(E32-E31)/E31*100</f>
        <v>4.0182985402942109</v>
      </c>
      <c r="J32" s="356"/>
      <c r="K32" s="311">
        <f>人口動態長期時系列!C55</f>
        <v>52585</v>
      </c>
      <c r="L32" s="334">
        <f t="shared" si="1"/>
        <v>-3.4340280965935173</v>
      </c>
      <c r="M32" s="342">
        <v>1.077</v>
      </c>
      <c r="N32" s="17">
        <v>1.0182406134422866</v>
      </c>
      <c r="O32" s="340"/>
      <c r="P32" s="16">
        <f t="shared" ref="P32:P47" si="16">Z32*1000</f>
        <v>2890000</v>
      </c>
      <c r="Q32" s="350">
        <f t="shared" si="0"/>
        <v>1301000</v>
      </c>
      <c r="R32" s="13">
        <f t="shared" ref="R32:X32" si="17">AA32*1000</f>
        <v>159000</v>
      </c>
      <c r="S32" s="13">
        <f t="shared" si="17"/>
        <v>181000</v>
      </c>
      <c r="T32" s="13">
        <f t="shared" si="17"/>
        <v>218000</v>
      </c>
      <c r="U32" s="13">
        <f t="shared" si="17"/>
        <v>210000</v>
      </c>
      <c r="V32" s="13">
        <f t="shared" si="17"/>
        <v>180000</v>
      </c>
      <c r="W32" s="13">
        <f t="shared" si="17"/>
        <v>169000</v>
      </c>
      <c r="X32" s="301">
        <f t="shared" si="17"/>
        <v>184000</v>
      </c>
      <c r="Y32" s="214" t="s">
        <v>993</v>
      </c>
      <c r="Z32" s="300">
        <v>2890</v>
      </c>
      <c r="AA32" s="13">
        <v>159</v>
      </c>
      <c r="AB32" s="13">
        <v>181</v>
      </c>
      <c r="AC32" s="13">
        <v>218</v>
      </c>
      <c r="AD32" s="13">
        <v>210</v>
      </c>
      <c r="AE32" s="13">
        <v>180</v>
      </c>
      <c r="AF32" s="13">
        <v>169</v>
      </c>
      <c r="AG32" s="301">
        <v>184</v>
      </c>
    </row>
    <row r="33" spans="1:33" ht="15" customHeight="1">
      <c r="A33" s="323">
        <v>2002</v>
      </c>
      <c r="B33" s="224">
        <f t="shared" si="10"/>
        <v>52314</v>
      </c>
      <c r="C33" s="224">
        <f t="shared" si="2"/>
        <v>1293</v>
      </c>
      <c r="D33" s="216">
        <f>人口動態長期時系列!W56</f>
        <v>1.29</v>
      </c>
      <c r="E33" s="291">
        <f t="shared" si="11"/>
        <v>1.097737056878179</v>
      </c>
      <c r="F33" s="332">
        <f t="shared" si="12"/>
        <v>-0.51535609013977368</v>
      </c>
      <c r="G33" s="287">
        <f t="shared" si="13"/>
        <v>-0.61491160645657184</v>
      </c>
      <c r="H33" s="312">
        <f t="shared" si="14"/>
        <v>0</v>
      </c>
      <c r="I33" s="312">
        <f t="shared" si="15"/>
        <v>9.9568781215960425E-2</v>
      </c>
      <c r="J33" s="356"/>
      <c r="K33" s="311">
        <f>人口動態長期時系列!C56</f>
        <v>52314</v>
      </c>
      <c r="L33" s="334">
        <f t="shared" si="1"/>
        <v>-0.51535609013977368</v>
      </c>
      <c r="M33" s="342">
        <v>1.085</v>
      </c>
      <c r="N33" s="17">
        <v>1.0117392229291973</v>
      </c>
      <c r="O33" s="340"/>
      <c r="P33" s="16">
        <f t="shared" si="16"/>
        <v>2898000</v>
      </c>
      <c r="Q33" s="350">
        <f t="shared" si="0"/>
        <v>1293000</v>
      </c>
      <c r="R33" s="13">
        <f t="shared" ref="R33:R35" si="18">AA33*1000</f>
        <v>156000</v>
      </c>
      <c r="S33" s="13">
        <f t="shared" ref="S33:S35" si="19">AB33*1000</f>
        <v>177000</v>
      </c>
      <c r="T33" s="13">
        <f t="shared" ref="T33:T35" si="20">AC33*1000</f>
        <v>212000</v>
      </c>
      <c r="U33" s="13">
        <f t="shared" ref="U33:U35" si="21">AD33*1000</f>
        <v>215000</v>
      </c>
      <c r="V33" s="13">
        <f t="shared" ref="V33:V35" si="22">AE33*1000</f>
        <v>185000</v>
      </c>
      <c r="W33" s="13">
        <f t="shared" ref="W33:W35" si="23">AF33*1000</f>
        <v>173000</v>
      </c>
      <c r="X33" s="301">
        <f t="shared" ref="X33:X35" si="24">AG33*1000</f>
        <v>175000</v>
      </c>
      <c r="Y33" s="214" t="s">
        <v>993</v>
      </c>
      <c r="Z33" s="300">
        <v>2898</v>
      </c>
      <c r="AA33" s="13">
        <v>156</v>
      </c>
      <c r="AB33" s="13">
        <v>177</v>
      </c>
      <c r="AC33" s="13">
        <v>212</v>
      </c>
      <c r="AD33" s="13">
        <v>215</v>
      </c>
      <c r="AE33" s="13">
        <v>185</v>
      </c>
      <c r="AF33" s="13">
        <v>173</v>
      </c>
      <c r="AG33" s="301">
        <v>175</v>
      </c>
    </row>
    <row r="34" spans="1:33" ht="15" customHeight="1">
      <c r="A34" s="323">
        <v>2003</v>
      </c>
      <c r="B34" s="224">
        <f t="shared" si="10"/>
        <v>50520</v>
      </c>
      <c r="C34" s="224">
        <f t="shared" si="2"/>
        <v>1285</v>
      </c>
      <c r="D34" s="216">
        <f>人口動態長期時系列!W57</f>
        <v>1.25</v>
      </c>
      <c r="E34" s="291">
        <f t="shared" si="11"/>
        <v>1.1008343514049388</v>
      </c>
      <c r="F34" s="332">
        <f t="shared" si="12"/>
        <v>-3.4292923500401424</v>
      </c>
      <c r="G34" s="287">
        <f t="shared" si="13"/>
        <v>-0.61871616395978346</v>
      </c>
      <c r="H34" s="312">
        <f t="shared" si="14"/>
        <v>-3.1007751937984525</v>
      </c>
      <c r="I34" s="312">
        <f t="shared" si="15"/>
        <v>0.28215268012980055</v>
      </c>
      <c r="J34" s="356"/>
      <c r="K34" s="311">
        <f>人口動態長期時系列!C57</f>
        <v>50520</v>
      </c>
      <c r="L34" s="334">
        <f t="shared" si="1"/>
        <v>-3.4292923500401424</v>
      </c>
      <c r="M34" s="342">
        <v>1.0880000000000001</v>
      </c>
      <c r="N34" s="17">
        <v>1.0117962788648334</v>
      </c>
      <c r="O34" s="340"/>
      <c r="P34" s="16">
        <f t="shared" si="16"/>
        <v>2905000</v>
      </c>
      <c r="Q34" s="350">
        <f t="shared" si="0"/>
        <v>1285000</v>
      </c>
      <c r="R34" s="13">
        <f t="shared" si="18"/>
        <v>150000</v>
      </c>
      <c r="S34" s="13">
        <f t="shared" si="19"/>
        <v>174000</v>
      </c>
      <c r="T34" s="13">
        <f t="shared" si="20"/>
        <v>204000</v>
      </c>
      <c r="U34" s="13">
        <f t="shared" si="21"/>
        <v>221000</v>
      </c>
      <c r="V34" s="13">
        <f t="shared" si="22"/>
        <v>190000</v>
      </c>
      <c r="W34" s="13">
        <f t="shared" si="23"/>
        <v>175000</v>
      </c>
      <c r="X34" s="301">
        <f t="shared" si="24"/>
        <v>171000</v>
      </c>
      <c r="Y34" s="214" t="s">
        <v>993</v>
      </c>
      <c r="Z34" s="300">
        <v>2905</v>
      </c>
      <c r="AA34" s="13">
        <v>150</v>
      </c>
      <c r="AB34" s="13">
        <v>174</v>
      </c>
      <c r="AC34" s="13">
        <v>204</v>
      </c>
      <c r="AD34" s="13">
        <v>221</v>
      </c>
      <c r="AE34" s="13">
        <v>190</v>
      </c>
      <c r="AF34" s="13">
        <v>175</v>
      </c>
      <c r="AG34" s="301">
        <v>171</v>
      </c>
    </row>
    <row r="35" spans="1:33" ht="15" customHeight="1">
      <c r="A35" s="323">
        <v>2004</v>
      </c>
      <c r="B35" s="224">
        <f t="shared" si="10"/>
        <v>49789</v>
      </c>
      <c r="C35" s="224">
        <f t="shared" si="2"/>
        <v>1277</v>
      </c>
      <c r="D35" s="216">
        <f>人口動態長期時系列!W58</f>
        <v>1.24</v>
      </c>
      <c r="E35" s="291">
        <f t="shared" si="11"/>
        <v>1.1004997455885048</v>
      </c>
      <c r="F35" s="332">
        <f t="shared" si="12"/>
        <v>-1.4469517022961202</v>
      </c>
      <c r="G35" s="287">
        <f t="shared" si="13"/>
        <v>-0.62256809338521402</v>
      </c>
      <c r="H35" s="312">
        <f t="shared" si="14"/>
        <v>-0.80000000000000071</v>
      </c>
      <c r="I35" s="312">
        <f t="shared" si="15"/>
        <v>-3.0395655441431624E-2</v>
      </c>
      <c r="J35" s="356"/>
      <c r="K35" s="311">
        <f>人口動態長期時系列!C58</f>
        <v>49789</v>
      </c>
      <c r="L35" s="334">
        <f t="shared" si="1"/>
        <v>-1.4469517022961202</v>
      </c>
      <c r="M35" s="342">
        <v>1.0860000000000001</v>
      </c>
      <c r="N35" s="17">
        <v>1.0133515152748662</v>
      </c>
      <c r="O35" s="340"/>
      <c r="P35" s="16">
        <f t="shared" si="16"/>
        <v>2909000</v>
      </c>
      <c r="Q35" s="350">
        <f t="shared" si="0"/>
        <v>1277000</v>
      </c>
      <c r="R35" s="13">
        <f t="shared" si="18"/>
        <v>145000</v>
      </c>
      <c r="S35" s="13">
        <f t="shared" si="19"/>
        <v>170000</v>
      </c>
      <c r="T35" s="13">
        <f t="shared" si="20"/>
        <v>195000</v>
      </c>
      <c r="U35" s="13">
        <f t="shared" si="21"/>
        <v>223000</v>
      </c>
      <c r="V35" s="13">
        <f t="shared" si="22"/>
        <v>196000</v>
      </c>
      <c r="W35" s="13">
        <f t="shared" si="23"/>
        <v>177000</v>
      </c>
      <c r="X35" s="301">
        <f t="shared" si="24"/>
        <v>171000</v>
      </c>
      <c r="Y35" s="214" t="s">
        <v>993</v>
      </c>
      <c r="Z35" s="300">
        <v>2909</v>
      </c>
      <c r="AA35" s="13">
        <v>145</v>
      </c>
      <c r="AB35" s="13">
        <v>170</v>
      </c>
      <c r="AC35" s="13">
        <v>195</v>
      </c>
      <c r="AD35" s="13">
        <v>223</v>
      </c>
      <c r="AE35" s="13">
        <v>196</v>
      </c>
      <c r="AF35" s="13">
        <v>177</v>
      </c>
      <c r="AG35" s="301">
        <v>171</v>
      </c>
    </row>
    <row r="36" spans="1:33" ht="15" customHeight="1">
      <c r="A36" s="322">
        <v>2005</v>
      </c>
      <c r="B36" s="224">
        <f t="shared" si="10"/>
        <v>47273</v>
      </c>
      <c r="C36" s="224">
        <f t="shared" si="2"/>
        <v>1255</v>
      </c>
      <c r="D36" s="222">
        <f>人口動態長期時系列!W59</f>
        <v>1.25</v>
      </c>
      <c r="E36" s="291">
        <f t="shared" si="11"/>
        <v>1.0546855002276585</v>
      </c>
      <c r="F36" s="332">
        <f t="shared" si="12"/>
        <v>-5.0533250316334932</v>
      </c>
      <c r="G36" s="287">
        <f t="shared" si="13"/>
        <v>-1.7227877838684416</v>
      </c>
      <c r="H36" s="312">
        <f t="shared" si="14"/>
        <v>0.80645161290322642</v>
      </c>
      <c r="I36" s="312">
        <f t="shared" si="15"/>
        <v>-4.1630400683415552</v>
      </c>
      <c r="J36" s="356"/>
      <c r="K36" s="310">
        <f>人口動態長期時系列!C59</f>
        <v>47273</v>
      </c>
      <c r="L36" s="334">
        <f t="shared" si="1"/>
        <v>-5.0533250316334932</v>
      </c>
      <c r="M36" s="342">
        <v>1.0780000000000001</v>
      </c>
      <c r="N36" s="17">
        <v>0.97837244919077782</v>
      </c>
      <c r="O36" s="340"/>
      <c r="P36" s="16">
        <f t="shared" si="16"/>
        <v>2910000</v>
      </c>
      <c r="Q36" s="350">
        <f t="shared" si="0"/>
        <v>1255000</v>
      </c>
      <c r="R36" s="13">
        <f t="shared" ref="R36" si="25">AA36*1000</f>
        <v>144000</v>
      </c>
      <c r="S36" s="13">
        <f t="shared" ref="S36" si="26">AB36*1000</f>
        <v>160000</v>
      </c>
      <c r="T36" s="13">
        <f t="shared" ref="T36" si="27">AC36*1000</f>
        <v>180000</v>
      </c>
      <c r="U36" s="13">
        <f t="shared" ref="U36" si="28">AD36*1000</f>
        <v>221000</v>
      </c>
      <c r="V36" s="13">
        <f t="shared" ref="V36" si="29">AE36*1000</f>
        <v>198000</v>
      </c>
      <c r="W36" s="13">
        <f t="shared" ref="W36" si="30">AF36*1000</f>
        <v>182000</v>
      </c>
      <c r="X36" s="301">
        <f t="shared" ref="X36" si="31">AG36*1000</f>
        <v>170000</v>
      </c>
      <c r="Y36" s="214" t="s">
        <v>791</v>
      </c>
      <c r="Z36" s="300">
        <v>2910</v>
      </c>
      <c r="AA36" s="13">
        <v>144</v>
      </c>
      <c r="AB36" s="13">
        <v>160</v>
      </c>
      <c r="AC36" s="13">
        <v>180</v>
      </c>
      <c r="AD36" s="13">
        <v>221</v>
      </c>
      <c r="AE36" s="13">
        <v>198</v>
      </c>
      <c r="AF36" s="13">
        <v>182</v>
      </c>
      <c r="AG36" s="301">
        <v>170</v>
      </c>
    </row>
    <row r="37" spans="1:33" ht="15" customHeight="1">
      <c r="A37" s="323">
        <v>2006</v>
      </c>
      <c r="B37" s="224">
        <f t="shared" si="10"/>
        <v>48771</v>
      </c>
      <c r="C37" s="224">
        <f t="shared" si="2"/>
        <v>1246</v>
      </c>
      <c r="D37" s="216">
        <f>人口動態長期時系列!W60</f>
        <v>1.28</v>
      </c>
      <c r="E37" s="291">
        <f t="shared" si="11"/>
        <v>1.0702947733617998</v>
      </c>
      <c r="F37" s="332">
        <f t="shared" si="12"/>
        <v>3.1688278721468914</v>
      </c>
      <c r="G37" s="287">
        <f t="shared" si="13"/>
        <v>-0.71713147410358569</v>
      </c>
      <c r="H37" s="312">
        <f t="shared" si="14"/>
        <v>2.4000000000000021</v>
      </c>
      <c r="I37" s="312">
        <f t="shared" si="15"/>
        <v>1.4799931477935326</v>
      </c>
      <c r="J37" s="356"/>
      <c r="K37" s="311">
        <f>人口動態長期時系列!C60</f>
        <v>48771</v>
      </c>
      <c r="L37" s="334">
        <f t="shared" si="1"/>
        <v>3.1688278721468914</v>
      </c>
      <c r="M37" s="342">
        <v>1.069</v>
      </c>
      <c r="N37" s="17">
        <v>1.0012112005255378</v>
      </c>
      <c r="O37" s="340"/>
      <c r="P37" s="16">
        <f t="shared" si="16"/>
        <v>2912000</v>
      </c>
      <c r="Q37" s="350">
        <f t="shared" si="0"/>
        <v>1246000</v>
      </c>
      <c r="R37" s="13">
        <f t="shared" ref="R37" si="32">AA37*1000</f>
        <v>140000</v>
      </c>
      <c r="S37" s="13">
        <f t="shared" ref="S37" si="33">AB37*1000</f>
        <v>159000</v>
      </c>
      <c r="T37" s="13">
        <f t="shared" ref="T37" si="34">AC37*1000</f>
        <v>172000</v>
      </c>
      <c r="U37" s="13">
        <f t="shared" ref="U37" si="35">AD37*1000</f>
        <v>216000</v>
      </c>
      <c r="V37" s="13">
        <f t="shared" ref="V37" si="36">AE37*1000</f>
        <v>210000</v>
      </c>
      <c r="W37" s="13">
        <f t="shared" ref="W37" si="37">AF37*1000</f>
        <v>180000</v>
      </c>
      <c r="X37" s="301">
        <f t="shared" ref="X37" si="38">AG37*1000</f>
        <v>169000</v>
      </c>
      <c r="Y37" s="214" t="s">
        <v>993</v>
      </c>
      <c r="Z37" s="300">
        <v>2912</v>
      </c>
      <c r="AA37" s="13">
        <v>140</v>
      </c>
      <c r="AB37" s="13">
        <v>159</v>
      </c>
      <c r="AC37" s="13">
        <v>172</v>
      </c>
      <c r="AD37" s="13">
        <v>216</v>
      </c>
      <c r="AE37" s="13">
        <v>210</v>
      </c>
      <c r="AF37" s="13">
        <v>180</v>
      </c>
      <c r="AG37" s="301">
        <v>169</v>
      </c>
    </row>
    <row r="38" spans="1:33" ht="15" customHeight="1">
      <c r="A38" s="323">
        <v>2007</v>
      </c>
      <c r="B38" s="224">
        <f t="shared" si="10"/>
        <v>48685</v>
      </c>
      <c r="C38" s="224">
        <f t="shared" si="2"/>
        <v>1238</v>
      </c>
      <c r="D38" s="216">
        <f>人口動態長期時系列!W61</f>
        <v>1.3</v>
      </c>
      <c r="E38" s="291">
        <f t="shared" si="11"/>
        <v>1.058761521685458</v>
      </c>
      <c r="F38" s="332">
        <f t="shared" si="12"/>
        <v>-0.17633429702077055</v>
      </c>
      <c r="G38" s="287">
        <f t="shared" si="13"/>
        <v>-0.6420545746388443</v>
      </c>
      <c r="H38" s="312">
        <f t="shared" si="14"/>
        <v>1.5625000000000013</v>
      </c>
      <c r="I38" s="312">
        <f t="shared" si="15"/>
        <v>-1.0775771276651007</v>
      </c>
      <c r="J38" s="356"/>
      <c r="K38" s="311">
        <f>人口動態長期時系列!C61</f>
        <v>48685</v>
      </c>
      <c r="L38" s="334">
        <f t="shared" si="1"/>
        <v>-0.17633429702077055</v>
      </c>
      <c r="M38" s="342">
        <v>1.0569999999999999</v>
      </c>
      <c r="N38" s="17">
        <v>1.0016665295037446</v>
      </c>
      <c r="O38" s="340"/>
      <c r="P38" s="16">
        <f t="shared" si="16"/>
        <v>2913000</v>
      </c>
      <c r="Q38" s="350">
        <f t="shared" si="0"/>
        <v>1238000</v>
      </c>
      <c r="R38" s="13">
        <f t="shared" ref="R38:R41" si="39">AA38*1000</f>
        <v>136000</v>
      </c>
      <c r="S38" s="13">
        <f t="shared" ref="S38:S41" si="40">AB38*1000</f>
        <v>158000</v>
      </c>
      <c r="T38" s="13">
        <f t="shared" ref="T38:T41" si="41">AC38*1000</f>
        <v>167000</v>
      </c>
      <c r="U38" s="13">
        <f t="shared" ref="U38:U41" si="42">AD38*1000</f>
        <v>208000</v>
      </c>
      <c r="V38" s="13">
        <f t="shared" ref="V38:V41" si="43">AE38*1000</f>
        <v>213000</v>
      </c>
      <c r="W38" s="13">
        <f t="shared" ref="W38:W41" si="44">AF38*1000</f>
        <v>184000</v>
      </c>
      <c r="X38" s="301">
        <f t="shared" ref="X38:X41" si="45">AG38*1000</f>
        <v>172000</v>
      </c>
      <c r="Y38" s="214" t="s">
        <v>993</v>
      </c>
      <c r="Z38" s="300">
        <v>2913</v>
      </c>
      <c r="AA38" s="13">
        <v>136</v>
      </c>
      <c r="AB38" s="13">
        <v>158</v>
      </c>
      <c r="AC38" s="13">
        <v>167</v>
      </c>
      <c r="AD38" s="13">
        <v>208</v>
      </c>
      <c r="AE38" s="13">
        <v>213</v>
      </c>
      <c r="AF38" s="13">
        <v>184</v>
      </c>
      <c r="AG38" s="301">
        <v>172</v>
      </c>
    </row>
    <row r="39" spans="1:33" ht="15" customHeight="1">
      <c r="A39" s="323">
        <v>2008</v>
      </c>
      <c r="B39" s="224">
        <f t="shared" si="10"/>
        <v>48833</v>
      </c>
      <c r="C39" s="224">
        <f t="shared" si="2"/>
        <v>1229</v>
      </c>
      <c r="D39" s="216">
        <f>人口動態長期時系列!W62</f>
        <v>1.34</v>
      </c>
      <c r="E39" s="291">
        <f t="shared" si="11"/>
        <v>1.0378366956415528</v>
      </c>
      <c r="F39" s="332">
        <f t="shared" si="12"/>
        <v>0.30399507035021056</v>
      </c>
      <c r="G39" s="287">
        <f t="shared" si="13"/>
        <v>-0.72697899838449109</v>
      </c>
      <c r="H39" s="312">
        <f t="shared" si="14"/>
        <v>3.0769230769230793</v>
      </c>
      <c r="I39" s="312">
        <f t="shared" si="15"/>
        <v>-1.9763493114667297</v>
      </c>
      <c r="J39" s="356"/>
      <c r="K39" s="311">
        <f>人口動態長期時系列!C62</f>
        <v>48833</v>
      </c>
      <c r="L39" s="334">
        <f t="shared" si="1"/>
        <v>0.30399507035021056</v>
      </c>
      <c r="M39" s="342">
        <v>1.044</v>
      </c>
      <c r="N39" s="17">
        <v>0.99409645176393946</v>
      </c>
      <c r="O39" s="340"/>
      <c r="P39" s="16">
        <f t="shared" si="16"/>
        <v>2912000</v>
      </c>
      <c r="Q39" s="350">
        <f t="shared" si="0"/>
        <v>1229000</v>
      </c>
      <c r="R39" s="13">
        <f t="shared" si="39"/>
        <v>133000</v>
      </c>
      <c r="S39" s="13">
        <f t="shared" si="40"/>
        <v>154000</v>
      </c>
      <c r="T39" s="13">
        <f t="shared" si="41"/>
        <v>163000</v>
      </c>
      <c r="U39" s="13">
        <f t="shared" si="42"/>
        <v>198000</v>
      </c>
      <c r="V39" s="13">
        <f t="shared" si="43"/>
        <v>218000</v>
      </c>
      <c r="W39" s="13">
        <f t="shared" si="44"/>
        <v>189000</v>
      </c>
      <c r="X39" s="301">
        <f t="shared" si="45"/>
        <v>174000</v>
      </c>
      <c r="Y39" s="214" t="s">
        <v>993</v>
      </c>
      <c r="Z39" s="300">
        <v>2912</v>
      </c>
      <c r="AA39" s="13">
        <v>133</v>
      </c>
      <c r="AB39" s="13">
        <v>154</v>
      </c>
      <c r="AC39" s="13">
        <v>163</v>
      </c>
      <c r="AD39" s="13">
        <v>198</v>
      </c>
      <c r="AE39" s="13">
        <v>218</v>
      </c>
      <c r="AF39" s="13">
        <v>189</v>
      </c>
      <c r="AG39" s="301">
        <v>174</v>
      </c>
    </row>
    <row r="40" spans="1:33" ht="15" customHeight="1">
      <c r="A40" s="324">
        <v>2009</v>
      </c>
      <c r="B40" s="278">
        <f t="shared" si="10"/>
        <v>47592</v>
      </c>
      <c r="C40" s="278">
        <f t="shared" si="2"/>
        <v>1218</v>
      </c>
      <c r="D40" s="217">
        <f>人口動態長期時系列!W63</f>
        <v>1.33</v>
      </c>
      <c r="E40" s="292">
        <f t="shared" si="11"/>
        <v>1.0282622003559092</v>
      </c>
      <c r="F40" s="333">
        <f t="shared" si="12"/>
        <v>-2.5413142751827658</v>
      </c>
      <c r="G40" s="288">
        <f t="shared" si="13"/>
        <v>-0.89503661513425548</v>
      </c>
      <c r="H40" s="313">
        <f t="shared" si="14"/>
        <v>-0.74626865671641851</v>
      </c>
      <c r="I40" s="313">
        <f t="shared" si="15"/>
        <v>-0.92254352981082222</v>
      </c>
      <c r="J40" s="356"/>
      <c r="K40" s="317">
        <f>人口動態長期時系列!C63</f>
        <v>47592</v>
      </c>
      <c r="L40" s="334">
        <f t="shared" si="1"/>
        <v>-2.5413142751827658</v>
      </c>
      <c r="M40" s="15">
        <v>1.032</v>
      </c>
      <c r="N40" s="20">
        <v>0.99637810112006697</v>
      </c>
      <c r="O40" s="340"/>
      <c r="P40" s="16">
        <f t="shared" si="16"/>
        <v>2912000</v>
      </c>
      <c r="Q40" s="351">
        <f t="shared" si="0"/>
        <v>1218000</v>
      </c>
      <c r="R40" s="225">
        <f t="shared" si="39"/>
        <v>131000</v>
      </c>
      <c r="S40" s="225">
        <f t="shared" si="40"/>
        <v>148000</v>
      </c>
      <c r="T40" s="225">
        <f t="shared" si="41"/>
        <v>162000</v>
      </c>
      <c r="U40" s="225">
        <f t="shared" si="42"/>
        <v>188000</v>
      </c>
      <c r="V40" s="225">
        <f t="shared" si="43"/>
        <v>220000</v>
      </c>
      <c r="W40" s="225">
        <f t="shared" si="44"/>
        <v>194000</v>
      </c>
      <c r="X40" s="282">
        <f t="shared" si="45"/>
        <v>175000</v>
      </c>
      <c r="Y40" s="210" t="s">
        <v>993</v>
      </c>
      <c r="Z40" s="300">
        <v>2912</v>
      </c>
      <c r="AA40" s="13">
        <v>131</v>
      </c>
      <c r="AB40" s="13">
        <v>148</v>
      </c>
      <c r="AC40" s="13">
        <v>162</v>
      </c>
      <c r="AD40" s="13">
        <v>188</v>
      </c>
      <c r="AE40" s="13">
        <v>220</v>
      </c>
      <c r="AF40" s="13">
        <v>194</v>
      </c>
      <c r="AG40" s="301">
        <v>175</v>
      </c>
    </row>
    <row r="41" spans="1:33" ht="15" customHeight="1">
      <c r="A41" s="322">
        <v>2010</v>
      </c>
      <c r="B41" s="224">
        <f t="shared" si="10"/>
        <v>47834</v>
      </c>
      <c r="C41" s="224">
        <f t="shared" si="2"/>
        <v>1212</v>
      </c>
      <c r="D41" s="222">
        <f>人口動態長期時系列!W64</f>
        <v>1.41</v>
      </c>
      <c r="E41" s="291">
        <f t="shared" si="11"/>
        <v>0.97967693049805027</v>
      </c>
      <c r="F41" s="332">
        <f t="shared" si="12"/>
        <v>0.50848882165069753</v>
      </c>
      <c r="G41" s="287">
        <f t="shared" si="13"/>
        <v>-0.49261083743842365</v>
      </c>
      <c r="H41" s="312">
        <f t="shared" si="14"/>
        <v>6.0150375939849514</v>
      </c>
      <c r="I41" s="312">
        <f t="shared" si="15"/>
        <v>-4.7249884164799862</v>
      </c>
      <c r="J41" s="356"/>
      <c r="K41" s="310">
        <f>人口動態長期時系列!C64</f>
        <v>47834</v>
      </c>
      <c r="L41" s="336">
        <f t="shared" si="1"/>
        <v>0.50848882165069753</v>
      </c>
      <c r="M41" s="342">
        <v>1.0189999999999999</v>
      </c>
      <c r="N41" s="17">
        <v>0.96141013787836149</v>
      </c>
      <c r="O41" s="340"/>
      <c r="P41" s="18">
        <f t="shared" si="16"/>
        <v>2915000</v>
      </c>
      <c r="Q41" s="349">
        <f t="shared" si="0"/>
        <v>1212000</v>
      </c>
      <c r="R41" s="13">
        <f t="shared" si="39"/>
        <v>133000</v>
      </c>
      <c r="S41" s="13">
        <f t="shared" si="40"/>
        <v>141000</v>
      </c>
      <c r="T41" s="13">
        <f t="shared" si="41"/>
        <v>155000</v>
      </c>
      <c r="U41" s="13">
        <f t="shared" si="42"/>
        <v>181000</v>
      </c>
      <c r="V41" s="13">
        <f t="shared" si="43"/>
        <v>222000</v>
      </c>
      <c r="W41" s="13">
        <f t="shared" si="44"/>
        <v>198000</v>
      </c>
      <c r="X41" s="301">
        <f t="shared" si="45"/>
        <v>182000</v>
      </c>
      <c r="Y41" s="193" t="s">
        <v>991</v>
      </c>
      <c r="Z41" s="302">
        <v>2915</v>
      </c>
      <c r="AA41" s="12">
        <v>133</v>
      </c>
      <c r="AB41" s="12">
        <v>141</v>
      </c>
      <c r="AC41" s="12">
        <v>155</v>
      </c>
      <c r="AD41" s="12">
        <v>181</v>
      </c>
      <c r="AE41" s="12">
        <v>222</v>
      </c>
      <c r="AF41" s="12">
        <v>198</v>
      </c>
      <c r="AG41" s="284">
        <v>182</v>
      </c>
    </row>
    <row r="42" spans="1:33" ht="15" customHeight="1">
      <c r="A42" s="323">
        <v>2011</v>
      </c>
      <c r="B42" s="224">
        <f t="shared" si="10"/>
        <v>47351</v>
      </c>
      <c r="C42" s="224">
        <f t="shared" si="2"/>
        <v>1202</v>
      </c>
      <c r="D42" s="216">
        <f>人口動態長期時系列!W65</f>
        <v>1.4</v>
      </c>
      <c r="E42" s="291">
        <f t="shared" si="11"/>
        <v>0.98484104118233151</v>
      </c>
      <c r="F42" s="332">
        <f t="shared" si="12"/>
        <v>-1.0097420245014006</v>
      </c>
      <c r="G42" s="287">
        <f t="shared" si="13"/>
        <v>-0.82508250825082496</v>
      </c>
      <c r="H42" s="312">
        <f t="shared" si="14"/>
        <v>-0.70921985815602906</v>
      </c>
      <c r="I42" s="312">
        <f t="shared" si="15"/>
        <v>0.5271238429240036</v>
      </c>
      <c r="J42" s="356"/>
      <c r="K42" s="311">
        <f>人口動態長期時系列!C65</f>
        <v>47351</v>
      </c>
      <c r="L42" s="334">
        <f t="shared" si="1"/>
        <v>-1.0097420245014006</v>
      </c>
      <c r="M42" s="342">
        <v>1.002</v>
      </c>
      <c r="N42" s="17">
        <v>0.98287529060112921</v>
      </c>
      <c r="O42" s="340"/>
      <c r="P42" s="16">
        <f t="shared" si="16"/>
        <v>2913000</v>
      </c>
      <c r="Q42" s="350">
        <f t="shared" si="0"/>
        <v>1202000</v>
      </c>
      <c r="R42" s="13">
        <f t="shared" ref="R42" si="46">AA42*1000</f>
        <v>132000</v>
      </c>
      <c r="S42" s="13">
        <f t="shared" ref="S42" si="47">AB42*1000</f>
        <v>139000</v>
      </c>
      <c r="T42" s="13">
        <f t="shared" ref="T42" si="48">AC42*1000</f>
        <v>151000</v>
      </c>
      <c r="U42" s="13">
        <f t="shared" ref="U42" si="49">AD42*1000</f>
        <v>172000</v>
      </c>
      <c r="V42" s="13">
        <f t="shared" ref="V42" si="50">AE42*1000</f>
        <v>217000</v>
      </c>
      <c r="W42" s="13">
        <f t="shared" ref="W42" si="51">AF42*1000</f>
        <v>211000</v>
      </c>
      <c r="X42" s="301">
        <f t="shared" ref="X42" si="52">AG42*1000</f>
        <v>180000</v>
      </c>
      <c r="Y42" s="214" t="s">
        <v>993</v>
      </c>
      <c r="Z42" s="300">
        <v>2913</v>
      </c>
      <c r="AA42" s="13">
        <v>132</v>
      </c>
      <c r="AB42" s="13">
        <v>139</v>
      </c>
      <c r="AC42" s="13">
        <v>151</v>
      </c>
      <c r="AD42" s="13">
        <v>172</v>
      </c>
      <c r="AE42" s="13">
        <v>217</v>
      </c>
      <c r="AF42" s="13">
        <v>211</v>
      </c>
      <c r="AG42" s="301">
        <v>180</v>
      </c>
    </row>
    <row r="43" spans="1:33" ht="15" customHeight="1">
      <c r="A43" s="323">
        <v>2012</v>
      </c>
      <c r="B43" s="224">
        <f t="shared" si="10"/>
        <v>46436</v>
      </c>
      <c r="C43" s="224">
        <f t="shared" si="2"/>
        <v>1191</v>
      </c>
      <c r="D43" s="216">
        <f>人口動態長期時系列!W66</f>
        <v>1.4</v>
      </c>
      <c r="E43" s="291">
        <f t="shared" si="11"/>
        <v>0.97473374691935066</v>
      </c>
      <c r="F43" s="332">
        <f t="shared" si="12"/>
        <v>-1.9323773521150556</v>
      </c>
      <c r="G43" s="287">
        <f t="shared" si="13"/>
        <v>-0.91514143094841938</v>
      </c>
      <c r="H43" s="312">
        <f t="shared" si="14"/>
        <v>0</v>
      </c>
      <c r="I43" s="312">
        <f t="shared" si="15"/>
        <v>-1.0262868666446652</v>
      </c>
      <c r="J43" s="356"/>
      <c r="K43" s="311">
        <f>人口動態長期時系列!C66</f>
        <v>46436</v>
      </c>
      <c r="L43" s="334">
        <f t="shared" si="1"/>
        <v>-1.9323773521150556</v>
      </c>
      <c r="M43" s="342">
        <v>0.98799999999999999</v>
      </c>
      <c r="N43" s="17">
        <v>0.98657261833942378</v>
      </c>
      <c r="O43" s="340"/>
      <c r="P43" s="16">
        <f t="shared" si="16"/>
        <v>2908000</v>
      </c>
      <c r="Q43" s="350">
        <f t="shared" si="0"/>
        <v>1191000</v>
      </c>
      <c r="R43" s="13">
        <f t="shared" ref="R43:R45" si="53">AA43*1000</f>
        <v>132000</v>
      </c>
      <c r="S43" s="13">
        <f t="shared" ref="S43:S45" si="54">AB43*1000</f>
        <v>137000</v>
      </c>
      <c r="T43" s="13">
        <f t="shared" ref="T43:T45" si="55">AC43*1000</f>
        <v>147000</v>
      </c>
      <c r="U43" s="13">
        <f t="shared" ref="U43:U45" si="56">AD43*1000</f>
        <v>165000</v>
      </c>
      <c r="V43" s="13">
        <f t="shared" ref="V43:V45" si="57">AE43*1000</f>
        <v>210000</v>
      </c>
      <c r="W43" s="13">
        <f t="shared" ref="W43:W45" si="58">AF43*1000</f>
        <v>215000</v>
      </c>
      <c r="X43" s="301">
        <f t="shared" ref="X43:X45" si="59">AG43*1000</f>
        <v>185000</v>
      </c>
      <c r="Y43" s="214" t="s">
        <v>993</v>
      </c>
      <c r="Z43" s="300">
        <v>2908</v>
      </c>
      <c r="AA43" s="13">
        <v>132</v>
      </c>
      <c r="AB43" s="13">
        <v>137</v>
      </c>
      <c r="AC43" s="13">
        <v>147</v>
      </c>
      <c r="AD43" s="13">
        <v>165</v>
      </c>
      <c r="AE43" s="13">
        <v>210</v>
      </c>
      <c r="AF43" s="13">
        <v>215</v>
      </c>
      <c r="AG43" s="301">
        <v>185</v>
      </c>
    </row>
    <row r="44" spans="1:33" ht="15" customHeight="1">
      <c r="A44" s="323">
        <v>2013</v>
      </c>
      <c r="B44" s="224">
        <f t="shared" si="10"/>
        <v>45673</v>
      </c>
      <c r="C44" s="224">
        <f t="shared" si="2"/>
        <v>1179</v>
      </c>
      <c r="D44" s="216">
        <f>人口動態長期時系列!W67</f>
        <v>1.42</v>
      </c>
      <c r="E44" s="291">
        <f t="shared" si="11"/>
        <v>0.95482600025730091</v>
      </c>
      <c r="F44" s="332">
        <f t="shared" si="12"/>
        <v>-1.6431217159100699</v>
      </c>
      <c r="G44" s="287">
        <f t="shared" si="13"/>
        <v>-1.0075566750629723</v>
      </c>
      <c r="H44" s="312">
        <f t="shared" si="14"/>
        <v>1.4285714285714299</v>
      </c>
      <c r="I44" s="312">
        <f t="shared" si="15"/>
        <v>-2.0423779031933851</v>
      </c>
      <c r="J44" s="356"/>
      <c r="K44" s="311">
        <f>人口動態長期時系列!C67</f>
        <v>45673</v>
      </c>
      <c r="L44" s="334">
        <f t="shared" si="1"/>
        <v>-1.6431217159100699</v>
      </c>
      <c r="M44" s="342">
        <v>0.97499999999999998</v>
      </c>
      <c r="N44" s="17">
        <v>0.97930871821261634</v>
      </c>
      <c r="O44" s="340"/>
      <c r="P44" s="16">
        <f t="shared" si="16"/>
        <v>2903000</v>
      </c>
      <c r="Q44" s="350">
        <f t="shared" si="0"/>
        <v>1179000</v>
      </c>
      <c r="R44" s="13">
        <f t="shared" si="53"/>
        <v>133000</v>
      </c>
      <c r="S44" s="13">
        <f t="shared" si="54"/>
        <v>135000</v>
      </c>
      <c r="T44" s="13">
        <f t="shared" si="55"/>
        <v>143000</v>
      </c>
      <c r="U44" s="13">
        <f t="shared" si="56"/>
        <v>160000</v>
      </c>
      <c r="V44" s="13">
        <f t="shared" si="57"/>
        <v>200000</v>
      </c>
      <c r="W44" s="13">
        <f t="shared" si="58"/>
        <v>219000</v>
      </c>
      <c r="X44" s="301">
        <f t="shared" si="59"/>
        <v>189000</v>
      </c>
      <c r="Y44" s="214" t="s">
        <v>993</v>
      </c>
      <c r="Z44" s="300">
        <v>2903</v>
      </c>
      <c r="AA44" s="13">
        <v>133</v>
      </c>
      <c r="AB44" s="13">
        <v>135</v>
      </c>
      <c r="AC44" s="13">
        <v>143</v>
      </c>
      <c r="AD44" s="13">
        <v>160</v>
      </c>
      <c r="AE44" s="13">
        <v>200</v>
      </c>
      <c r="AF44" s="13">
        <v>219</v>
      </c>
      <c r="AG44" s="301">
        <v>189</v>
      </c>
    </row>
    <row r="45" spans="1:33" ht="15" customHeight="1">
      <c r="A45" s="323">
        <v>2014</v>
      </c>
      <c r="B45" s="224">
        <f t="shared" si="10"/>
        <v>44352</v>
      </c>
      <c r="C45" s="224">
        <f t="shared" si="2"/>
        <v>1168</v>
      </c>
      <c r="D45" s="216">
        <f>人口動態長期時系列!W68</f>
        <v>1.41</v>
      </c>
      <c r="E45" s="291">
        <f t="shared" si="11"/>
        <v>0.9425755313038483</v>
      </c>
      <c r="F45" s="332">
        <f t="shared" si="12"/>
        <v>-2.8922996080835506</v>
      </c>
      <c r="G45" s="287">
        <f t="shared" si="13"/>
        <v>-0.93299406276505514</v>
      </c>
      <c r="H45" s="312">
        <f t="shared" si="14"/>
        <v>-0.70422535211267667</v>
      </c>
      <c r="I45" s="312">
        <f t="shared" si="15"/>
        <v>-1.2830053800536878</v>
      </c>
      <c r="J45" s="356"/>
      <c r="K45" s="311">
        <f>人口動態長期時系列!C68</f>
        <v>44352</v>
      </c>
      <c r="L45" s="334">
        <f t="shared" si="1"/>
        <v>-2.8922996080835506</v>
      </c>
      <c r="M45" s="342">
        <v>0.96199999999999997</v>
      </c>
      <c r="N45" s="17">
        <v>0.97980824459859495</v>
      </c>
      <c r="O45" s="340"/>
      <c r="P45" s="16">
        <f t="shared" si="16"/>
        <v>2896000</v>
      </c>
      <c r="Q45" s="350">
        <f t="shared" si="0"/>
        <v>1168000</v>
      </c>
      <c r="R45" s="13">
        <f t="shared" si="53"/>
        <v>133000</v>
      </c>
      <c r="S45" s="13">
        <f t="shared" si="54"/>
        <v>134000</v>
      </c>
      <c r="T45" s="13">
        <f t="shared" si="55"/>
        <v>140000</v>
      </c>
      <c r="U45" s="13">
        <f t="shared" si="56"/>
        <v>156000</v>
      </c>
      <c r="V45" s="13">
        <f t="shared" si="57"/>
        <v>189000</v>
      </c>
      <c r="W45" s="13">
        <f t="shared" si="58"/>
        <v>222000</v>
      </c>
      <c r="X45" s="301">
        <f t="shared" si="59"/>
        <v>194000</v>
      </c>
      <c r="Y45" s="214" t="s">
        <v>993</v>
      </c>
      <c r="Z45" s="300">
        <v>2896</v>
      </c>
      <c r="AA45" s="13">
        <v>133</v>
      </c>
      <c r="AB45" s="13">
        <v>134</v>
      </c>
      <c r="AC45" s="13">
        <v>140</v>
      </c>
      <c r="AD45" s="13">
        <v>156</v>
      </c>
      <c r="AE45" s="13">
        <v>189</v>
      </c>
      <c r="AF45" s="13">
        <v>222</v>
      </c>
      <c r="AG45" s="301">
        <v>194</v>
      </c>
    </row>
    <row r="46" spans="1:33" ht="15" customHeight="1">
      <c r="A46" s="322">
        <v>2015</v>
      </c>
      <c r="B46" s="224">
        <f t="shared" si="10"/>
        <v>44015</v>
      </c>
      <c r="C46" s="224">
        <f t="shared" si="2"/>
        <v>1154</v>
      </c>
      <c r="D46" s="222">
        <f>人口動態長期時系列!W69</f>
        <v>1.48</v>
      </c>
      <c r="E46" s="291">
        <f t="shared" si="11"/>
        <v>0.901989345477198</v>
      </c>
      <c r="F46" s="332">
        <f t="shared" si="12"/>
        <v>-0.75983044733044736</v>
      </c>
      <c r="G46" s="287">
        <f t="shared" si="13"/>
        <v>-1.1986301369863013</v>
      </c>
      <c r="H46" s="312">
        <f t="shared" si="14"/>
        <v>4.9645390070922026</v>
      </c>
      <c r="I46" s="312">
        <f t="shared" si="15"/>
        <v>-4.3058815425123687</v>
      </c>
      <c r="J46" s="356"/>
      <c r="K46" s="310">
        <f>人口動態長期時系列!C69</f>
        <v>44015</v>
      </c>
      <c r="L46" s="334">
        <f t="shared" si="1"/>
        <v>-0.75983044733044736</v>
      </c>
      <c r="M46" s="342">
        <v>0.95399999999999996</v>
      </c>
      <c r="N46" s="17">
        <v>0.94548149421089944</v>
      </c>
      <c r="O46" s="340"/>
      <c r="P46" s="16">
        <f t="shared" si="16"/>
        <v>2893000</v>
      </c>
      <c r="Q46" s="350">
        <f t="shared" si="0"/>
        <v>1154000</v>
      </c>
      <c r="R46" s="13">
        <f t="shared" ref="R46" si="60">AA46*1000</f>
        <v>135000</v>
      </c>
      <c r="S46" s="13">
        <f t="shared" ref="S46" si="61">AB46*1000</f>
        <v>129000</v>
      </c>
      <c r="T46" s="13">
        <f t="shared" ref="T46" si="62">AC46*1000</f>
        <v>134000</v>
      </c>
      <c r="U46" s="13">
        <f t="shared" ref="U46" si="63">AD46*1000</f>
        <v>155000</v>
      </c>
      <c r="V46" s="13">
        <f t="shared" ref="V46" si="64">AE46*1000</f>
        <v>181000</v>
      </c>
      <c r="W46" s="13">
        <f t="shared" ref="W46" si="65">AF46*1000</f>
        <v>222000</v>
      </c>
      <c r="X46" s="301">
        <f t="shared" ref="X46" si="66">AG46*1000</f>
        <v>198000</v>
      </c>
      <c r="Y46" s="214" t="s">
        <v>991</v>
      </c>
      <c r="Z46" s="300">
        <v>2893</v>
      </c>
      <c r="AA46" s="13">
        <v>135</v>
      </c>
      <c r="AB46" s="13">
        <v>129</v>
      </c>
      <c r="AC46" s="13">
        <v>134</v>
      </c>
      <c r="AD46" s="13">
        <v>155</v>
      </c>
      <c r="AE46" s="13">
        <v>181</v>
      </c>
      <c r="AF46" s="13">
        <v>222</v>
      </c>
      <c r="AG46" s="301">
        <v>198</v>
      </c>
    </row>
    <row r="47" spans="1:33" ht="15" customHeight="1">
      <c r="A47" s="324">
        <v>2016</v>
      </c>
      <c r="B47" s="278">
        <f t="shared" si="10"/>
        <v>43378</v>
      </c>
      <c r="C47" s="278">
        <f t="shared" si="2"/>
        <v>1179</v>
      </c>
      <c r="D47" s="217">
        <f>人口動態長期時系列!W70</f>
        <v>1.49</v>
      </c>
      <c r="E47" s="292">
        <f t="shared" si="11"/>
        <v>0.86423954922389967</v>
      </c>
      <c r="F47" s="333">
        <f t="shared" si="12"/>
        <v>-1.4472338975349313</v>
      </c>
      <c r="G47" s="288">
        <f t="shared" si="13"/>
        <v>2.1663778162911611</v>
      </c>
      <c r="H47" s="313">
        <f t="shared" si="14"/>
        <v>0.67567567567567632</v>
      </c>
      <c r="I47" s="313">
        <f t="shared" si="15"/>
        <v>-4.185170971540332</v>
      </c>
      <c r="J47" s="356"/>
      <c r="K47" s="317">
        <f>人口動態長期時系列!C70</f>
        <v>43378</v>
      </c>
      <c r="L47" s="335">
        <f>(K47-K46)/K46*100</f>
        <v>-1.4472338975349313</v>
      </c>
      <c r="M47" s="15">
        <v>0.93700000000000006</v>
      </c>
      <c r="N47" s="20">
        <v>0.92234743780565598</v>
      </c>
      <c r="O47" s="340"/>
      <c r="P47" s="14">
        <f t="shared" si="16"/>
        <v>2844000</v>
      </c>
      <c r="Q47" s="352">
        <f t="shared" si="0"/>
        <v>1179000</v>
      </c>
      <c r="R47" s="286">
        <v>133000</v>
      </c>
      <c r="S47" s="286">
        <v>135000</v>
      </c>
      <c r="T47" s="286">
        <v>143000</v>
      </c>
      <c r="U47" s="286">
        <v>160000</v>
      </c>
      <c r="V47" s="286">
        <v>200000</v>
      </c>
      <c r="W47" s="286">
        <v>219000</v>
      </c>
      <c r="X47" s="303">
        <v>189000</v>
      </c>
      <c r="Y47" s="353" t="s">
        <v>993</v>
      </c>
      <c r="Z47" s="304">
        <v>2844</v>
      </c>
      <c r="AA47" s="289">
        <v>132</v>
      </c>
      <c r="AB47" s="289">
        <v>126</v>
      </c>
      <c r="AC47" s="289">
        <v>126</v>
      </c>
      <c r="AD47" s="289">
        <v>147</v>
      </c>
      <c r="AE47" s="289">
        <v>169</v>
      </c>
      <c r="AF47" s="289">
        <v>214</v>
      </c>
      <c r="AG47" s="305">
        <v>207</v>
      </c>
    </row>
    <row r="48" spans="1:33">
      <c r="F48" s="183"/>
      <c r="J48" s="184"/>
      <c r="K48" s="279" t="s">
        <v>184</v>
      </c>
      <c r="M48" t="s">
        <v>184</v>
      </c>
      <c r="P48" s="277" t="s">
        <v>1006</v>
      </c>
      <c r="R48" s="277"/>
      <c r="S48" s="277"/>
      <c r="T48" s="277"/>
      <c r="U48" s="277"/>
      <c r="V48" s="277"/>
      <c r="W48" s="277"/>
      <c r="X48" s="277"/>
      <c r="Y48" s="277"/>
    </row>
    <row r="49" spans="4:25">
      <c r="F49" s="183"/>
      <c r="J49" s="184"/>
      <c r="K49" s="279" t="s">
        <v>186</v>
      </c>
      <c r="M49" t="s">
        <v>1011</v>
      </c>
      <c r="P49" s="277" t="s">
        <v>1015</v>
      </c>
      <c r="Q49" s="277" t="s">
        <v>1019</v>
      </c>
      <c r="R49" s="277" t="s">
        <v>1007</v>
      </c>
      <c r="S49" s="277"/>
      <c r="T49" s="277"/>
      <c r="U49" s="277"/>
      <c r="V49" s="277"/>
      <c r="W49" s="277"/>
      <c r="X49" s="277"/>
      <c r="Y49" s="277"/>
    </row>
    <row r="50" spans="4:25">
      <c r="J50" s="184"/>
      <c r="P50" s="277" t="s">
        <v>1016</v>
      </c>
      <c r="Q50" s="277" t="s">
        <v>1009</v>
      </c>
      <c r="R50" s="277" t="s">
        <v>1008</v>
      </c>
      <c r="S50" s="277"/>
      <c r="T50" s="277"/>
      <c r="U50" s="277"/>
      <c r="V50" s="277"/>
      <c r="W50" s="277"/>
      <c r="X50" s="277"/>
      <c r="Y50" s="277"/>
    </row>
    <row r="51" spans="4:25">
      <c r="D51" t="s">
        <v>1012</v>
      </c>
    </row>
  </sheetData>
  <mergeCells count="2">
    <mergeCell ref="F2:I2"/>
    <mergeCell ref="B2:E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212"/>
  <sheetViews>
    <sheetView workbookViewId="0">
      <pane xSplit="3" ySplit="3" topLeftCell="D4" activePane="bottomRight" state="frozen"/>
      <selection pane="topRight"/>
      <selection pane="bottomLeft"/>
      <selection pane="bottomRight"/>
    </sheetView>
  </sheetViews>
  <sheetFormatPr defaultRowHeight="13.5"/>
  <cols>
    <col min="1" max="1" width="5.25" customWidth="1"/>
    <col min="3" max="12" width="10.625" customWidth="1"/>
    <col min="13" max="13" width="5" style="78" customWidth="1"/>
    <col min="14" max="14" width="4.75" customWidth="1"/>
    <col min="15" max="15" width="10.125" customWidth="1"/>
    <col min="16" max="17" width="11.5" customWidth="1"/>
    <col min="18" max="25" width="10.625" customWidth="1"/>
    <col min="256" max="256" width="5.25" customWidth="1"/>
    <col min="258" max="258" width="10.625" customWidth="1"/>
    <col min="259" max="259" width="11.375" bestFit="1" customWidth="1"/>
    <col min="266" max="266" width="9.75" customWidth="1"/>
    <col min="268" max="268" width="5.875" customWidth="1"/>
    <col min="270" max="270" width="12.875" customWidth="1"/>
    <col min="512" max="512" width="5.25" customWidth="1"/>
    <col min="514" max="514" width="10.625" customWidth="1"/>
    <col min="515" max="515" width="11.375" bestFit="1" customWidth="1"/>
    <col min="522" max="522" width="9.75" customWidth="1"/>
    <col min="524" max="524" width="5.875" customWidth="1"/>
    <col min="526" max="526" width="12.875" customWidth="1"/>
    <col min="768" max="768" width="5.25" customWidth="1"/>
    <col min="770" max="770" width="10.625" customWidth="1"/>
    <col min="771" max="771" width="11.375" bestFit="1" customWidth="1"/>
    <col min="778" max="778" width="9.75" customWidth="1"/>
    <col min="780" max="780" width="5.875" customWidth="1"/>
    <col min="782" max="782" width="12.875" customWidth="1"/>
    <col min="1024" max="1024" width="5.25" customWidth="1"/>
    <col min="1026" max="1026" width="10.625" customWidth="1"/>
    <col min="1027" max="1027" width="11.375" bestFit="1" customWidth="1"/>
    <col min="1034" max="1034" width="9.75" customWidth="1"/>
    <col min="1036" max="1036" width="5.875" customWidth="1"/>
    <col min="1038" max="1038" width="12.875" customWidth="1"/>
    <col min="1280" max="1280" width="5.25" customWidth="1"/>
    <col min="1282" max="1282" width="10.625" customWidth="1"/>
    <col min="1283" max="1283" width="11.375" bestFit="1" customWidth="1"/>
    <col min="1290" max="1290" width="9.75" customWidth="1"/>
    <col min="1292" max="1292" width="5.875" customWidth="1"/>
    <col min="1294" max="1294" width="12.875" customWidth="1"/>
    <col min="1536" max="1536" width="5.25" customWidth="1"/>
    <col min="1538" max="1538" width="10.625" customWidth="1"/>
    <col min="1539" max="1539" width="11.375" bestFit="1" customWidth="1"/>
    <col min="1546" max="1546" width="9.75" customWidth="1"/>
    <col min="1548" max="1548" width="5.875" customWidth="1"/>
    <col min="1550" max="1550" width="12.875" customWidth="1"/>
    <col min="1792" max="1792" width="5.25" customWidth="1"/>
    <col min="1794" max="1794" width="10.625" customWidth="1"/>
    <col min="1795" max="1795" width="11.375" bestFit="1" customWidth="1"/>
    <col min="1802" max="1802" width="9.75" customWidth="1"/>
    <col min="1804" max="1804" width="5.875" customWidth="1"/>
    <col min="1806" max="1806" width="12.875" customWidth="1"/>
    <col min="2048" max="2048" width="5.25" customWidth="1"/>
    <col min="2050" max="2050" width="10.625" customWidth="1"/>
    <col min="2051" max="2051" width="11.375" bestFit="1" customWidth="1"/>
    <col min="2058" max="2058" width="9.75" customWidth="1"/>
    <col min="2060" max="2060" width="5.875" customWidth="1"/>
    <col min="2062" max="2062" width="12.875" customWidth="1"/>
    <col min="2304" max="2304" width="5.25" customWidth="1"/>
    <col min="2306" max="2306" width="10.625" customWidth="1"/>
    <col min="2307" max="2307" width="11.375" bestFit="1" customWidth="1"/>
    <col min="2314" max="2314" width="9.75" customWidth="1"/>
    <col min="2316" max="2316" width="5.875" customWidth="1"/>
    <col min="2318" max="2318" width="12.875" customWidth="1"/>
    <col min="2560" max="2560" width="5.25" customWidth="1"/>
    <col min="2562" max="2562" width="10.625" customWidth="1"/>
    <col min="2563" max="2563" width="11.375" bestFit="1" customWidth="1"/>
    <col min="2570" max="2570" width="9.75" customWidth="1"/>
    <col min="2572" max="2572" width="5.875" customWidth="1"/>
    <col min="2574" max="2574" width="12.875" customWidth="1"/>
    <col min="2816" max="2816" width="5.25" customWidth="1"/>
    <col min="2818" max="2818" width="10.625" customWidth="1"/>
    <col min="2819" max="2819" width="11.375" bestFit="1" customWidth="1"/>
    <col min="2826" max="2826" width="9.75" customWidth="1"/>
    <col min="2828" max="2828" width="5.875" customWidth="1"/>
    <col min="2830" max="2830" width="12.875" customWidth="1"/>
    <col min="3072" max="3072" width="5.25" customWidth="1"/>
    <col min="3074" max="3074" width="10.625" customWidth="1"/>
    <col min="3075" max="3075" width="11.375" bestFit="1" customWidth="1"/>
    <col min="3082" max="3082" width="9.75" customWidth="1"/>
    <col min="3084" max="3084" width="5.875" customWidth="1"/>
    <col min="3086" max="3086" width="12.875" customWidth="1"/>
    <col min="3328" max="3328" width="5.25" customWidth="1"/>
    <col min="3330" max="3330" width="10.625" customWidth="1"/>
    <col min="3331" max="3331" width="11.375" bestFit="1" customWidth="1"/>
    <col min="3338" max="3338" width="9.75" customWidth="1"/>
    <col min="3340" max="3340" width="5.875" customWidth="1"/>
    <col min="3342" max="3342" width="12.875" customWidth="1"/>
    <col min="3584" max="3584" width="5.25" customWidth="1"/>
    <col min="3586" max="3586" width="10.625" customWidth="1"/>
    <col min="3587" max="3587" width="11.375" bestFit="1" customWidth="1"/>
    <col min="3594" max="3594" width="9.75" customWidth="1"/>
    <col min="3596" max="3596" width="5.875" customWidth="1"/>
    <col min="3598" max="3598" width="12.875" customWidth="1"/>
    <col min="3840" max="3840" width="5.25" customWidth="1"/>
    <col min="3842" max="3842" width="10.625" customWidth="1"/>
    <col min="3843" max="3843" width="11.375" bestFit="1" customWidth="1"/>
    <col min="3850" max="3850" width="9.75" customWidth="1"/>
    <col min="3852" max="3852" width="5.875" customWidth="1"/>
    <col min="3854" max="3854" width="12.875" customWidth="1"/>
    <col min="4096" max="4096" width="5.25" customWidth="1"/>
    <col min="4098" max="4098" width="10.625" customWidth="1"/>
    <col min="4099" max="4099" width="11.375" bestFit="1" customWidth="1"/>
    <col min="4106" max="4106" width="9.75" customWidth="1"/>
    <col min="4108" max="4108" width="5.875" customWidth="1"/>
    <col min="4110" max="4110" width="12.875" customWidth="1"/>
    <col min="4352" max="4352" width="5.25" customWidth="1"/>
    <col min="4354" max="4354" width="10.625" customWidth="1"/>
    <col min="4355" max="4355" width="11.375" bestFit="1" customWidth="1"/>
    <col min="4362" max="4362" width="9.75" customWidth="1"/>
    <col min="4364" max="4364" width="5.875" customWidth="1"/>
    <col min="4366" max="4366" width="12.875" customWidth="1"/>
    <col min="4608" max="4608" width="5.25" customWidth="1"/>
    <col min="4610" max="4610" width="10.625" customWidth="1"/>
    <col min="4611" max="4611" width="11.375" bestFit="1" customWidth="1"/>
    <col min="4618" max="4618" width="9.75" customWidth="1"/>
    <col min="4620" max="4620" width="5.875" customWidth="1"/>
    <col min="4622" max="4622" width="12.875" customWidth="1"/>
    <col min="4864" max="4864" width="5.25" customWidth="1"/>
    <col min="4866" max="4866" width="10.625" customWidth="1"/>
    <col min="4867" max="4867" width="11.375" bestFit="1" customWidth="1"/>
    <col min="4874" max="4874" width="9.75" customWidth="1"/>
    <col min="4876" max="4876" width="5.875" customWidth="1"/>
    <col min="4878" max="4878" width="12.875" customWidth="1"/>
    <col min="5120" max="5120" width="5.25" customWidth="1"/>
    <col min="5122" max="5122" width="10.625" customWidth="1"/>
    <col min="5123" max="5123" width="11.375" bestFit="1" customWidth="1"/>
    <col min="5130" max="5130" width="9.75" customWidth="1"/>
    <col min="5132" max="5132" width="5.875" customWidth="1"/>
    <col min="5134" max="5134" width="12.875" customWidth="1"/>
    <col min="5376" max="5376" width="5.25" customWidth="1"/>
    <col min="5378" max="5378" width="10.625" customWidth="1"/>
    <col min="5379" max="5379" width="11.375" bestFit="1" customWidth="1"/>
    <col min="5386" max="5386" width="9.75" customWidth="1"/>
    <col min="5388" max="5388" width="5.875" customWidth="1"/>
    <col min="5390" max="5390" width="12.875" customWidth="1"/>
    <col min="5632" max="5632" width="5.25" customWidth="1"/>
    <col min="5634" max="5634" width="10.625" customWidth="1"/>
    <col min="5635" max="5635" width="11.375" bestFit="1" customWidth="1"/>
    <col min="5642" max="5642" width="9.75" customWidth="1"/>
    <col min="5644" max="5644" width="5.875" customWidth="1"/>
    <col min="5646" max="5646" width="12.875" customWidth="1"/>
    <col min="5888" max="5888" width="5.25" customWidth="1"/>
    <col min="5890" max="5890" width="10.625" customWidth="1"/>
    <col min="5891" max="5891" width="11.375" bestFit="1" customWidth="1"/>
    <col min="5898" max="5898" width="9.75" customWidth="1"/>
    <col min="5900" max="5900" width="5.875" customWidth="1"/>
    <col min="5902" max="5902" width="12.875" customWidth="1"/>
    <col min="6144" max="6144" width="5.25" customWidth="1"/>
    <col min="6146" max="6146" width="10.625" customWidth="1"/>
    <col min="6147" max="6147" width="11.375" bestFit="1" customWidth="1"/>
    <col min="6154" max="6154" width="9.75" customWidth="1"/>
    <col min="6156" max="6156" width="5.875" customWidth="1"/>
    <col min="6158" max="6158" width="12.875" customWidth="1"/>
    <col min="6400" max="6400" width="5.25" customWidth="1"/>
    <col min="6402" max="6402" width="10.625" customWidth="1"/>
    <col min="6403" max="6403" width="11.375" bestFit="1" customWidth="1"/>
    <col min="6410" max="6410" width="9.75" customWidth="1"/>
    <col min="6412" max="6412" width="5.875" customWidth="1"/>
    <col min="6414" max="6414" width="12.875" customWidth="1"/>
    <col min="6656" max="6656" width="5.25" customWidth="1"/>
    <col min="6658" max="6658" width="10.625" customWidth="1"/>
    <col min="6659" max="6659" width="11.375" bestFit="1" customWidth="1"/>
    <col min="6666" max="6666" width="9.75" customWidth="1"/>
    <col min="6668" max="6668" width="5.875" customWidth="1"/>
    <col min="6670" max="6670" width="12.875" customWidth="1"/>
    <col min="6912" max="6912" width="5.25" customWidth="1"/>
    <col min="6914" max="6914" width="10.625" customWidth="1"/>
    <col min="6915" max="6915" width="11.375" bestFit="1" customWidth="1"/>
    <col min="6922" max="6922" width="9.75" customWidth="1"/>
    <col min="6924" max="6924" width="5.875" customWidth="1"/>
    <col min="6926" max="6926" width="12.875" customWidth="1"/>
    <col min="7168" max="7168" width="5.25" customWidth="1"/>
    <col min="7170" max="7170" width="10.625" customWidth="1"/>
    <col min="7171" max="7171" width="11.375" bestFit="1" customWidth="1"/>
    <col min="7178" max="7178" width="9.75" customWidth="1"/>
    <col min="7180" max="7180" width="5.875" customWidth="1"/>
    <col min="7182" max="7182" width="12.875" customWidth="1"/>
    <col min="7424" max="7424" width="5.25" customWidth="1"/>
    <col min="7426" max="7426" width="10.625" customWidth="1"/>
    <col min="7427" max="7427" width="11.375" bestFit="1" customWidth="1"/>
    <col min="7434" max="7434" width="9.75" customWidth="1"/>
    <col min="7436" max="7436" width="5.875" customWidth="1"/>
    <col min="7438" max="7438" width="12.875" customWidth="1"/>
    <col min="7680" max="7680" width="5.25" customWidth="1"/>
    <col min="7682" max="7682" width="10.625" customWidth="1"/>
    <col min="7683" max="7683" width="11.375" bestFit="1" customWidth="1"/>
    <col min="7690" max="7690" width="9.75" customWidth="1"/>
    <col min="7692" max="7692" width="5.875" customWidth="1"/>
    <col min="7694" max="7694" width="12.875" customWidth="1"/>
    <col min="7936" max="7936" width="5.25" customWidth="1"/>
    <col min="7938" max="7938" width="10.625" customWidth="1"/>
    <col min="7939" max="7939" width="11.375" bestFit="1" customWidth="1"/>
    <col min="7946" max="7946" width="9.75" customWidth="1"/>
    <col min="7948" max="7948" width="5.875" customWidth="1"/>
    <col min="7950" max="7950" width="12.875" customWidth="1"/>
    <col min="8192" max="8192" width="5.25" customWidth="1"/>
    <col min="8194" max="8194" width="10.625" customWidth="1"/>
    <col min="8195" max="8195" width="11.375" bestFit="1" customWidth="1"/>
    <col min="8202" max="8202" width="9.75" customWidth="1"/>
    <col min="8204" max="8204" width="5.875" customWidth="1"/>
    <col min="8206" max="8206" width="12.875" customWidth="1"/>
    <col min="8448" max="8448" width="5.25" customWidth="1"/>
    <col min="8450" max="8450" width="10.625" customWidth="1"/>
    <col min="8451" max="8451" width="11.375" bestFit="1" customWidth="1"/>
    <col min="8458" max="8458" width="9.75" customWidth="1"/>
    <col min="8460" max="8460" width="5.875" customWidth="1"/>
    <col min="8462" max="8462" width="12.875" customWidth="1"/>
    <col min="8704" max="8704" width="5.25" customWidth="1"/>
    <col min="8706" max="8706" width="10.625" customWidth="1"/>
    <col min="8707" max="8707" width="11.375" bestFit="1" customWidth="1"/>
    <col min="8714" max="8714" width="9.75" customWidth="1"/>
    <col min="8716" max="8716" width="5.875" customWidth="1"/>
    <col min="8718" max="8718" width="12.875" customWidth="1"/>
    <col min="8960" max="8960" width="5.25" customWidth="1"/>
    <col min="8962" max="8962" width="10.625" customWidth="1"/>
    <col min="8963" max="8963" width="11.375" bestFit="1" customWidth="1"/>
    <col min="8970" max="8970" width="9.75" customWidth="1"/>
    <col min="8972" max="8972" width="5.875" customWidth="1"/>
    <col min="8974" max="8974" width="12.875" customWidth="1"/>
    <col min="9216" max="9216" width="5.25" customWidth="1"/>
    <col min="9218" max="9218" width="10.625" customWidth="1"/>
    <col min="9219" max="9219" width="11.375" bestFit="1" customWidth="1"/>
    <col min="9226" max="9226" width="9.75" customWidth="1"/>
    <col min="9228" max="9228" width="5.875" customWidth="1"/>
    <col min="9230" max="9230" width="12.875" customWidth="1"/>
    <col min="9472" max="9472" width="5.25" customWidth="1"/>
    <col min="9474" max="9474" width="10.625" customWidth="1"/>
    <col min="9475" max="9475" width="11.375" bestFit="1" customWidth="1"/>
    <col min="9482" max="9482" width="9.75" customWidth="1"/>
    <col min="9484" max="9484" width="5.875" customWidth="1"/>
    <col min="9486" max="9486" width="12.875" customWidth="1"/>
    <col min="9728" max="9728" width="5.25" customWidth="1"/>
    <col min="9730" max="9730" width="10.625" customWidth="1"/>
    <col min="9731" max="9731" width="11.375" bestFit="1" customWidth="1"/>
    <col min="9738" max="9738" width="9.75" customWidth="1"/>
    <col min="9740" max="9740" width="5.875" customWidth="1"/>
    <col min="9742" max="9742" width="12.875" customWidth="1"/>
    <col min="9984" max="9984" width="5.25" customWidth="1"/>
    <col min="9986" max="9986" width="10.625" customWidth="1"/>
    <col min="9987" max="9987" width="11.375" bestFit="1" customWidth="1"/>
    <col min="9994" max="9994" width="9.75" customWidth="1"/>
    <col min="9996" max="9996" width="5.875" customWidth="1"/>
    <col min="9998" max="9998" width="12.875" customWidth="1"/>
    <col min="10240" max="10240" width="5.25" customWidth="1"/>
    <col min="10242" max="10242" width="10.625" customWidth="1"/>
    <col min="10243" max="10243" width="11.375" bestFit="1" customWidth="1"/>
    <col min="10250" max="10250" width="9.75" customWidth="1"/>
    <col min="10252" max="10252" width="5.875" customWidth="1"/>
    <col min="10254" max="10254" width="12.875" customWidth="1"/>
    <col min="10496" max="10496" width="5.25" customWidth="1"/>
    <col min="10498" max="10498" width="10.625" customWidth="1"/>
    <col min="10499" max="10499" width="11.375" bestFit="1" customWidth="1"/>
    <col min="10506" max="10506" width="9.75" customWidth="1"/>
    <col min="10508" max="10508" width="5.875" customWidth="1"/>
    <col min="10510" max="10510" width="12.875" customWidth="1"/>
    <col min="10752" max="10752" width="5.25" customWidth="1"/>
    <col min="10754" max="10754" width="10.625" customWidth="1"/>
    <col min="10755" max="10755" width="11.375" bestFit="1" customWidth="1"/>
    <col min="10762" max="10762" width="9.75" customWidth="1"/>
    <col min="10764" max="10764" width="5.875" customWidth="1"/>
    <col min="10766" max="10766" width="12.875" customWidth="1"/>
    <col min="11008" max="11008" width="5.25" customWidth="1"/>
    <col min="11010" max="11010" width="10.625" customWidth="1"/>
    <col min="11011" max="11011" width="11.375" bestFit="1" customWidth="1"/>
    <col min="11018" max="11018" width="9.75" customWidth="1"/>
    <col min="11020" max="11020" width="5.875" customWidth="1"/>
    <col min="11022" max="11022" width="12.875" customWidth="1"/>
    <col min="11264" max="11264" width="5.25" customWidth="1"/>
    <col min="11266" max="11266" width="10.625" customWidth="1"/>
    <col min="11267" max="11267" width="11.375" bestFit="1" customWidth="1"/>
    <col min="11274" max="11274" width="9.75" customWidth="1"/>
    <col min="11276" max="11276" width="5.875" customWidth="1"/>
    <col min="11278" max="11278" width="12.875" customWidth="1"/>
    <col min="11520" max="11520" width="5.25" customWidth="1"/>
    <col min="11522" max="11522" width="10.625" customWidth="1"/>
    <col min="11523" max="11523" width="11.375" bestFit="1" customWidth="1"/>
    <col min="11530" max="11530" width="9.75" customWidth="1"/>
    <col min="11532" max="11532" width="5.875" customWidth="1"/>
    <col min="11534" max="11534" width="12.875" customWidth="1"/>
    <col min="11776" max="11776" width="5.25" customWidth="1"/>
    <col min="11778" max="11778" width="10.625" customWidth="1"/>
    <col min="11779" max="11779" width="11.375" bestFit="1" customWidth="1"/>
    <col min="11786" max="11786" width="9.75" customWidth="1"/>
    <col min="11788" max="11788" width="5.875" customWidth="1"/>
    <col min="11790" max="11790" width="12.875" customWidth="1"/>
    <col min="12032" max="12032" width="5.25" customWidth="1"/>
    <col min="12034" max="12034" width="10.625" customWidth="1"/>
    <col min="12035" max="12035" width="11.375" bestFit="1" customWidth="1"/>
    <col min="12042" max="12042" width="9.75" customWidth="1"/>
    <col min="12044" max="12044" width="5.875" customWidth="1"/>
    <col min="12046" max="12046" width="12.875" customWidth="1"/>
    <col min="12288" max="12288" width="5.25" customWidth="1"/>
    <col min="12290" max="12290" width="10.625" customWidth="1"/>
    <col min="12291" max="12291" width="11.375" bestFit="1" customWidth="1"/>
    <col min="12298" max="12298" width="9.75" customWidth="1"/>
    <col min="12300" max="12300" width="5.875" customWidth="1"/>
    <col min="12302" max="12302" width="12.875" customWidth="1"/>
    <col min="12544" max="12544" width="5.25" customWidth="1"/>
    <col min="12546" max="12546" width="10.625" customWidth="1"/>
    <col min="12547" max="12547" width="11.375" bestFit="1" customWidth="1"/>
    <col min="12554" max="12554" width="9.75" customWidth="1"/>
    <col min="12556" max="12556" width="5.875" customWidth="1"/>
    <col min="12558" max="12558" width="12.875" customWidth="1"/>
    <col min="12800" max="12800" width="5.25" customWidth="1"/>
    <col min="12802" max="12802" width="10.625" customWidth="1"/>
    <col min="12803" max="12803" width="11.375" bestFit="1" customWidth="1"/>
    <col min="12810" max="12810" width="9.75" customWidth="1"/>
    <col min="12812" max="12812" width="5.875" customWidth="1"/>
    <col min="12814" max="12814" width="12.875" customWidth="1"/>
    <col min="13056" max="13056" width="5.25" customWidth="1"/>
    <col min="13058" max="13058" width="10.625" customWidth="1"/>
    <col min="13059" max="13059" width="11.375" bestFit="1" customWidth="1"/>
    <col min="13066" max="13066" width="9.75" customWidth="1"/>
    <col min="13068" max="13068" width="5.875" customWidth="1"/>
    <col min="13070" max="13070" width="12.875" customWidth="1"/>
    <col min="13312" max="13312" width="5.25" customWidth="1"/>
    <col min="13314" max="13314" width="10.625" customWidth="1"/>
    <col min="13315" max="13315" width="11.375" bestFit="1" customWidth="1"/>
    <col min="13322" max="13322" width="9.75" customWidth="1"/>
    <col min="13324" max="13324" width="5.875" customWidth="1"/>
    <col min="13326" max="13326" width="12.875" customWidth="1"/>
    <col min="13568" max="13568" width="5.25" customWidth="1"/>
    <col min="13570" max="13570" width="10.625" customWidth="1"/>
    <col min="13571" max="13571" width="11.375" bestFit="1" customWidth="1"/>
    <col min="13578" max="13578" width="9.75" customWidth="1"/>
    <col min="13580" max="13580" width="5.875" customWidth="1"/>
    <col min="13582" max="13582" width="12.875" customWidth="1"/>
    <col min="13824" max="13824" width="5.25" customWidth="1"/>
    <col min="13826" max="13826" width="10.625" customWidth="1"/>
    <col min="13827" max="13827" width="11.375" bestFit="1" customWidth="1"/>
    <col min="13834" max="13834" width="9.75" customWidth="1"/>
    <col min="13836" max="13836" width="5.875" customWidth="1"/>
    <col min="13838" max="13838" width="12.875" customWidth="1"/>
    <col min="14080" max="14080" width="5.25" customWidth="1"/>
    <col min="14082" max="14082" width="10.625" customWidth="1"/>
    <col min="14083" max="14083" width="11.375" bestFit="1" customWidth="1"/>
    <col min="14090" max="14090" width="9.75" customWidth="1"/>
    <col min="14092" max="14092" width="5.875" customWidth="1"/>
    <col min="14094" max="14094" width="12.875" customWidth="1"/>
    <col min="14336" max="14336" width="5.25" customWidth="1"/>
    <col min="14338" max="14338" width="10.625" customWidth="1"/>
    <col min="14339" max="14339" width="11.375" bestFit="1" customWidth="1"/>
    <col min="14346" max="14346" width="9.75" customWidth="1"/>
    <col min="14348" max="14348" width="5.875" customWidth="1"/>
    <col min="14350" max="14350" width="12.875" customWidth="1"/>
    <col min="14592" max="14592" width="5.25" customWidth="1"/>
    <col min="14594" max="14594" width="10.625" customWidth="1"/>
    <col min="14595" max="14595" width="11.375" bestFit="1" customWidth="1"/>
    <col min="14602" max="14602" width="9.75" customWidth="1"/>
    <col min="14604" max="14604" width="5.875" customWidth="1"/>
    <col min="14606" max="14606" width="12.875" customWidth="1"/>
    <col min="14848" max="14848" width="5.25" customWidth="1"/>
    <col min="14850" max="14850" width="10.625" customWidth="1"/>
    <col min="14851" max="14851" width="11.375" bestFit="1" customWidth="1"/>
    <col min="14858" max="14858" width="9.75" customWidth="1"/>
    <col min="14860" max="14860" width="5.875" customWidth="1"/>
    <col min="14862" max="14862" width="12.875" customWidth="1"/>
    <col min="15104" max="15104" width="5.25" customWidth="1"/>
    <col min="15106" max="15106" width="10.625" customWidth="1"/>
    <col min="15107" max="15107" width="11.375" bestFit="1" customWidth="1"/>
    <col min="15114" max="15114" width="9.75" customWidth="1"/>
    <col min="15116" max="15116" width="5.875" customWidth="1"/>
    <col min="15118" max="15118" width="12.875" customWidth="1"/>
    <col min="15360" max="15360" width="5.25" customWidth="1"/>
    <col min="15362" max="15362" width="10.625" customWidth="1"/>
    <col min="15363" max="15363" width="11.375" bestFit="1" customWidth="1"/>
    <col min="15370" max="15370" width="9.75" customWidth="1"/>
    <col min="15372" max="15372" width="5.875" customWidth="1"/>
    <col min="15374" max="15374" width="12.875" customWidth="1"/>
    <col min="15616" max="15616" width="5.25" customWidth="1"/>
    <col min="15618" max="15618" width="10.625" customWidth="1"/>
    <col min="15619" max="15619" width="11.375" bestFit="1" customWidth="1"/>
    <col min="15626" max="15626" width="9.75" customWidth="1"/>
    <col min="15628" max="15628" width="5.875" customWidth="1"/>
    <col min="15630" max="15630" width="12.875" customWidth="1"/>
    <col min="15872" max="15872" width="5.25" customWidth="1"/>
    <col min="15874" max="15874" width="10.625" customWidth="1"/>
    <col min="15875" max="15875" width="11.375" bestFit="1" customWidth="1"/>
    <col min="15882" max="15882" width="9.75" customWidth="1"/>
    <col min="15884" max="15884" width="5.875" customWidth="1"/>
    <col min="15886" max="15886" width="12.875" customWidth="1"/>
    <col min="16128" max="16128" width="5.25" customWidth="1"/>
    <col min="16130" max="16130" width="10.625" customWidth="1"/>
    <col min="16131" max="16131" width="11.375" bestFit="1" customWidth="1"/>
    <col min="16138" max="16138" width="9.75" customWidth="1"/>
    <col min="16140" max="16140" width="5.875" customWidth="1"/>
    <col min="16142" max="16142" width="12.875" customWidth="1"/>
  </cols>
  <sheetData>
    <row r="1" spans="1:25">
      <c r="A1" s="1" t="s">
        <v>931</v>
      </c>
      <c r="G1" s="218" t="s">
        <v>1057</v>
      </c>
      <c r="M1" s="363"/>
      <c r="N1" s="1" t="s">
        <v>930</v>
      </c>
      <c r="T1" s="1" t="s">
        <v>990</v>
      </c>
    </row>
    <row r="2" spans="1:25">
      <c r="A2" s="293"/>
      <c r="B2" s="2"/>
      <c r="C2" s="294"/>
      <c r="D2" s="364" t="s">
        <v>1065</v>
      </c>
      <c r="E2" s="193" t="s">
        <v>111</v>
      </c>
      <c r="F2" s="193" t="s">
        <v>112</v>
      </c>
      <c r="G2" s="193" t="s">
        <v>113</v>
      </c>
      <c r="H2" s="193" t="s">
        <v>114</v>
      </c>
      <c r="I2" s="193" t="s">
        <v>115</v>
      </c>
      <c r="J2" s="193" t="s">
        <v>116</v>
      </c>
      <c r="K2" s="193" t="s">
        <v>117</v>
      </c>
      <c r="L2" s="364" t="s">
        <v>118</v>
      </c>
      <c r="M2" s="363"/>
      <c r="N2" s="293"/>
      <c r="O2" s="2"/>
      <c r="P2" s="294"/>
      <c r="Q2" s="369" t="s">
        <v>1065</v>
      </c>
      <c r="R2" s="369" t="s">
        <v>111</v>
      </c>
      <c r="S2" s="193" t="s">
        <v>112</v>
      </c>
      <c r="T2" s="193" t="s">
        <v>113</v>
      </c>
      <c r="U2" s="193" t="s">
        <v>114</v>
      </c>
      <c r="V2" s="193" t="s">
        <v>115</v>
      </c>
      <c r="W2" s="193" t="s">
        <v>116</v>
      </c>
      <c r="X2" s="193" t="s">
        <v>117</v>
      </c>
      <c r="Y2" s="364" t="s">
        <v>118</v>
      </c>
    </row>
    <row r="3" spans="1:25">
      <c r="A3" s="319"/>
      <c r="B3" s="3" t="s">
        <v>119</v>
      </c>
      <c r="C3" s="318"/>
      <c r="D3" s="324"/>
      <c r="E3" s="3"/>
      <c r="F3" s="3"/>
      <c r="G3" s="3"/>
      <c r="H3" s="3"/>
      <c r="I3" s="3"/>
      <c r="J3" s="3"/>
      <c r="K3" s="3"/>
      <c r="L3" s="324"/>
      <c r="M3" s="363"/>
      <c r="N3" s="319"/>
      <c r="O3" s="3" t="s">
        <v>119</v>
      </c>
      <c r="P3" s="318"/>
      <c r="Q3" s="319"/>
      <c r="R3" s="319"/>
      <c r="S3" s="3"/>
      <c r="T3" s="3"/>
      <c r="U3" s="3"/>
      <c r="V3" s="3"/>
      <c r="W3" s="3"/>
      <c r="X3" s="3"/>
      <c r="Y3" s="324"/>
    </row>
    <row r="4" spans="1:25">
      <c r="A4" s="293">
        <v>28</v>
      </c>
      <c r="B4" s="2" t="s">
        <v>132</v>
      </c>
      <c r="C4" s="294" t="s">
        <v>121</v>
      </c>
      <c r="D4" s="365">
        <f>SUM(E4:K4)</f>
        <v>1130174</v>
      </c>
      <c r="E4" s="359">
        <f>H27国調年齢区分!J23</f>
        <v>133055</v>
      </c>
      <c r="F4" s="359">
        <f>H27国調年齢区分!K23</f>
        <v>125679</v>
      </c>
      <c r="G4" s="359">
        <f>H27国調年齢区分!L23</f>
        <v>130256</v>
      </c>
      <c r="H4" s="359">
        <f>H27国調年齢区分!M23</f>
        <v>150798</v>
      </c>
      <c r="I4" s="359">
        <f>H27国調年齢区分!N23</f>
        <v>177414</v>
      </c>
      <c r="J4" s="359">
        <f>H27国調年齢区分!O23</f>
        <v>218094</v>
      </c>
      <c r="K4" s="359">
        <f>H27国調年齢区分!P23</f>
        <v>194878</v>
      </c>
      <c r="L4" s="323"/>
      <c r="M4" s="363"/>
      <c r="N4" s="293">
        <v>28</v>
      </c>
      <c r="O4" s="2" t="s">
        <v>132</v>
      </c>
      <c r="P4" s="294" t="s">
        <v>121</v>
      </c>
      <c r="Q4" s="371">
        <f>SUM(R4:X4)</f>
        <v>1121000</v>
      </c>
      <c r="R4" s="370">
        <f>H28国推計人口2!Q383*1000</f>
        <v>132000</v>
      </c>
      <c r="S4" s="359">
        <f>H28国推計人口2!R383*1000</f>
        <v>126000</v>
      </c>
      <c r="T4" s="359">
        <f>H28国推計人口2!S383*1000</f>
        <v>126000</v>
      </c>
      <c r="U4" s="359">
        <f>H28国推計人口2!T383*1000</f>
        <v>147000</v>
      </c>
      <c r="V4" s="359">
        <f>H28国推計人口2!U383*1000</f>
        <v>169000</v>
      </c>
      <c r="W4" s="359">
        <f>H28国推計人口2!V383*1000</f>
        <v>214000</v>
      </c>
      <c r="X4" s="359">
        <f>H28国推計人口2!W383*1000</f>
        <v>207000</v>
      </c>
      <c r="Y4" s="323"/>
    </row>
    <row r="5" spans="1:25">
      <c r="A5" s="296"/>
      <c r="B5" s="368" t="s">
        <v>1058</v>
      </c>
      <c r="C5" s="295" t="s">
        <v>122</v>
      </c>
      <c r="D5" s="366">
        <f>SUM(E5:K5)</f>
        <v>44008</v>
      </c>
      <c r="E5" s="13">
        <f>H27市町出生!E4</f>
        <v>558</v>
      </c>
      <c r="F5" s="13">
        <f>H27市町出生!F4</f>
        <v>3548</v>
      </c>
      <c r="G5" s="13">
        <f>H27市町出生!G4</f>
        <v>11491</v>
      </c>
      <c r="H5" s="13">
        <f>H27市町出生!H4</f>
        <v>16190</v>
      </c>
      <c r="I5" s="13">
        <f>H27市町出生!I4</f>
        <v>9857</v>
      </c>
      <c r="J5" s="13">
        <f>H27市町出生!J4</f>
        <v>2300</v>
      </c>
      <c r="K5" s="13">
        <f>H27市町出生!K4</f>
        <v>64</v>
      </c>
      <c r="L5" s="323"/>
      <c r="M5" s="363"/>
      <c r="N5" s="296"/>
      <c r="O5" s="5" t="s">
        <v>1059</v>
      </c>
      <c r="P5" s="295" t="s">
        <v>122</v>
      </c>
      <c r="Q5" s="372">
        <f>SUM(R5:X5)</f>
        <v>43375</v>
      </c>
      <c r="R5" s="300">
        <f>H28市町出生!E4</f>
        <v>509</v>
      </c>
      <c r="S5" s="13">
        <f>H28市町出生!F4</f>
        <v>3472</v>
      </c>
      <c r="T5" s="13">
        <f>H28市町出生!G4</f>
        <v>11238</v>
      </c>
      <c r="U5" s="13">
        <f>H28市町出生!H4</f>
        <v>15793</v>
      </c>
      <c r="V5" s="13">
        <f>H28市町出生!I4</f>
        <v>9985</v>
      </c>
      <c r="W5" s="13">
        <f>H28市町出生!J4</f>
        <v>2314</v>
      </c>
      <c r="X5" s="13">
        <f>H28市町出生!K4</f>
        <v>64</v>
      </c>
      <c r="Y5" s="323"/>
    </row>
    <row r="6" spans="1:25">
      <c r="A6" s="296"/>
      <c r="B6" s="368" t="s">
        <v>361</v>
      </c>
      <c r="C6" s="297" t="s">
        <v>123</v>
      </c>
      <c r="D6" s="323"/>
      <c r="E6" s="7">
        <f t="shared" ref="E6:K6" si="0">E5/E4</f>
        <v>4.1937544624403439E-3</v>
      </c>
      <c r="F6" s="7">
        <f t="shared" si="0"/>
        <v>2.8230651103207379E-2</v>
      </c>
      <c r="G6" s="7">
        <f t="shared" si="0"/>
        <v>8.8218584940425004E-2</v>
      </c>
      <c r="H6" s="7">
        <f t="shared" si="0"/>
        <v>0.10736216660698418</v>
      </c>
      <c r="I6" s="7">
        <f t="shared" si="0"/>
        <v>5.5559313244727022E-2</v>
      </c>
      <c r="J6" s="7">
        <f t="shared" si="0"/>
        <v>1.0545911396003558E-2</v>
      </c>
      <c r="K6" s="7">
        <f t="shared" si="0"/>
        <v>3.2841059534683239E-4</v>
      </c>
      <c r="L6" s="17"/>
      <c r="M6" s="363"/>
      <c r="N6" s="296"/>
      <c r="O6" s="368" t="s">
        <v>361</v>
      </c>
      <c r="P6" s="297" t="s">
        <v>123</v>
      </c>
      <c r="Q6" s="5"/>
      <c r="R6" s="342">
        <f>R5/R4</f>
        <v>3.8560606060606059E-3</v>
      </c>
      <c r="S6" s="7">
        <f t="shared" ref="S6:X6" si="1">S5/S4</f>
        <v>2.7555555555555555E-2</v>
      </c>
      <c r="T6" s="7">
        <f t="shared" si="1"/>
        <v>8.9190476190476195E-2</v>
      </c>
      <c r="U6" s="7">
        <f t="shared" si="1"/>
        <v>0.10743537414965987</v>
      </c>
      <c r="V6" s="7">
        <f t="shared" si="1"/>
        <v>5.908284023668639E-2</v>
      </c>
      <c r="W6" s="7">
        <f t="shared" si="1"/>
        <v>1.0813084112149533E-2</v>
      </c>
      <c r="X6" s="7">
        <f t="shared" si="1"/>
        <v>3.0917874396135266E-4</v>
      </c>
      <c r="Y6" s="17"/>
    </row>
    <row r="7" spans="1:25">
      <c r="A7" s="319"/>
      <c r="B7" s="361" t="e">
        <f>#REF!</f>
        <v>#REF!</v>
      </c>
      <c r="C7" s="375" t="s">
        <v>118</v>
      </c>
      <c r="D7" s="378"/>
      <c r="E7" s="376">
        <f>E6*5</f>
        <v>2.0968772312201719E-2</v>
      </c>
      <c r="F7" s="376">
        <f t="shared" ref="F7:K7" si="2">F6*5</f>
        <v>0.14115325551603689</v>
      </c>
      <c r="G7" s="376">
        <f t="shared" si="2"/>
        <v>0.44109292470212502</v>
      </c>
      <c r="H7" s="376">
        <f t="shared" si="2"/>
        <v>0.53681083303492094</v>
      </c>
      <c r="I7" s="376">
        <f t="shared" si="2"/>
        <v>0.27779656622363513</v>
      </c>
      <c r="J7" s="376">
        <f t="shared" si="2"/>
        <v>5.2729556980017786E-2</v>
      </c>
      <c r="K7" s="376">
        <f t="shared" si="2"/>
        <v>1.642052976734162E-3</v>
      </c>
      <c r="L7" s="377">
        <f>ROUND(SUM(E7:K7),2)</f>
        <v>1.47</v>
      </c>
      <c r="M7" s="363"/>
      <c r="N7" s="319"/>
      <c r="O7" s="362" t="e">
        <f>#REF!</f>
        <v>#REF!</v>
      </c>
      <c r="P7" s="318" t="s">
        <v>118</v>
      </c>
      <c r="Q7" s="3"/>
      <c r="R7" s="15">
        <f>R6*5</f>
        <v>1.928030303030303E-2</v>
      </c>
      <c r="S7" s="8">
        <f t="shared" ref="S7:X7" si="3">S6*5</f>
        <v>0.13777777777777778</v>
      </c>
      <c r="T7" s="8">
        <f t="shared" si="3"/>
        <v>0.44595238095238099</v>
      </c>
      <c r="U7" s="8">
        <f t="shared" si="3"/>
        <v>0.53717687074829934</v>
      </c>
      <c r="V7" s="8">
        <f t="shared" si="3"/>
        <v>0.29541420118343198</v>
      </c>
      <c r="W7" s="8">
        <f t="shared" si="3"/>
        <v>5.4065420560747667E-2</v>
      </c>
      <c r="X7" s="8">
        <f t="shared" si="3"/>
        <v>1.5458937198067632E-3</v>
      </c>
      <c r="Y7" s="367">
        <f>ROUND(SUM(R7:X7),2)</f>
        <v>1.49</v>
      </c>
    </row>
    <row r="8" spans="1:25">
      <c r="A8" s="296">
        <v>100</v>
      </c>
      <c r="B8" s="5" t="s">
        <v>133</v>
      </c>
      <c r="C8" s="297" t="s">
        <v>121</v>
      </c>
      <c r="D8" s="311">
        <f>SUM(E8:K8)</f>
        <v>320140</v>
      </c>
      <c r="E8" s="209">
        <f>H27国調年齢区分!J24</f>
        <v>35426</v>
      </c>
      <c r="F8" s="209">
        <f>H27国調年齢区分!K24</f>
        <v>38155</v>
      </c>
      <c r="G8" s="209">
        <f>H27国調年齢区分!L24</f>
        <v>38556</v>
      </c>
      <c r="H8" s="209">
        <f>H27国調年齢区分!M24</f>
        <v>43318</v>
      </c>
      <c r="I8" s="209">
        <f>H27国調年齢区分!N24</f>
        <v>50121</v>
      </c>
      <c r="J8" s="209">
        <f>H27国調年齢区分!O24</f>
        <v>60691</v>
      </c>
      <c r="K8" s="209">
        <f>H27国調年齢区分!P24</f>
        <v>53873</v>
      </c>
      <c r="L8" s="323"/>
      <c r="M8" s="363"/>
      <c r="N8" s="293">
        <v>100</v>
      </c>
      <c r="O8" s="2" t="s">
        <v>133</v>
      </c>
      <c r="P8" s="294" t="s">
        <v>121</v>
      </c>
      <c r="Q8" s="371">
        <f>SUM(R8:X8)</f>
        <v>320743</v>
      </c>
      <c r="R8" s="373">
        <f>H29住基人口2!AR4</f>
        <v>35465</v>
      </c>
      <c r="S8" s="4">
        <f>H29住基人口2!AS4</f>
        <v>38640</v>
      </c>
      <c r="T8" s="4">
        <f>H29住基人口2!AT4</f>
        <v>37811</v>
      </c>
      <c r="U8" s="4">
        <f>H29住基人口2!AU4</f>
        <v>42583</v>
      </c>
      <c r="V8" s="4">
        <f>H29住基人口2!AV4</f>
        <v>48389</v>
      </c>
      <c r="W8" s="4">
        <f>H29住基人口2!AW4</f>
        <v>60181</v>
      </c>
      <c r="X8" s="4">
        <f>H29住基人口2!AX4</f>
        <v>57674</v>
      </c>
      <c r="Y8" s="323"/>
    </row>
    <row r="9" spans="1:25">
      <c r="A9" s="296"/>
      <c r="B9" s="5"/>
      <c r="C9" s="295" t="s">
        <v>122</v>
      </c>
      <c r="D9" s="366">
        <f>SUM(E9:K9)</f>
        <v>11907</v>
      </c>
      <c r="E9" s="9">
        <f>H27市町出生!E5</f>
        <v>144</v>
      </c>
      <c r="F9" s="9">
        <f>H27市町出生!F5</f>
        <v>896</v>
      </c>
      <c r="G9" s="9">
        <f>H27市町出生!G5</f>
        <v>2916</v>
      </c>
      <c r="H9" s="9">
        <f>H27市町出生!H5</f>
        <v>4377</v>
      </c>
      <c r="I9" s="9">
        <f>H27市町出生!I5</f>
        <v>2848</v>
      </c>
      <c r="J9" s="9">
        <f>H27市町出生!J5</f>
        <v>705</v>
      </c>
      <c r="K9" s="9">
        <f>H27市町出生!K5</f>
        <v>21</v>
      </c>
      <c r="L9" s="323"/>
      <c r="M9" s="363"/>
      <c r="N9" s="296"/>
      <c r="O9" s="360" t="s">
        <v>1060</v>
      </c>
      <c r="P9" s="297" t="s">
        <v>122</v>
      </c>
      <c r="Q9" s="372">
        <f>SUM(R9:X9)</f>
        <v>11785</v>
      </c>
      <c r="R9" s="374">
        <f>H28市町出生!E5</f>
        <v>122</v>
      </c>
      <c r="S9" s="6">
        <f>H28市町出生!F5</f>
        <v>825</v>
      </c>
      <c r="T9" s="6">
        <f>H28市町出生!G5</f>
        <v>2865</v>
      </c>
      <c r="U9" s="6">
        <f>H28市町出生!H5</f>
        <v>4306</v>
      </c>
      <c r="V9" s="6">
        <f>H28市町出生!I5</f>
        <v>2938</v>
      </c>
      <c r="W9" s="6">
        <f>H28市町出生!J5</f>
        <v>711</v>
      </c>
      <c r="X9" s="6">
        <f>H28市町出生!K5</f>
        <v>18</v>
      </c>
      <c r="Y9" s="323"/>
    </row>
    <row r="10" spans="1:25">
      <c r="A10" s="296"/>
      <c r="B10" s="5"/>
      <c r="C10" s="297" t="s">
        <v>123</v>
      </c>
      <c r="D10" s="323"/>
      <c r="E10" s="7">
        <f>E9/E8</f>
        <v>4.0648111556483941E-3</v>
      </c>
      <c r="F10" s="7">
        <f t="shared" ref="F10:K10" si="4">F9/F8</f>
        <v>2.348316079150832E-2</v>
      </c>
      <c r="G10" s="7">
        <f t="shared" si="4"/>
        <v>7.5630252100840331E-2</v>
      </c>
      <c r="H10" s="7">
        <f t="shared" si="4"/>
        <v>0.10104344614248119</v>
      </c>
      <c r="I10" s="7">
        <f t="shared" si="4"/>
        <v>5.6822489575227945E-2</v>
      </c>
      <c r="J10" s="7">
        <f t="shared" si="4"/>
        <v>1.1616219867855201E-2</v>
      </c>
      <c r="K10" s="7">
        <f t="shared" si="4"/>
        <v>3.8980565403820094E-4</v>
      </c>
      <c r="L10" s="17"/>
      <c r="M10" s="363"/>
      <c r="N10" s="296"/>
      <c r="O10" s="5"/>
      <c r="P10" s="297" t="s">
        <v>123</v>
      </c>
      <c r="Q10" s="5"/>
      <c r="R10" s="342">
        <f t="shared" ref="R10:X10" si="5">R9/R8</f>
        <v>3.4400112787255038E-3</v>
      </c>
      <c r="S10" s="7">
        <f t="shared" si="5"/>
        <v>2.1350931677018632E-2</v>
      </c>
      <c r="T10" s="7">
        <f t="shared" si="5"/>
        <v>7.5771600856893495E-2</v>
      </c>
      <c r="U10" s="7">
        <f t="shared" si="5"/>
        <v>0.10112016532419041</v>
      </c>
      <c r="V10" s="7">
        <f t="shared" si="5"/>
        <v>6.0716278493045943E-2</v>
      </c>
      <c r="W10" s="7">
        <f t="shared" si="5"/>
        <v>1.1814360013957893E-2</v>
      </c>
      <c r="X10" s="7">
        <f t="shared" si="5"/>
        <v>3.1209903942851198E-4</v>
      </c>
      <c r="Y10" s="17"/>
    </row>
    <row r="11" spans="1:25">
      <c r="A11" s="296"/>
      <c r="B11" s="5"/>
      <c r="C11" s="295" t="s">
        <v>118</v>
      </c>
      <c r="D11" s="322"/>
      <c r="E11" s="376">
        <f>E10*5</f>
        <v>2.0324055778241971E-2</v>
      </c>
      <c r="F11" s="376">
        <f t="shared" ref="F11:K11" si="6">F10*5</f>
        <v>0.1174158039575416</v>
      </c>
      <c r="G11" s="376">
        <f t="shared" si="6"/>
        <v>0.37815126050420167</v>
      </c>
      <c r="H11" s="376">
        <f t="shared" si="6"/>
        <v>0.50521723071240598</v>
      </c>
      <c r="I11" s="376">
        <f t="shared" si="6"/>
        <v>0.28411244787613971</v>
      </c>
      <c r="J11" s="376">
        <f t="shared" si="6"/>
        <v>5.8081099339276007E-2</v>
      </c>
      <c r="K11" s="376">
        <f t="shared" si="6"/>
        <v>1.9490282701910048E-3</v>
      </c>
      <c r="L11" s="377">
        <f>ROUND(SUM(E11:K11),2)</f>
        <v>1.37</v>
      </c>
      <c r="M11" s="363"/>
      <c r="N11" s="319"/>
      <c r="O11" s="3"/>
      <c r="P11" s="318" t="s">
        <v>118</v>
      </c>
      <c r="Q11" s="3"/>
      <c r="R11" s="15">
        <f t="shared" ref="R11:X11" si="7">R10*5</f>
        <v>1.7200056393627518E-2</v>
      </c>
      <c r="S11" s="8">
        <f t="shared" si="7"/>
        <v>0.10675465838509315</v>
      </c>
      <c r="T11" s="8">
        <f t="shared" si="7"/>
        <v>0.37885800428446748</v>
      </c>
      <c r="U11" s="8">
        <f t="shared" si="7"/>
        <v>0.50560082662095207</v>
      </c>
      <c r="V11" s="8">
        <f t="shared" si="7"/>
        <v>0.30358139246522969</v>
      </c>
      <c r="W11" s="8">
        <f t="shared" si="7"/>
        <v>5.9071800069789467E-2</v>
      </c>
      <c r="X11" s="8">
        <f t="shared" si="7"/>
        <v>1.5604951971425599E-3</v>
      </c>
      <c r="Y11" s="367">
        <f>SUM(R11:X11)</f>
        <v>1.3726272334163019</v>
      </c>
    </row>
    <row r="12" spans="1:25">
      <c r="A12" s="293">
        <v>201</v>
      </c>
      <c r="B12" s="2" t="s">
        <v>3</v>
      </c>
      <c r="C12" s="294" t="s">
        <v>121</v>
      </c>
      <c r="D12" s="365">
        <f>SUM(E12:K12)</f>
        <v>347192</v>
      </c>
      <c r="E12" s="11">
        <f>H27国調年齢区分!F25</f>
        <v>271995</v>
      </c>
      <c r="F12" s="11">
        <f>H27国調年齢区分!G25</f>
        <v>11242</v>
      </c>
      <c r="G12" s="11">
        <f>H27国調年齢区分!H25</f>
        <v>11989</v>
      </c>
      <c r="H12" s="11">
        <f>H27国調年齢区分!I25</f>
        <v>12944</v>
      </c>
      <c r="I12" s="11">
        <f>H27国調年齢区分!J25</f>
        <v>13751</v>
      </c>
      <c r="J12" s="11">
        <f>H27国調年齢区分!K25</f>
        <v>12279</v>
      </c>
      <c r="K12" s="11">
        <f>H27国調年齢区分!L25</f>
        <v>12992</v>
      </c>
      <c r="L12" s="323"/>
      <c r="M12" s="363"/>
      <c r="N12" s="293">
        <v>201</v>
      </c>
      <c r="O12" s="2" t="s">
        <v>3</v>
      </c>
      <c r="P12" s="294" t="s">
        <v>121</v>
      </c>
      <c r="Q12" s="371">
        <f>SUM(R12:X12)</f>
        <v>110170</v>
      </c>
      <c r="R12" s="373">
        <f>H29住基人口2!AR14</f>
        <v>13696</v>
      </c>
      <c r="S12" s="4">
        <f>H29住基人口2!AS14</f>
        <v>12452</v>
      </c>
      <c r="T12" s="4">
        <f>H29住基人口2!AT14</f>
        <v>12594</v>
      </c>
      <c r="U12" s="4">
        <f>H29住基人口2!AU14</f>
        <v>14481</v>
      </c>
      <c r="V12" s="4">
        <f>H29住基人口2!AV14</f>
        <v>16307</v>
      </c>
      <c r="W12" s="4">
        <f>H29住基人口2!AW14</f>
        <v>20949</v>
      </c>
      <c r="X12" s="4">
        <f>H29住基人口2!AX14</f>
        <v>19691</v>
      </c>
      <c r="Y12" s="323"/>
    </row>
    <row r="13" spans="1:25">
      <c r="A13" s="296"/>
      <c r="B13" s="5"/>
      <c r="C13" s="295" t="s">
        <v>122</v>
      </c>
      <c r="D13" s="366">
        <f>SUM(E13:K13)</f>
        <v>4597</v>
      </c>
      <c r="E13" s="6">
        <f>H27市町出生!E15</f>
        <v>68</v>
      </c>
      <c r="F13" s="6">
        <f>H27市町出生!F15</f>
        <v>462</v>
      </c>
      <c r="G13" s="6">
        <f>H27市町出生!G15</f>
        <v>1362</v>
      </c>
      <c r="H13" s="6">
        <f>H27市町出生!H15</f>
        <v>1596</v>
      </c>
      <c r="I13" s="6">
        <f>H27市町出生!I15</f>
        <v>907</v>
      </c>
      <c r="J13" s="6">
        <f>H27市町出生!J15</f>
        <v>197</v>
      </c>
      <c r="K13" s="6">
        <f>H27市町出生!K15</f>
        <v>5</v>
      </c>
      <c r="L13" s="323"/>
      <c r="M13" s="363"/>
      <c r="N13" s="296"/>
      <c r="O13" s="5"/>
      <c r="P13" s="297" t="s">
        <v>122</v>
      </c>
      <c r="Q13" s="372">
        <f>SUM(R13:X13)</f>
        <v>4381</v>
      </c>
      <c r="R13" s="374">
        <f>H28市町出生!E15</f>
        <v>68</v>
      </c>
      <c r="S13" s="6">
        <f>H28市町出生!F15</f>
        <v>469</v>
      </c>
      <c r="T13" s="6">
        <f>H28市町出生!G15</f>
        <v>1247</v>
      </c>
      <c r="U13" s="6">
        <f>H28市町出生!H15</f>
        <v>1489</v>
      </c>
      <c r="V13" s="6">
        <f>H28市町出生!I15</f>
        <v>882</v>
      </c>
      <c r="W13" s="6">
        <f>H28市町出生!J15</f>
        <v>221</v>
      </c>
      <c r="X13" s="6">
        <f>H28市町出生!K15</f>
        <v>5</v>
      </c>
      <c r="Y13" s="323"/>
    </row>
    <row r="14" spans="1:25">
      <c r="A14" s="296"/>
      <c r="B14" s="5"/>
      <c r="C14" s="297" t="s">
        <v>123</v>
      </c>
      <c r="D14" s="323"/>
      <c r="E14" s="7">
        <f>E13/E12</f>
        <v>2.5000459567271456E-4</v>
      </c>
      <c r="F14" s="7">
        <f t="shared" ref="F14:K14" si="8">F13/F12</f>
        <v>4.1095890410958902E-2</v>
      </c>
      <c r="G14" s="7">
        <f t="shared" si="8"/>
        <v>0.11360413712569856</v>
      </c>
      <c r="H14" s="7">
        <f t="shared" si="8"/>
        <v>0.12330037082818295</v>
      </c>
      <c r="I14" s="7">
        <f t="shared" si="8"/>
        <v>6.5958839357137658E-2</v>
      </c>
      <c r="J14" s="7">
        <f t="shared" si="8"/>
        <v>1.6043651763172895E-2</v>
      </c>
      <c r="K14" s="7">
        <f t="shared" si="8"/>
        <v>3.8485221674876849E-4</v>
      </c>
      <c r="L14" s="17"/>
      <c r="M14" s="363"/>
      <c r="N14" s="296"/>
      <c r="O14" s="5"/>
      <c r="P14" s="297" t="s">
        <v>123</v>
      </c>
      <c r="Q14" s="5"/>
      <c r="R14" s="342">
        <f t="shared" ref="R14:X14" si="9">R13/R12</f>
        <v>4.9649532710280371E-3</v>
      </c>
      <c r="S14" s="7">
        <f t="shared" si="9"/>
        <v>3.7664632187600383E-2</v>
      </c>
      <c r="T14" s="7">
        <f t="shared" si="9"/>
        <v>9.9015404160711445E-2</v>
      </c>
      <c r="U14" s="7">
        <f t="shared" si="9"/>
        <v>0.102824390580761</v>
      </c>
      <c r="V14" s="7">
        <f t="shared" si="9"/>
        <v>5.4087201815171397E-2</v>
      </c>
      <c r="W14" s="7">
        <f t="shared" si="9"/>
        <v>1.0549429567043774E-2</v>
      </c>
      <c r="X14" s="7">
        <f t="shared" si="9"/>
        <v>2.5392311208166169E-4</v>
      </c>
      <c r="Y14" s="17"/>
    </row>
    <row r="15" spans="1:25">
      <c r="A15" s="319"/>
      <c r="B15" s="3"/>
      <c r="C15" s="375" t="s">
        <v>118</v>
      </c>
      <c r="D15" s="378"/>
      <c r="E15" s="376">
        <f>E14*5</f>
        <v>1.2500229783635728E-3</v>
      </c>
      <c r="F15" s="376">
        <f t="shared" ref="F15:K15" si="10">F14*5</f>
        <v>0.20547945205479451</v>
      </c>
      <c r="G15" s="376">
        <f t="shared" si="10"/>
        <v>0.56802068562849284</v>
      </c>
      <c r="H15" s="376">
        <f t="shared" si="10"/>
        <v>0.61650185414091474</v>
      </c>
      <c r="I15" s="376">
        <f t="shared" si="10"/>
        <v>0.32979419678568828</v>
      </c>
      <c r="J15" s="376">
        <f t="shared" si="10"/>
        <v>8.0218258815864474E-2</v>
      </c>
      <c r="K15" s="376">
        <f t="shared" si="10"/>
        <v>1.9242610837438424E-3</v>
      </c>
      <c r="L15" s="377">
        <f>ROUND(SUM(E15:K15),2)</f>
        <v>1.8</v>
      </c>
      <c r="M15" s="363"/>
      <c r="N15" s="319"/>
      <c r="O15" s="3"/>
      <c r="P15" s="318" t="s">
        <v>118</v>
      </c>
      <c r="Q15" s="3"/>
      <c r="R15" s="15">
        <f t="shared" ref="R15:X15" si="11">R14*5</f>
        <v>2.4824766355140186E-2</v>
      </c>
      <c r="S15" s="8">
        <f t="shared" si="11"/>
        <v>0.18832316093800192</v>
      </c>
      <c r="T15" s="8">
        <f t="shared" si="11"/>
        <v>0.4950770208035572</v>
      </c>
      <c r="U15" s="8">
        <f t="shared" si="11"/>
        <v>0.51412195290380502</v>
      </c>
      <c r="V15" s="8">
        <f t="shared" si="11"/>
        <v>0.27043600907585696</v>
      </c>
      <c r="W15" s="8">
        <f t="shared" si="11"/>
        <v>5.2747147835218867E-2</v>
      </c>
      <c r="X15" s="8">
        <f t="shared" si="11"/>
        <v>1.2696155604083085E-3</v>
      </c>
      <c r="Y15" s="367">
        <f>SUM(R15:X15)</f>
        <v>1.5467996734719887</v>
      </c>
    </row>
    <row r="16" spans="1:25">
      <c r="A16" s="296">
        <v>202</v>
      </c>
      <c r="B16" s="5" t="s">
        <v>4</v>
      </c>
      <c r="C16" s="294" t="s">
        <v>121</v>
      </c>
      <c r="D16" s="311">
        <f>SUM(E16:K16)</f>
        <v>93344</v>
      </c>
      <c r="E16" s="209">
        <f>H27国調年齢区分!J26</f>
        <v>9252</v>
      </c>
      <c r="F16" s="209">
        <f>H27国調年齢区分!K26</f>
        <v>10130</v>
      </c>
      <c r="G16" s="209">
        <f>H27国調年齢区分!L26</f>
        <v>11682</v>
      </c>
      <c r="H16" s="209">
        <f>H27国調年齢区分!M26</f>
        <v>13203</v>
      </c>
      <c r="I16" s="209">
        <f>H27国調年齢区分!N26</f>
        <v>14914</v>
      </c>
      <c r="J16" s="209">
        <f>H27国調年齢区分!O26</f>
        <v>18114</v>
      </c>
      <c r="K16" s="209">
        <f>H27国調年齢区分!P26</f>
        <v>16049</v>
      </c>
      <c r="L16" s="323"/>
      <c r="M16" s="363"/>
      <c r="N16" s="296">
        <v>202</v>
      </c>
      <c r="O16" s="5" t="s">
        <v>4</v>
      </c>
      <c r="P16" s="297" t="s">
        <v>121</v>
      </c>
      <c r="Q16" s="371">
        <f>SUM(R16:X16)</f>
        <v>92744</v>
      </c>
      <c r="R16" s="373">
        <f>H29住基人口2!AR15</f>
        <v>9179</v>
      </c>
      <c r="S16" s="4">
        <f>H29住基人口2!AS15</f>
        <v>10023</v>
      </c>
      <c r="T16" s="4">
        <f>H29住基人口2!AT15</f>
        <v>11332</v>
      </c>
      <c r="U16" s="4">
        <f>H29住基人口2!AU15</f>
        <v>12986</v>
      </c>
      <c r="V16" s="4">
        <f>H29住基人口2!AV15</f>
        <v>14187</v>
      </c>
      <c r="W16" s="4">
        <f>H29住基人口2!AW15</f>
        <v>17847</v>
      </c>
      <c r="X16" s="4">
        <f>H29住基人口2!AX15</f>
        <v>17190</v>
      </c>
      <c r="Y16" s="323"/>
    </row>
    <row r="17" spans="1:25">
      <c r="A17" s="296"/>
      <c r="B17" s="5"/>
      <c r="C17" s="295" t="s">
        <v>122</v>
      </c>
      <c r="D17" s="366">
        <f>SUM(E17:K17)</f>
        <v>3908</v>
      </c>
      <c r="E17" s="9">
        <f>H27市町出生!E16</f>
        <v>64</v>
      </c>
      <c r="F17" s="9">
        <f>H27市町出生!F16</f>
        <v>367</v>
      </c>
      <c r="G17" s="9">
        <f>H27市町出生!G16</f>
        <v>1023</v>
      </c>
      <c r="H17" s="9">
        <f>H27市町出生!H16</f>
        <v>1407</v>
      </c>
      <c r="I17" s="9">
        <f>H27市町出生!I16</f>
        <v>824</v>
      </c>
      <c r="J17" s="9">
        <f>H27市町出生!J16</f>
        <v>220</v>
      </c>
      <c r="K17" s="9">
        <f>H27市町出生!K16</f>
        <v>3</v>
      </c>
      <c r="L17" s="323"/>
      <c r="M17" s="363"/>
      <c r="N17" s="296"/>
      <c r="O17" s="5"/>
      <c r="P17" s="297" t="s">
        <v>122</v>
      </c>
      <c r="Q17" s="372">
        <f>SUM(R17:X17)</f>
        <v>3759</v>
      </c>
      <c r="R17" s="374">
        <f>H28市町出生!E16</f>
        <v>62</v>
      </c>
      <c r="S17" s="6">
        <f>H28市町出生!F16</f>
        <v>340</v>
      </c>
      <c r="T17" s="6">
        <f>H28市町出生!G16</f>
        <v>1035</v>
      </c>
      <c r="U17" s="6">
        <f>H28市町出生!H16</f>
        <v>1290</v>
      </c>
      <c r="V17" s="6">
        <f>H28市町出生!I16</f>
        <v>824</v>
      </c>
      <c r="W17" s="6">
        <f>H28市町出生!J16</f>
        <v>202</v>
      </c>
      <c r="X17" s="6">
        <f>H28市町出生!K16</f>
        <v>6</v>
      </c>
      <c r="Y17" s="323"/>
    </row>
    <row r="18" spans="1:25">
      <c r="A18" s="296"/>
      <c r="B18" s="5"/>
      <c r="C18" s="297" t="s">
        <v>123</v>
      </c>
      <c r="D18" s="323"/>
      <c r="E18" s="7">
        <f>E17/E16</f>
        <v>6.9174232598357109E-3</v>
      </c>
      <c r="F18" s="7">
        <f t="shared" ref="F18:K18" si="12">F17/F16</f>
        <v>3.6229022704837119E-2</v>
      </c>
      <c r="G18" s="7">
        <f t="shared" si="12"/>
        <v>8.7570621468926552E-2</v>
      </c>
      <c r="H18" s="7">
        <f t="shared" si="12"/>
        <v>0.10656668938877528</v>
      </c>
      <c r="I18" s="7">
        <f t="shared" si="12"/>
        <v>5.5250100576639399E-2</v>
      </c>
      <c r="J18" s="7">
        <f t="shared" si="12"/>
        <v>1.2145301976371868E-2</v>
      </c>
      <c r="K18" s="7">
        <f t="shared" si="12"/>
        <v>1.8692753442582093E-4</v>
      </c>
      <c r="L18" s="17"/>
      <c r="M18" s="363"/>
      <c r="N18" s="296"/>
      <c r="O18" s="5"/>
      <c r="P18" s="297" t="s">
        <v>123</v>
      </c>
      <c r="Q18" s="5"/>
      <c r="R18" s="342">
        <f t="shared" ref="R18:X18" si="13">R17/R16</f>
        <v>6.7545484257544395E-3</v>
      </c>
      <c r="S18" s="7">
        <f t="shared" si="13"/>
        <v>3.3921979447271274E-2</v>
      </c>
      <c r="T18" s="7">
        <f t="shared" si="13"/>
        <v>9.1334274620543596E-2</v>
      </c>
      <c r="U18" s="7">
        <f t="shared" si="13"/>
        <v>9.9337748344370855E-2</v>
      </c>
      <c r="V18" s="7">
        <f t="shared" si="13"/>
        <v>5.8081342073729468E-2</v>
      </c>
      <c r="W18" s="7">
        <f t="shared" si="13"/>
        <v>1.1318428867596795E-2</v>
      </c>
      <c r="X18" s="7">
        <f t="shared" si="13"/>
        <v>3.4904013961605586E-4</v>
      </c>
      <c r="Y18" s="17"/>
    </row>
    <row r="19" spans="1:25">
      <c r="A19" s="296"/>
      <c r="B19" s="5"/>
      <c r="C19" s="375" t="s">
        <v>118</v>
      </c>
      <c r="D19" s="378"/>
      <c r="E19" s="376">
        <f>E18*5</f>
        <v>3.4587116299178558E-2</v>
      </c>
      <c r="F19" s="376">
        <f t="shared" ref="F19:K19" si="14">F18*5</f>
        <v>0.18114511352418561</v>
      </c>
      <c r="G19" s="376">
        <f t="shared" si="14"/>
        <v>0.43785310734463279</v>
      </c>
      <c r="H19" s="376">
        <f t="shared" si="14"/>
        <v>0.53283344694387647</v>
      </c>
      <c r="I19" s="376">
        <f t="shared" si="14"/>
        <v>0.27625050288319697</v>
      </c>
      <c r="J19" s="376">
        <f t="shared" si="14"/>
        <v>6.072650988185934E-2</v>
      </c>
      <c r="K19" s="376">
        <f t="shared" si="14"/>
        <v>9.3463767212910464E-4</v>
      </c>
      <c r="L19" s="377">
        <f>ROUND(SUM(E19:K19),2)</f>
        <v>1.52</v>
      </c>
      <c r="M19" s="363"/>
      <c r="N19" s="296"/>
      <c r="O19" s="5"/>
      <c r="P19" s="297" t="s">
        <v>118</v>
      </c>
      <c r="Q19" s="5"/>
      <c r="R19" s="342">
        <f t="shared" ref="R19:X19" si="15">R18*5</f>
        <v>3.3772742128772196E-2</v>
      </c>
      <c r="S19" s="7">
        <f t="shared" si="15"/>
        <v>0.16960989723635636</v>
      </c>
      <c r="T19" s="7">
        <f t="shared" si="15"/>
        <v>0.45667137310271799</v>
      </c>
      <c r="U19" s="7">
        <f t="shared" si="15"/>
        <v>0.49668874172185429</v>
      </c>
      <c r="V19" s="7">
        <f t="shared" si="15"/>
        <v>0.29040671036864735</v>
      </c>
      <c r="W19" s="7">
        <f t="shared" si="15"/>
        <v>5.6592144337983971E-2</v>
      </c>
      <c r="X19" s="7">
        <f t="shared" si="15"/>
        <v>1.7452006980802793E-3</v>
      </c>
      <c r="Y19" s="367">
        <f>SUM(R19:X19)</f>
        <v>1.5054868095944125</v>
      </c>
    </row>
    <row r="20" spans="1:25">
      <c r="A20" s="293">
        <v>203</v>
      </c>
      <c r="B20" s="2" t="s">
        <v>5</v>
      </c>
      <c r="C20" s="297" t="s">
        <v>121</v>
      </c>
      <c r="D20" s="365">
        <f>SUM(E20:K20)</f>
        <v>190703</v>
      </c>
      <c r="E20" s="11">
        <f>H27国調年齢区分!F27</f>
        <v>150234</v>
      </c>
      <c r="F20" s="11">
        <f>H27国調年齢区分!G27</f>
        <v>6450</v>
      </c>
      <c r="G20" s="11">
        <f>H27国調年齢区分!H27</f>
        <v>6295</v>
      </c>
      <c r="H20" s="11">
        <f>H27国調年齢区分!I27</f>
        <v>6678</v>
      </c>
      <c r="I20" s="11">
        <f>H27国調年齢区分!J27</f>
        <v>7030</v>
      </c>
      <c r="J20" s="11">
        <f>H27国調年齢区分!K27</f>
        <v>6709</v>
      </c>
      <c r="K20" s="11">
        <f>H27国調年齢区分!L27</f>
        <v>7307</v>
      </c>
      <c r="L20" s="323"/>
      <c r="M20" s="363"/>
      <c r="N20" s="293">
        <v>203</v>
      </c>
      <c r="O20" s="2" t="s">
        <v>5</v>
      </c>
      <c r="P20" s="294" t="s">
        <v>121</v>
      </c>
      <c r="Q20" s="371">
        <f>SUM(R20:X20)</f>
        <v>61420</v>
      </c>
      <c r="R20" s="373">
        <f>H29住基人口2!AR16</f>
        <v>6888</v>
      </c>
      <c r="S20" s="4">
        <f>H29住基人口2!AS16</f>
        <v>6619</v>
      </c>
      <c r="T20" s="4">
        <f>H29住基人口2!AT16</f>
        <v>7124</v>
      </c>
      <c r="U20" s="4">
        <f>H29住基人口2!AU16</f>
        <v>8520</v>
      </c>
      <c r="V20" s="4">
        <f>H29住基人口2!AV16</f>
        <v>9352</v>
      </c>
      <c r="W20" s="4">
        <f>H29住基人口2!AW16</f>
        <v>11645</v>
      </c>
      <c r="X20" s="4">
        <f>H29住基人口2!AX16</f>
        <v>11272</v>
      </c>
      <c r="Y20" s="323"/>
    </row>
    <row r="21" spans="1:25">
      <c r="A21" s="296"/>
      <c r="B21" s="5"/>
      <c r="C21" s="295" t="s">
        <v>122</v>
      </c>
      <c r="D21" s="366">
        <f>SUM(E21:K21)</f>
        <v>2634</v>
      </c>
      <c r="E21" s="6">
        <f>H27市町出生!E17</f>
        <v>27</v>
      </c>
      <c r="F21" s="6">
        <f>H27市町出生!F17</f>
        <v>218</v>
      </c>
      <c r="G21" s="6">
        <f>H27市町出生!G17</f>
        <v>715</v>
      </c>
      <c r="H21" s="6">
        <f>H27市町出生!H17</f>
        <v>1005</v>
      </c>
      <c r="I21" s="6">
        <f>H27市町出生!I17</f>
        <v>551</v>
      </c>
      <c r="J21" s="6">
        <f>H27市町出生!J17</f>
        <v>113</v>
      </c>
      <c r="K21" s="6">
        <f>H27市町出生!K17</f>
        <v>5</v>
      </c>
      <c r="L21" s="323"/>
      <c r="M21" s="363"/>
      <c r="N21" s="296"/>
      <c r="O21" s="5"/>
      <c r="P21" s="297" t="s">
        <v>122</v>
      </c>
      <c r="Q21" s="372">
        <f>SUM(R21:X21)</f>
        <v>2692</v>
      </c>
      <c r="R21" s="374">
        <f>H28市町出生!E17</f>
        <v>27</v>
      </c>
      <c r="S21" s="6">
        <f>H28市町出生!F17</f>
        <v>215</v>
      </c>
      <c r="T21" s="6">
        <f>H28市町出生!G17</f>
        <v>715</v>
      </c>
      <c r="U21" s="6">
        <f>H28市町出生!H17</f>
        <v>1001</v>
      </c>
      <c r="V21" s="6">
        <f>H28市町出生!I17</f>
        <v>604</v>
      </c>
      <c r="W21" s="6">
        <f>H28市町出生!J17</f>
        <v>125</v>
      </c>
      <c r="X21" s="6">
        <f>H28市町出生!K17</f>
        <v>5</v>
      </c>
      <c r="Y21" s="323"/>
    </row>
    <row r="22" spans="1:25">
      <c r="A22" s="296"/>
      <c r="B22" s="5"/>
      <c r="C22" s="297" t="s">
        <v>123</v>
      </c>
      <c r="D22" s="323"/>
      <c r="E22" s="7">
        <f>E21/E20</f>
        <v>1.797196373657095E-4</v>
      </c>
      <c r="F22" s="7">
        <f t="shared" ref="F22:K22" si="16">F21/F20</f>
        <v>3.3798449612403102E-2</v>
      </c>
      <c r="G22" s="7">
        <f t="shared" si="16"/>
        <v>0.11358220810166798</v>
      </c>
      <c r="H22" s="7">
        <f t="shared" si="16"/>
        <v>0.15049415992812218</v>
      </c>
      <c r="I22" s="7">
        <f t="shared" si="16"/>
        <v>7.8378378378378383E-2</v>
      </c>
      <c r="J22" s="7">
        <f t="shared" si="16"/>
        <v>1.6843046653748694E-2</v>
      </c>
      <c r="K22" s="7">
        <f t="shared" si="16"/>
        <v>6.8427535240180644E-4</v>
      </c>
      <c r="L22" s="17"/>
      <c r="M22" s="363"/>
      <c r="N22" s="296"/>
      <c r="O22" s="5"/>
      <c r="P22" s="297" t="s">
        <v>123</v>
      </c>
      <c r="Q22" s="5"/>
      <c r="R22" s="342">
        <f t="shared" ref="R22:X22" si="17">R21/R20</f>
        <v>3.9198606271777002E-3</v>
      </c>
      <c r="S22" s="7">
        <f t="shared" si="17"/>
        <v>3.2482248073727148E-2</v>
      </c>
      <c r="T22" s="7">
        <f t="shared" si="17"/>
        <v>0.10036496350364964</v>
      </c>
      <c r="U22" s="7">
        <f t="shared" si="17"/>
        <v>0.11748826291079813</v>
      </c>
      <c r="V22" s="7">
        <f t="shared" si="17"/>
        <v>6.4585115483319078E-2</v>
      </c>
      <c r="W22" s="7">
        <f t="shared" si="17"/>
        <v>1.0734220695577501E-2</v>
      </c>
      <c r="X22" s="7">
        <f t="shared" si="17"/>
        <v>4.4357700496806243E-4</v>
      </c>
      <c r="Y22" s="17"/>
    </row>
    <row r="23" spans="1:25">
      <c r="A23" s="319"/>
      <c r="B23" s="3"/>
      <c r="C23" s="295" t="s">
        <v>118</v>
      </c>
      <c r="D23" s="322"/>
      <c r="E23" s="376">
        <f>E22*5</f>
        <v>8.9859818682854755E-4</v>
      </c>
      <c r="F23" s="376">
        <f t="shared" ref="F23:K23" si="18">F22*5</f>
        <v>0.16899224806201552</v>
      </c>
      <c r="G23" s="376">
        <f t="shared" si="18"/>
        <v>0.56791104050833996</v>
      </c>
      <c r="H23" s="376">
        <f t="shared" si="18"/>
        <v>0.75247079964061092</v>
      </c>
      <c r="I23" s="376">
        <f t="shared" si="18"/>
        <v>0.39189189189189189</v>
      </c>
      <c r="J23" s="376">
        <f t="shared" si="18"/>
        <v>8.4215233268743472E-2</v>
      </c>
      <c r="K23" s="376">
        <f t="shared" si="18"/>
        <v>3.4213767620090321E-3</v>
      </c>
      <c r="L23" s="377">
        <f>ROUND(SUM(E23:K23),2)</f>
        <v>1.97</v>
      </c>
      <c r="M23" s="363"/>
      <c r="N23" s="319"/>
      <c r="O23" s="3"/>
      <c r="P23" s="318" t="s">
        <v>118</v>
      </c>
      <c r="Q23" s="3"/>
      <c r="R23" s="15">
        <f t="shared" ref="R23:X23" si="19">R22*5</f>
        <v>1.95993031358885E-2</v>
      </c>
      <c r="S23" s="8">
        <f t="shared" si="19"/>
        <v>0.16241124036863575</v>
      </c>
      <c r="T23" s="8">
        <f t="shared" si="19"/>
        <v>0.50182481751824815</v>
      </c>
      <c r="U23" s="8">
        <f t="shared" si="19"/>
        <v>0.58744131455399062</v>
      </c>
      <c r="V23" s="8">
        <f t="shared" si="19"/>
        <v>0.32292557741659539</v>
      </c>
      <c r="W23" s="8">
        <f t="shared" si="19"/>
        <v>5.3671103477887505E-2</v>
      </c>
      <c r="X23" s="8">
        <f t="shared" si="19"/>
        <v>2.2178850248403123E-3</v>
      </c>
      <c r="Y23" s="367">
        <f>SUM(R23:X23)</f>
        <v>1.6500912414960862</v>
      </c>
    </row>
    <row r="24" spans="1:25">
      <c r="A24" s="293">
        <v>204</v>
      </c>
      <c r="B24" s="2" t="s">
        <v>6</v>
      </c>
      <c r="C24" s="294" t="s">
        <v>121</v>
      </c>
      <c r="D24" s="365">
        <f>SUM(E24:K24)</f>
        <v>113286</v>
      </c>
      <c r="E24" s="11">
        <f>H27国調年齢区分!J28</f>
        <v>13169</v>
      </c>
      <c r="F24" s="11">
        <f>H27国調年齢区分!K28</f>
        <v>13100</v>
      </c>
      <c r="G24" s="11">
        <f>H27国調年齢区分!L28</f>
        <v>11868</v>
      </c>
      <c r="H24" s="11">
        <f>H27国調年齢区分!M28</f>
        <v>14522</v>
      </c>
      <c r="I24" s="11">
        <f>H27国調年齢区分!N28</f>
        <v>17989</v>
      </c>
      <c r="J24" s="11">
        <f>H27国調年齢区分!O28</f>
        <v>22522</v>
      </c>
      <c r="K24" s="11">
        <f>H27国調年齢区分!P28</f>
        <v>20116</v>
      </c>
      <c r="L24" s="323"/>
      <c r="M24" s="363"/>
      <c r="N24" s="293">
        <v>204</v>
      </c>
      <c r="O24" s="2" t="s">
        <v>6</v>
      </c>
      <c r="P24" s="294" t="s">
        <v>121</v>
      </c>
      <c r="Q24" s="371">
        <f>SUM(R24:X24)</f>
        <v>112119</v>
      </c>
      <c r="R24" s="373">
        <f>H29住基人口2!AR17</f>
        <v>13256</v>
      </c>
      <c r="S24" s="4">
        <f>H29住基人口2!AS17</f>
        <v>13115</v>
      </c>
      <c r="T24" s="4">
        <f>H29住基人口2!AT17</f>
        <v>11382</v>
      </c>
      <c r="U24" s="4">
        <f>H29住基人口2!AU17</f>
        <v>13994</v>
      </c>
      <c r="V24" s="4">
        <f>H29住基人口2!AV17</f>
        <v>16920</v>
      </c>
      <c r="W24" s="4">
        <f>H29住基人口2!AW17</f>
        <v>21917</v>
      </c>
      <c r="X24" s="4">
        <f>H29住基人口2!AX17</f>
        <v>21535</v>
      </c>
      <c r="Y24" s="323"/>
    </row>
    <row r="25" spans="1:25">
      <c r="A25" s="296"/>
      <c r="B25" s="5"/>
      <c r="C25" s="295" t="s">
        <v>122</v>
      </c>
      <c r="D25" s="366">
        <f>SUM(E25:K25)</f>
        <v>4394</v>
      </c>
      <c r="E25" s="6">
        <f>H27市町出生!E18</f>
        <v>27</v>
      </c>
      <c r="F25" s="6">
        <f>H27市町出生!F18</f>
        <v>212</v>
      </c>
      <c r="G25" s="6">
        <f>H27市町出生!G18</f>
        <v>1003</v>
      </c>
      <c r="H25" s="6">
        <f>H27市町出生!H18</f>
        <v>1764</v>
      </c>
      <c r="I25" s="6">
        <f>H27市町出生!I18</f>
        <v>1122</v>
      </c>
      <c r="J25" s="6">
        <f>H27市町出生!J18</f>
        <v>260</v>
      </c>
      <c r="K25" s="6">
        <f>H27市町出生!K18</f>
        <v>6</v>
      </c>
      <c r="L25" s="323"/>
      <c r="M25" s="363"/>
      <c r="N25" s="296"/>
      <c r="O25" s="5"/>
      <c r="P25" s="297" t="s">
        <v>122</v>
      </c>
      <c r="Q25" s="372">
        <f>SUM(R25:X25)</f>
        <v>4345</v>
      </c>
      <c r="R25" s="374">
        <f>H28市町出生!E18</f>
        <v>29</v>
      </c>
      <c r="S25" s="6">
        <f>H28市町出生!F18</f>
        <v>212</v>
      </c>
      <c r="T25" s="6">
        <f>H28市町出生!G18</f>
        <v>961</v>
      </c>
      <c r="U25" s="6">
        <f>H28市町出生!H18</f>
        <v>1723</v>
      </c>
      <c r="V25" s="6">
        <f>H28市町出生!I18</f>
        <v>1153</v>
      </c>
      <c r="W25" s="6">
        <f>H28市町出生!J18</f>
        <v>260</v>
      </c>
      <c r="X25" s="6">
        <f>H28市町出生!K18</f>
        <v>7</v>
      </c>
      <c r="Y25" s="323"/>
    </row>
    <row r="26" spans="1:25">
      <c r="A26" s="296"/>
      <c r="B26" s="5"/>
      <c r="C26" s="297" t="s">
        <v>123</v>
      </c>
      <c r="D26" s="323"/>
      <c r="E26" s="7">
        <f>E25/E24</f>
        <v>2.0502695724808262E-3</v>
      </c>
      <c r="F26" s="7">
        <f t="shared" ref="F26:K26" si="20">F25/F24</f>
        <v>1.618320610687023E-2</v>
      </c>
      <c r="G26" s="7">
        <f t="shared" si="20"/>
        <v>8.4512976070104481E-2</v>
      </c>
      <c r="H26" s="7">
        <f t="shared" si="20"/>
        <v>0.12147087178074645</v>
      </c>
      <c r="I26" s="7">
        <f t="shared" si="20"/>
        <v>6.2371449218967145E-2</v>
      </c>
      <c r="J26" s="7">
        <f t="shared" si="20"/>
        <v>1.1544267827013587E-2</v>
      </c>
      <c r="K26" s="7">
        <f t="shared" si="20"/>
        <v>2.9827003380393719E-4</v>
      </c>
      <c r="L26" s="17"/>
      <c r="M26" s="363"/>
      <c r="N26" s="296"/>
      <c r="O26" s="5"/>
      <c r="P26" s="297" t="s">
        <v>123</v>
      </c>
      <c r="Q26" s="5"/>
      <c r="R26" s="342">
        <f t="shared" ref="R26:X26" si="21">R25/R24</f>
        <v>2.1876885938442968E-3</v>
      </c>
      <c r="S26" s="7">
        <f t="shared" si="21"/>
        <v>1.61646969119329E-2</v>
      </c>
      <c r="T26" s="7">
        <f t="shared" si="21"/>
        <v>8.4431558601300305E-2</v>
      </c>
      <c r="U26" s="7">
        <f t="shared" si="21"/>
        <v>0.12312419608403602</v>
      </c>
      <c r="V26" s="7">
        <f t="shared" si="21"/>
        <v>6.814420803782506E-2</v>
      </c>
      <c r="W26" s="7">
        <f t="shared" si="21"/>
        <v>1.1862937445818315E-2</v>
      </c>
      <c r="X26" s="7">
        <f t="shared" si="21"/>
        <v>3.2505224053865799E-4</v>
      </c>
      <c r="Y26" s="17"/>
    </row>
    <row r="27" spans="1:25">
      <c r="A27" s="319"/>
      <c r="B27" s="3"/>
      <c r="C27" s="375" t="s">
        <v>118</v>
      </c>
      <c r="D27" s="378"/>
      <c r="E27" s="376">
        <f>E26*5</f>
        <v>1.0251347862404132E-2</v>
      </c>
      <c r="F27" s="376">
        <f t="shared" ref="F27:K27" si="22">F26*5</f>
        <v>8.0916030534351147E-2</v>
      </c>
      <c r="G27" s="376">
        <f t="shared" si="22"/>
        <v>0.42256488035052242</v>
      </c>
      <c r="H27" s="376">
        <f t="shared" si="22"/>
        <v>0.60735435890373224</v>
      </c>
      <c r="I27" s="376">
        <f t="shared" si="22"/>
        <v>0.31185724609483573</v>
      </c>
      <c r="J27" s="376">
        <f t="shared" si="22"/>
        <v>5.7721339135067933E-2</v>
      </c>
      <c r="K27" s="376">
        <f t="shared" si="22"/>
        <v>1.4913501690196861E-3</v>
      </c>
      <c r="L27" s="377">
        <f>ROUND(SUM(E27:K27),2)</f>
        <v>1.49</v>
      </c>
      <c r="M27" s="363"/>
      <c r="N27" s="319"/>
      <c r="O27" s="3"/>
      <c r="P27" s="318" t="s">
        <v>118</v>
      </c>
      <c r="Q27" s="3"/>
      <c r="R27" s="15">
        <f t="shared" ref="R27:X27" si="23">R26*5</f>
        <v>1.0938442969221484E-2</v>
      </c>
      <c r="S27" s="8">
        <f t="shared" si="23"/>
        <v>8.0823484559664496E-2</v>
      </c>
      <c r="T27" s="8">
        <f t="shared" si="23"/>
        <v>0.42215779300650152</v>
      </c>
      <c r="U27" s="8">
        <f t="shared" si="23"/>
        <v>0.6156209804201801</v>
      </c>
      <c r="V27" s="8">
        <f t="shared" si="23"/>
        <v>0.3407210401891253</v>
      </c>
      <c r="W27" s="8">
        <f t="shared" si="23"/>
        <v>5.9314687229091577E-2</v>
      </c>
      <c r="X27" s="8">
        <f t="shared" si="23"/>
        <v>1.6252612026932899E-3</v>
      </c>
      <c r="Y27" s="367">
        <f>SUM(R27:X27)</f>
        <v>1.5312016895764777</v>
      </c>
    </row>
    <row r="28" spans="1:25">
      <c r="A28" s="296">
        <v>205</v>
      </c>
      <c r="B28" s="5" t="s">
        <v>57</v>
      </c>
      <c r="C28" s="294" t="s">
        <v>121</v>
      </c>
      <c r="D28" s="311">
        <f>SUM(E28:K28)</f>
        <v>7800</v>
      </c>
      <c r="E28" s="10">
        <f>H27国調市町!J26</f>
        <v>986</v>
      </c>
      <c r="F28" s="10">
        <f>H27国調市町!K26</f>
        <v>770</v>
      </c>
      <c r="G28" s="10">
        <f>H27国調市町!L26</f>
        <v>807</v>
      </c>
      <c r="H28" s="10">
        <f>H27国調市町!M26</f>
        <v>1037</v>
      </c>
      <c r="I28" s="10">
        <f>H27国調市町!N26</f>
        <v>1247</v>
      </c>
      <c r="J28" s="10">
        <f>H27国調市町!O26</f>
        <v>1510</v>
      </c>
      <c r="K28" s="10">
        <f>H27国調市町!P26</f>
        <v>1443</v>
      </c>
      <c r="L28" s="323"/>
      <c r="M28" s="363"/>
      <c r="N28" s="296">
        <v>205</v>
      </c>
      <c r="O28" s="5" t="s">
        <v>57</v>
      </c>
      <c r="P28" s="297" t="s">
        <v>121</v>
      </c>
      <c r="Q28" s="371">
        <f>SUM(R28:X28)</f>
        <v>7499</v>
      </c>
      <c r="R28" s="373">
        <f>H29住基人口2!AR18</f>
        <v>956</v>
      </c>
      <c r="S28" s="4">
        <f>H29住基人口2!AS18</f>
        <v>754</v>
      </c>
      <c r="T28" s="4">
        <f>H29住基人口2!AT18</f>
        <v>754</v>
      </c>
      <c r="U28" s="4">
        <f>H29住基人口2!AU18</f>
        <v>930</v>
      </c>
      <c r="V28" s="4">
        <f>H29住基人口2!AV18</f>
        <v>1173</v>
      </c>
      <c r="W28" s="4">
        <f>H29住基人口2!AW18</f>
        <v>1436</v>
      </c>
      <c r="X28" s="4">
        <f>H29住基人口2!AX18</f>
        <v>1496</v>
      </c>
      <c r="Y28" s="323"/>
    </row>
    <row r="29" spans="1:25">
      <c r="A29" s="296"/>
      <c r="B29" s="5"/>
      <c r="C29" s="295" t="s">
        <v>122</v>
      </c>
      <c r="D29" s="366">
        <f>SUM(E29:K29)</f>
        <v>270</v>
      </c>
      <c r="E29" s="9">
        <f>H27市町出生!E19</f>
        <v>8</v>
      </c>
      <c r="F29" s="9">
        <f>H27市町出生!F19</f>
        <v>31</v>
      </c>
      <c r="G29" s="9">
        <f>H27市町出生!G19</f>
        <v>70</v>
      </c>
      <c r="H29" s="9">
        <f>H27市町出生!H19</f>
        <v>95</v>
      </c>
      <c r="I29" s="9">
        <f>H27市町出生!I19</f>
        <v>56</v>
      </c>
      <c r="J29" s="9">
        <f>H27市町出生!J19</f>
        <v>10</v>
      </c>
      <c r="K29" s="9">
        <f>H27市町出生!K19</f>
        <v>0</v>
      </c>
      <c r="L29" s="323"/>
      <c r="M29" s="363"/>
      <c r="N29" s="296"/>
      <c r="O29" s="5"/>
      <c r="P29" s="297" t="s">
        <v>122</v>
      </c>
      <c r="Q29" s="372">
        <f>SUM(R29:X29)</f>
        <v>313</v>
      </c>
      <c r="R29" s="374">
        <f>H28市町出生!E19</f>
        <v>7</v>
      </c>
      <c r="S29" s="6">
        <f>H28市町出生!F19</f>
        <v>36</v>
      </c>
      <c r="T29" s="6">
        <f>H28市町出生!G19</f>
        <v>87</v>
      </c>
      <c r="U29" s="6">
        <f>H28市町出生!H19</f>
        <v>85</v>
      </c>
      <c r="V29" s="6">
        <f>H28市町出生!I19</f>
        <v>85</v>
      </c>
      <c r="W29" s="6">
        <f>H28市町出生!J19</f>
        <v>13</v>
      </c>
      <c r="X29" s="6">
        <f>H28市町出生!K19</f>
        <v>0</v>
      </c>
      <c r="Y29" s="323"/>
    </row>
    <row r="30" spans="1:25">
      <c r="A30" s="296"/>
      <c r="B30" s="5"/>
      <c r="C30" s="297" t="s">
        <v>123</v>
      </c>
      <c r="D30" s="323"/>
      <c r="E30" s="7">
        <f>E29/E28</f>
        <v>8.1135902636916835E-3</v>
      </c>
      <c r="F30" s="7">
        <f t="shared" ref="F30:K30" si="24">F29/F28</f>
        <v>4.0259740259740259E-2</v>
      </c>
      <c r="G30" s="7">
        <f t="shared" si="24"/>
        <v>8.6741016109045846E-2</v>
      </c>
      <c r="H30" s="7">
        <f t="shared" si="24"/>
        <v>9.1610414657666339E-2</v>
      </c>
      <c r="I30" s="7">
        <f t="shared" si="24"/>
        <v>4.4907778668805132E-2</v>
      </c>
      <c r="J30" s="7">
        <f t="shared" si="24"/>
        <v>6.6225165562913907E-3</v>
      </c>
      <c r="K30" s="7">
        <f t="shared" si="24"/>
        <v>0</v>
      </c>
      <c r="L30" s="17"/>
      <c r="M30" s="363"/>
      <c r="N30" s="296"/>
      <c r="O30" s="5"/>
      <c r="P30" s="297" t="s">
        <v>123</v>
      </c>
      <c r="Q30" s="5"/>
      <c r="R30" s="342">
        <f t="shared" ref="R30:X30" si="25">R29/R28</f>
        <v>7.3221757322175732E-3</v>
      </c>
      <c r="S30" s="7">
        <f t="shared" si="25"/>
        <v>4.7745358090185673E-2</v>
      </c>
      <c r="T30" s="7">
        <f t="shared" si="25"/>
        <v>0.11538461538461539</v>
      </c>
      <c r="U30" s="7">
        <f t="shared" si="25"/>
        <v>9.1397849462365593E-2</v>
      </c>
      <c r="V30" s="7">
        <f t="shared" si="25"/>
        <v>7.2463768115942032E-2</v>
      </c>
      <c r="W30" s="7">
        <f t="shared" si="25"/>
        <v>9.0529247910863513E-3</v>
      </c>
      <c r="X30" s="7">
        <f t="shared" si="25"/>
        <v>0</v>
      </c>
      <c r="Y30" s="17"/>
    </row>
    <row r="31" spans="1:25">
      <c r="A31" s="296"/>
      <c r="B31" s="5"/>
      <c r="C31" s="375" t="s">
        <v>118</v>
      </c>
      <c r="D31" s="378"/>
      <c r="E31" s="376">
        <f>E30*5</f>
        <v>4.0567951318458417E-2</v>
      </c>
      <c r="F31" s="376">
        <f t="shared" ref="F31:K31" si="26">F30*5</f>
        <v>0.20129870129870131</v>
      </c>
      <c r="G31" s="376">
        <f t="shared" si="26"/>
        <v>0.43370508054522922</v>
      </c>
      <c r="H31" s="376">
        <f t="shared" si="26"/>
        <v>0.4580520732883317</v>
      </c>
      <c r="I31" s="376">
        <f t="shared" si="26"/>
        <v>0.22453889334402566</v>
      </c>
      <c r="J31" s="376">
        <f t="shared" si="26"/>
        <v>3.3112582781456956E-2</v>
      </c>
      <c r="K31" s="376">
        <f t="shared" si="26"/>
        <v>0</v>
      </c>
      <c r="L31" s="377">
        <f>ROUND(SUM(E31:K31),2)</f>
        <v>1.39</v>
      </c>
      <c r="M31" s="363"/>
      <c r="N31" s="296"/>
      <c r="O31" s="5"/>
      <c r="P31" s="297" t="s">
        <v>118</v>
      </c>
      <c r="Q31" s="5"/>
      <c r="R31" s="342">
        <f t="shared" ref="R31:X31" si="27">R30*5</f>
        <v>3.6610878661087864E-2</v>
      </c>
      <c r="S31" s="7">
        <f t="shared" si="27"/>
        <v>0.23872679045092837</v>
      </c>
      <c r="T31" s="7">
        <f t="shared" si="27"/>
        <v>0.57692307692307698</v>
      </c>
      <c r="U31" s="7">
        <f t="shared" si="27"/>
        <v>0.456989247311828</v>
      </c>
      <c r="V31" s="7">
        <f t="shared" si="27"/>
        <v>0.36231884057971014</v>
      </c>
      <c r="W31" s="7">
        <f t="shared" si="27"/>
        <v>4.5264623955431758E-2</v>
      </c>
      <c r="X31" s="7">
        <f t="shared" si="27"/>
        <v>0</v>
      </c>
      <c r="Y31" s="367">
        <f>SUM(R31:X31)</f>
        <v>1.7168334578820632</v>
      </c>
    </row>
    <row r="32" spans="1:25">
      <c r="A32" s="293">
        <v>206</v>
      </c>
      <c r="B32" s="2" t="s">
        <v>8</v>
      </c>
      <c r="C32" s="297" t="s">
        <v>121</v>
      </c>
      <c r="D32" s="365">
        <f>SUM(E32:K32)</f>
        <v>20620</v>
      </c>
      <c r="E32" s="4">
        <f>H27国調市町!J27</f>
        <v>2158</v>
      </c>
      <c r="F32" s="4">
        <f>H27国調市町!K27</f>
        <v>1927</v>
      </c>
      <c r="G32" s="4">
        <f>H27国調市町!L27</f>
        <v>1960</v>
      </c>
      <c r="H32" s="4">
        <f>H27国調市町!M27</f>
        <v>2606</v>
      </c>
      <c r="I32" s="4">
        <f>H27国調市町!N27</f>
        <v>3330</v>
      </c>
      <c r="J32" s="4">
        <f>H27国調市町!O27</f>
        <v>4472</v>
      </c>
      <c r="K32" s="4">
        <f>H27国調市町!P27</f>
        <v>4167</v>
      </c>
      <c r="L32" s="323"/>
      <c r="M32" s="363"/>
      <c r="N32" s="293">
        <v>206</v>
      </c>
      <c r="O32" s="2" t="s">
        <v>8</v>
      </c>
      <c r="P32" s="294" t="s">
        <v>121</v>
      </c>
      <c r="Q32" s="371">
        <f>SUM(R32:X32)</f>
        <v>19906</v>
      </c>
      <c r="R32" s="373">
        <f>H29住基人口2!AR19</f>
        <v>2151</v>
      </c>
      <c r="S32" s="4">
        <f>H29住基人口2!AS19</f>
        <v>1869</v>
      </c>
      <c r="T32" s="4">
        <f>H29住基人口2!AT19</f>
        <v>1818</v>
      </c>
      <c r="U32" s="4">
        <f>H29住基人口2!AU19</f>
        <v>2394</v>
      </c>
      <c r="V32" s="4">
        <f>H29住基人口2!AV19</f>
        <v>3071</v>
      </c>
      <c r="W32" s="4">
        <f>H29住基人口2!AW19</f>
        <v>4268</v>
      </c>
      <c r="X32" s="4">
        <f>H29住基人口2!AX19</f>
        <v>4335</v>
      </c>
      <c r="Y32" s="323"/>
    </row>
    <row r="33" spans="1:25">
      <c r="A33" s="296"/>
      <c r="B33" s="5"/>
      <c r="C33" s="295" t="s">
        <v>122</v>
      </c>
      <c r="D33" s="366">
        <f>SUM(E33:K33)</f>
        <v>716</v>
      </c>
      <c r="E33" s="6">
        <f>H27市町出生!E20</f>
        <v>3</v>
      </c>
      <c r="F33" s="6">
        <f>H27市町出生!F20</f>
        <v>8</v>
      </c>
      <c r="G33" s="6">
        <f>H27市町出生!G20</f>
        <v>133</v>
      </c>
      <c r="H33" s="6">
        <f>H27市町出生!H20</f>
        <v>284</v>
      </c>
      <c r="I33" s="6">
        <f>H27市町出生!I20</f>
        <v>215</v>
      </c>
      <c r="J33" s="6">
        <f>H27市町出生!J20</f>
        <v>72</v>
      </c>
      <c r="K33" s="6">
        <f>H27市町出生!K20</f>
        <v>1</v>
      </c>
      <c r="L33" s="323"/>
      <c r="M33" s="363"/>
      <c r="N33" s="296"/>
      <c r="O33" s="5"/>
      <c r="P33" s="297" t="s">
        <v>122</v>
      </c>
      <c r="Q33" s="372">
        <f>SUM(R33:X33)</f>
        <v>670</v>
      </c>
      <c r="R33" s="374">
        <f>H28市町出生!E20</f>
        <v>1</v>
      </c>
      <c r="S33" s="6">
        <f>H28市町出生!F20</f>
        <v>21</v>
      </c>
      <c r="T33" s="6">
        <f>H28市町出生!G20</f>
        <v>111</v>
      </c>
      <c r="U33" s="6">
        <f>H28市町出生!H20</f>
        <v>252</v>
      </c>
      <c r="V33" s="6">
        <f>H28市町出生!I20</f>
        <v>215</v>
      </c>
      <c r="W33" s="6">
        <f>H28市町出生!J20</f>
        <v>65</v>
      </c>
      <c r="X33" s="6">
        <f>H28市町出生!K20</f>
        <v>5</v>
      </c>
      <c r="Y33" s="323"/>
    </row>
    <row r="34" spans="1:25">
      <c r="A34" s="296"/>
      <c r="B34" s="5"/>
      <c r="C34" s="297" t="s">
        <v>123</v>
      </c>
      <c r="D34" s="323"/>
      <c r="E34" s="7">
        <f>E33/E32</f>
        <v>1.3901760889712697E-3</v>
      </c>
      <c r="F34" s="7">
        <f t="shared" ref="F34:K34" si="28">F33/F32</f>
        <v>4.1515308770108976E-3</v>
      </c>
      <c r="G34" s="7">
        <f t="shared" si="28"/>
        <v>6.7857142857142852E-2</v>
      </c>
      <c r="H34" s="7">
        <f t="shared" si="28"/>
        <v>0.10897927858787414</v>
      </c>
      <c r="I34" s="7">
        <f t="shared" si="28"/>
        <v>6.4564564564564567E-2</v>
      </c>
      <c r="J34" s="7">
        <f t="shared" si="28"/>
        <v>1.6100178890876567E-2</v>
      </c>
      <c r="K34" s="7">
        <f t="shared" si="28"/>
        <v>2.3998080153587713E-4</v>
      </c>
      <c r="L34" s="17"/>
      <c r="M34" s="363"/>
      <c r="N34" s="296"/>
      <c r="O34" s="5"/>
      <c r="P34" s="297" t="s">
        <v>123</v>
      </c>
      <c r="Q34" s="5"/>
      <c r="R34" s="342">
        <f t="shared" ref="R34:X34" si="29">R33/R32</f>
        <v>4.6490004649000463E-4</v>
      </c>
      <c r="S34" s="7">
        <f t="shared" si="29"/>
        <v>1.1235955056179775E-2</v>
      </c>
      <c r="T34" s="7">
        <f t="shared" si="29"/>
        <v>6.1056105610561059E-2</v>
      </c>
      <c r="U34" s="7">
        <f t="shared" si="29"/>
        <v>0.10526315789473684</v>
      </c>
      <c r="V34" s="7">
        <f t="shared" si="29"/>
        <v>7.0009768804949524E-2</v>
      </c>
      <c r="W34" s="7">
        <f t="shared" si="29"/>
        <v>1.5229615745079663E-2</v>
      </c>
      <c r="X34" s="7">
        <f t="shared" si="29"/>
        <v>1.1534025374855825E-3</v>
      </c>
      <c r="Y34" s="17"/>
    </row>
    <row r="35" spans="1:25">
      <c r="A35" s="319"/>
      <c r="B35" s="3"/>
      <c r="C35" s="295" t="s">
        <v>118</v>
      </c>
      <c r="D35" s="322"/>
      <c r="E35" s="376">
        <f>E34*5</f>
        <v>6.9508804448563484E-3</v>
      </c>
      <c r="F35" s="376">
        <f t="shared" ref="F35:K35" si="30">F34*5</f>
        <v>2.0757654385054489E-2</v>
      </c>
      <c r="G35" s="376">
        <f t="shared" si="30"/>
        <v>0.33928571428571425</v>
      </c>
      <c r="H35" s="376">
        <f t="shared" si="30"/>
        <v>0.54489639293937064</v>
      </c>
      <c r="I35" s="376">
        <f t="shared" si="30"/>
        <v>0.32282282282282282</v>
      </c>
      <c r="J35" s="376">
        <f t="shared" si="30"/>
        <v>8.0500894454382826E-2</v>
      </c>
      <c r="K35" s="376">
        <f t="shared" si="30"/>
        <v>1.1999040076793857E-3</v>
      </c>
      <c r="L35" s="377">
        <f>ROUND(SUM(E35:K35),2)</f>
        <v>1.32</v>
      </c>
      <c r="M35" s="363"/>
      <c r="N35" s="319"/>
      <c r="O35" s="3"/>
      <c r="P35" s="318" t="s">
        <v>118</v>
      </c>
      <c r="Q35" s="3"/>
      <c r="R35" s="15">
        <f t="shared" ref="R35:X35" si="31">R34*5</f>
        <v>2.3245002324500229E-3</v>
      </c>
      <c r="S35" s="8">
        <f t="shared" si="31"/>
        <v>5.6179775280898875E-2</v>
      </c>
      <c r="T35" s="8">
        <f t="shared" si="31"/>
        <v>0.30528052805280531</v>
      </c>
      <c r="U35" s="8">
        <f t="shared" si="31"/>
        <v>0.52631578947368418</v>
      </c>
      <c r="V35" s="8">
        <f t="shared" si="31"/>
        <v>0.35004884402474762</v>
      </c>
      <c r="W35" s="8">
        <f t="shared" si="31"/>
        <v>7.6148078725398319E-2</v>
      </c>
      <c r="X35" s="8">
        <f t="shared" si="31"/>
        <v>5.7670126874279125E-3</v>
      </c>
      <c r="Y35" s="367">
        <f>SUM(R35:X35)</f>
        <v>1.3220645284774122</v>
      </c>
    </row>
    <row r="36" spans="1:25">
      <c r="A36" s="296">
        <v>207</v>
      </c>
      <c r="B36" s="5" t="s">
        <v>60</v>
      </c>
      <c r="C36" s="294" t="s">
        <v>121</v>
      </c>
      <c r="D36" s="311">
        <f>SUM(E36:K36)</f>
        <v>43434</v>
      </c>
      <c r="E36" s="10">
        <f>H27国調市町!J28</f>
        <v>5000</v>
      </c>
      <c r="F36" s="10">
        <f>H27国調市町!K28</f>
        <v>4534</v>
      </c>
      <c r="G36" s="10">
        <f>H27国調市町!L28</f>
        <v>4886</v>
      </c>
      <c r="H36" s="10">
        <f>H27国調市町!M28</f>
        <v>5868</v>
      </c>
      <c r="I36" s="10">
        <f>H27国調市町!N28</f>
        <v>7036</v>
      </c>
      <c r="J36" s="10">
        <f>H27国調市町!O28</f>
        <v>8493</v>
      </c>
      <c r="K36" s="10">
        <f>H27国調市町!P28</f>
        <v>7617</v>
      </c>
      <c r="L36" s="323"/>
      <c r="M36" s="363"/>
      <c r="N36" s="296">
        <v>207</v>
      </c>
      <c r="O36" s="5" t="s">
        <v>60</v>
      </c>
      <c r="P36" s="297" t="s">
        <v>121</v>
      </c>
      <c r="Q36" s="371">
        <f>SUM(R36:X36)</f>
        <v>42280</v>
      </c>
      <c r="R36" s="373">
        <f>H29住基人口2!AR20</f>
        <v>4930</v>
      </c>
      <c r="S36" s="4">
        <f>H29住基人口2!AS20</f>
        <v>4491</v>
      </c>
      <c r="T36" s="4">
        <f>H29住基人口2!AT20</f>
        <v>4656</v>
      </c>
      <c r="U36" s="4">
        <f>H29住基人口2!AU20</f>
        <v>5464</v>
      </c>
      <c r="V36" s="4">
        <f>H29住基人口2!AV20</f>
        <v>6587</v>
      </c>
      <c r="W36" s="4">
        <f>H29住基人口2!AW20</f>
        <v>8156</v>
      </c>
      <c r="X36" s="4">
        <f>H29住基人口2!AX20</f>
        <v>7996</v>
      </c>
      <c r="Y36" s="323"/>
    </row>
    <row r="37" spans="1:25">
      <c r="A37" s="296"/>
      <c r="B37" s="5"/>
      <c r="C37" s="295" t="s">
        <v>122</v>
      </c>
      <c r="D37" s="366">
        <f>SUM(E37:K37)</f>
        <v>1768</v>
      </c>
      <c r="E37" s="9">
        <f>H27市町出生!E21</f>
        <v>24</v>
      </c>
      <c r="F37" s="9">
        <f>H27市町出生!F21</f>
        <v>140</v>
      </c>
      <c r="G37" s="9">
        <f>H27市町出生!G21</f>
        <v>445</v>
      </c>
      <c r="H37" s="9">
        <f>H27市町出生!H21</f>
        <v>654</v>
      </c>
      <c r="I37" s="9">
        <f>H27市町出生!I21</f>
        <v>407</v>
      </c>
      <c r="J37" s="9">
        <f>H27市町出生!J21</f>
        <v>93</v>
      </c>
      <c r="K37" s="9">
        <f>H27市町出生!K21</f>
        <v>5</v>
      </c>
      <c r="L37" s="323"/>
      <c r="M37" s="363"/>
      <c r="N37" s="296"/>
      <c r="O37" s="5"/>
      <c r="P37" s="297" t="s">
        <v>122</v>
      </c>
      <c r="Q37" s="372">
        <f>SUM(R37:X37)</f>
        <v>1712</v>
      </c>
      <c r="R37" s="374">
        <f>H28市町出生!E21</f>
        <v>22</v>
      </c>
      <c r="S37" s="6">
        <f>H28市町出生!F21</f>
        <v>147</v>
      </c>
      <c r="T37" s="6">
        <f>H28市町出生!G21</f>
        <v>465</v>
      </c>
      <c r="U37" s="6">
        <f>H28市町出生!H21</f>
        <v>653</v>
      </c>
      <c r="V37" s="6">
        <f>H28市町出生!I21</f>
        <v>354</v>
      </c>
      <c r="W37" s="6">
        <f>H28市町出生!J21</f>
        <v>70</v>
      </c>
      <c r="X37" s="6">
        <f>H28市町出生!K21</f>
        <v>1</v>
      </c>
      <c r="Y37" s="323"/>
    </row>
    <row r="38" spans="1:25">
      <c r="A38" s="296"/>
      <c r="B38" s="5"/>
      <c r="C38" s="297" t="s">
        <v>123</v>
      </c>
      <c r="D38" s="323"/>
      <c r="E38" s="7">
        <f>E37/E36</f>
        <v>4.7999999999999996E-3</v>
      </c>
      <c r="F38" s="7">
        <f t="shared" ref="F38:K38" si="32">F37/F36</f>
        <v>3.0877812086457873E-2</v>
      </c>
      <c r="G38" s="7">
        <f t="shared" si="32"/>
        <v>9.1076545231273023E-2</v>
      </c>
      <c r="H38" s="7">
        <f t="shared" si="32"/>
        <v>0.1114519427402863</v>
      </c>
      <c r="I38" s="7">
        <f t="shared" si="32"/>
        <v>5.7845366685616829E-2</v>
      </c>
      <c r="J38" s="7">
        <f t="shared" si="32"/>
        <v>1.0950194277640411E-2</v>
      </c>
      <c r="K38" s="7">
        <f t="shared" si="32"/>
        <v>6.5642641459892344E-4</v>
      </c>
      <c r="L38" s="17"/>
      <c r="M38" s="363"/>
      <c r="N38" s="296"/>
      <c r="O38" s="5"/>
      <c r="P38" s="297" t="s">
        <v>123</v>
      </c>
      <c r="Q38" s="5"/>
      <c r="R38" s="342">
        <f t="shared" ref="R38:X38" si="33">R37/R36</f>
        <v>4.4624746450304259E-3</v>
      </c>
      <c r="S38" s="7">
        <f t="shared" si="33"/>
        <v>3.2732130928523714E-2</v>
      </c>
      <c r="T38" s="7">
        <f t="shared" si="33"/>
        <v>9.9871134020618563E-2</v>
      </c>
      <c r="U38" s="7">
        <f t="shared" si="33"/>
        <v>0.11950951683748171</v>
      </c>
      <c r="V38" s="7">
        <f t="shared" si="33"/>
        <v>5.3742219523303478E-2</v>
      </c>
      <c r="W38" s="7">
        <f t="shared" si="33"/>
        <v>8.5826385483079946E-3</v>
      </c>
      <c r="X38" s="7">
        <f t="shared" si="33"/>
        <v>1.2506253126563281E-4</v>
      </c>
      <c r="Y38" s="17"/>
    </row>
    <row r="39" spans="1:25">
      <c r="A39" s="296"/>
      <c r="B39" s="5"/>
      <c r="C39" s="375" t="s">
        <v>118</v>
      </c>
      <c r="D39" s="378"/>
      <c r="E39" s="376">
        <f>E38*5</f>
        <v>2.3999999999999997E-2</v>
      </c>
      <c r="F39" s="376">
        <f t="shared" ref="F39:K39" si="34">F38*5</f>
        <v>0.15438906043228937</v>
      </c>
      <c r="G39" s="376">
        <f t="shared" si="34"/>
        <v>0.4553827261563651</v>
      </c>
      <c r="H39" s="376">
        <f t="shared" si="34"/>
        <v>0.55725971370143146</v>
      </c>
      <c r="I39" s="376">
        <f t="shared" si="34"/>
        <v>0.28922683342808414</v>
      </c>
      <c r="J39" s="376">
        <f t="shared" si="34"/>
        <v>5.4750971388202049E-2</v>
      </c>
      <c r="K39" s="376">
        <f t="shared" si="34"/>
        <v>3.2821320729946174E-3</v>
      </c>
      <c r="L39" s="377">
        <f>ROUND(SUM(E39:K39),2)</f>
        <v>1.54</v>
      </c>
      <c r="M39" s="363"/>
      <c r="N39" s="296"/>
      <c r="O39" s="5"/>
      <c r="P39" s="297" t="s">
        <v>118</v>
      </c>
      <c r="Q39" s="5"/>
      <c r="R39" s="342">
        <f t="shared" ref="R39:X39" si="35">R38*5</f>
        <v>2.231237322515213E-2</v>
      </c>
      <c r="S39" s="7">
        <f t="shared" si="35"/>
        <v>0.16366065464261859</v>
      </c>
      <c r="T39" s="7">
        <f t="shared" si="35"/>
        <v>0.49935567010309279</v>
      </c>
      <c r="U39" s="7">
        <f t="shared" si="35"/>
        <v>0.5975475841874085</v>
      </c>
      <c r="V39" s="7">
        <f t="shared" si="35"/>
        <v>0.2687110976165174</v>
      </c>
      <c r="W39" s="7">
        <f t="shared" si="35"/>
        <v>4.2913192741539971E-2</v>
      </c>
      <c r="X39" s="7">
        <f t="shared" si="35"/>
        <v>6.2531265632816406E-4</v>
      </c>
      <c r="Y39" s="367">
        <f>SUM(R39:X39)</f>
        <v>1.5951258851726577</v>
      </c>
    </row>
    <row r="40" spans="1:25">
      <c r="A40" s="293">
        <v>208</v>
      </c>
      <c r="B40" s="2" t="s">
        <v>10</v>
      </c>
      <c r="C40" s="294" t="s">
        <v>121</v>
      </c>
      <c r="D40" s="365">
        <f>SUM(E40:K40)</f>
        <v>5182</v>
      </c>
      <c r="E40" s="4">
        <f>H27国調市町!J29</f>
        <v>625</v>
      </c>
      <c r="F40" s="4">
        <f>H27国調市町!K29</f>
        <v>544</v>
      </c>
      <c r="G40" s="4">
        <f>H27国調市町!L29</f>
        <v>616</v>
      </c>
      <c r="H40" s="4">
        <f>H27国調市町!M29</f>
        <v>736</v>
      </c>
      <c r="I40" s="4">
        <f>H27国調市町!N29</f>
        <v>801</v>
      </c>
      <c r="J40" s="4">
        <f>H27国調市町!O29</f>
        <v>1002</v>
      </c>
      <c r="K40" s="4">
        <f>H27国調市町!P29</f>
        <v>858</v>
      </c>
      <c r="L40" s="323"/>
      <c r="M40" s="363"/>
      <c r="N40" s="293">
        <v>208</v>
      </c>
      <c r="O40" s="2" t="s">
        <v>10</v>
      </c>
      <c r="P40" s="294" t="s">
        <v>121</v>
      </c>
      <c r="Q40" s="371">
        <f>SUM(R40:X40)</f>
        <v>5014</v>
      </c>
      <c r="R40" s="373">
        <f>H29住基人口2!AR21</f>
        <v>600</v>
      </c>
      <c r="S40" s="4">
        <f>H29住基人口2!AS21</f>
        <v>521</v>
      </c>
      <c r="T40" s="4">
        <f>H29住基人口2!AT21</f>
        <v>588</v>
      </c>
      <c r="U40" s="4">
        <f>H29住基人口2!AU21</f>
        <v>679</v>
      </c>
      <c r="V40" s="4">
        <f>H29住基人口2!AV21</f>
        <v>758</v>
      </c>
      <c r="W40" s="4">
        <f>H29住基人口2!AW21</f>
        <v>982</v>
      </c>
      <c r="X40" s="4">
        <f>H29住基人口2!AX21</f>
        <v>886</v>
      </c>
      <c r="Y40" s="323"/>
    </row>
    <row r="41" spans="1:25">
      <c r="A41" s="296"/>
      <c r="B41" s="5"/>
      <c r="C41" s="295" t="s">
        <v>122</v>
      </c>
      <c r="D41" s="366">
        <f>SUM(E41:K41)</f>
        <v>212</v>
      </c>
      <c r="E41" s="6">
        <f>H27市町出生!E22</f>
        <v>3</v>
      </c>
      <c r="F41" s="6">
        <f>H27市町出生!F22</f>
        <v>27</v>
      </c>
      <c r="G41" s="6">
        <f>H27市町出生!G22</f>
        <v>60</v>
      </c>
      <c r="H41" s="6">
        <f>H27市町出生!H22</f>
        <v>79</v>
      </c>
      <c r="I41" s="6">
        <f>H27市町出生!I22</f>
        <v>36</v>
      </c>
      <c r="J41" s="6">
        <f>H27市町出生!J22</f>
        <v>7</v>
      </c>
      <c r="K41" s="6">
        <f>H27市町出生!K22</f>
        <v>0</v>
      </c>
      <c r="L41" s="323"/>
      <c r="M41" s="363"/>
      <c r="N41" s="296"/>
      <c r="O41" s="5"/>
      <c r="P41" s="297" t="s">
        <v>122</v>
      </c>
      <c r="Q41" s="372">
        <f>SUM(R41:X41)</f>
        <v>229</v>
      </c>
      <c r="R41" s="374">
        <f>H28市町出生!E22</f>
        <v>4</v>
      </c>
      <c r="S41" s="6">
        <f>H28市町出生!F22</f>
        <v>33</v>
      </c>
      <c r="T41" s="6">
        <f>H28市町出生!G22</f>
        <v>78</v>
      </c>
      <c r="U41" s="6">
        <f>H28市町出生!H22</f>
        <v>62</v>
      </c>
      <c r="V41" s="6">
        <f>H28市町出生!I22</f>
        <v>44</v>
      </c>
      <c r="W41" s="6">
        <f>H28市町出生!J22</f>
        <v>8</v>
      </c>
      <c r="X41" s="6">
        <f>H28市町出生!K22</f>
        <v>0</v>
      </c>
      <c r="Y41" s="323"/>
    </row>
    <row r="42" spans="1:25">
      <c r="A42" s="296"/>
      <c r="B42" s="5"/>
      <c r="C42" s="297" t="s">
        <v>123</v>
      </c>
      <c r="D42" s="323"/>
      <c r="E42" s="7">
        <f>E41/E40</f>
        <v>4.7999999999999996E-3</v>
      </c>
      <c r="F42" s="7">
        <f t="shared" ref="F42:K42" si="36">F41/F40</f>
        <v>4.9632352941176468E-2</v>
      </c>
      <c r="G42" s="7">
        <f t="shared" si="36"/>
        <v>9.7402597402597407E-2</v>
      </c>
      <c r="H42" s="7">
        <f t="shared" si="36"/>
        <v>0.10733695652173914</v>
      </c>
      <c r="I42" s="7">
        <f t="shared" si="36"/>
        <v>4.49438202247191E-2</v>
      </c>
      <c r="J42" s="7">
        <f t="shared" si="36"/>
        <v>6.9860279441117763E-3</v>
      </c>
      <c r="K42" s="7">
        <f t="shared" si="36"/>
        <v>0</v>
      </c>
      <c r="L42" s="17"/>
      <c r="M42" s="363"/>
      <c r="N42" s="296"/>
      <c r="O42" s="5"/>
      <c r="P42" s="297" t="s">
        <v>123</v>
      </c>
      <c r="Q42" s="5"/>
      <c r="R42" s="342">
        <f t="shared" ref="R42:X42" si="37">R41/R40</f>
        <v>6.6666666666666671E-3</v>
      </c>
      <c r="S42" s="7">
        <f t="shared" si="37"/>
        <v>6.3339731285988479E-2</v>
      </c>
      <c r="T42" s="7">
        <f t="shared" si="37"/>
        <v>0.1326530612244898</v>
      </c>
      <c r="U42" s="7">
        <f t="shared" si="37"/>
        <v>9.1310751104565532E-2</v>
      </c>
      <c r="V42" s="7">
        <f t="shared" si="37"/>
        <v>5.8047493403693931E-2</v>
      </c>
      <c r="W42" s="7">
        <f t="shared" si="37"/>
        <v>8.1466395112016286E-3</v>
      </c>
      <c r="X42" s="7">
        <f t="shared" si="37"/>
        <v>0</v>
      </c>
      <c r="Y42" s="17"/>
    </row>
    <row r="43" spans="1:25">
      <c r="A43" s="319"/>
      <c r="B43" s="3"/>
      <c r="C43" s="375" t="s">
        <v>118</v>
      </c>
      <c r="D43" s="378"/>
      <c r="E43" s="376">
        <f>E42*5</f>
        <v>2.3999999999999997E-2</v>
      </c>
      <c r="F43" s="376">
        <f t="shared" ref="F43:K43" si="38">F42*5</f>
        <v>0.24816176470588233</v>
      </c>
      <c r="G43" s="376">
        <f t="shared" si="38"/>
        <v>0.48701298701298701</v>
      </c>
      <c r="H43" s="376">
        <f t="shared" si="38"/>
        <v>0.53668478260869568</v>
      </c>
      <c r="I43" s="376">
        <f t="shared" si="38"/>
        <v>0.2247191011235955</v>
      </c>
      <c r="J43" s="376">
        <f t="shared" si="38"/>
        <v>3.4930139720558882E-2</v>
      </c>
      <c r="K43" s="376">
        <f t="shared" si="38"/>
        <v>0</v>
      </c>
      <c r="L43" s="377">
        <f>ROUND(SUM(E43:K43),2)</f>
        <v>1.56</v>
      </c>
      <c r="M43" s="363"/>
      <c r="N43" s="319"/>
      <c r="O43" s="3"/>
      <c r="P43" s="318" t="s">
        <v>118</v>
      </c>
      <c r="Q43" s="3"/>
      <c r="R43" s="15">
        <f t="shared" ref="R43:X43" si="39">R42*5</f>
        <v>3.3333333333333333E-2</v>
      </c>
      <c r="S43" s="8">
        <f t="shared" si="39"/>
        <v>0.31669865642994238</v>
      </c>
      <c r="T43" s="8">
        <f t="shared" si="39"/>
        <v>0.66326530612244905</v>
      </c>
      <c r="U43" s="8">
        <f t="shared" si="39"/>
        <v>0.45655375552282768</v>
      </c>
      <c r="V43" s="8">
        <f t="shared" si="39"/>
        <v>0.29023746701846964</v>
      </c>
      <c r="W43" s="8">
        <f t="shared" si="39"/>
        <v>4.0733197556008141E-2</v>
      </c>
      <c r="X43" s="8">
        <f t="shared" si="39"/>
        <v>0</v>
      </c>
      <c r="Y43" s="367">
        <f>SUM(R43:X43)</f>
        <v>1.80082171598303</v>
      </c>
    </row>
    <row r="44" spans="1:25">
      <c r="A44" s="296">
        <v>209</v>
      </c>
      <c r="B44" s="5" t="s">
        <v>11</v>
      </c>
      <c r="C44" s="297" t="s">
        <v>121</v>
      </c>
      <c r="D44" s="311">
        <f>SUM(E44:K44)</f>
        <v>14096</v>
      </c>
      <c r="E44" s="10">
        <f>H27国調市町!J30</f>
        <v>1892</v>
      </c>
      <c r="F44" s="10">
        <f>H27国調市町!K30</f>
        <v>1208</v>
      </c>
      <c r="G44" s="10">
        <f>H27国調市町!L30</f>
        <v>1560</v>
      </c>
      <c r="H44" s="10">
        <f>H27国調市町!M30</f>
        <v>1997</v>
      </c>
      <c r="I44" s="10">
        <f>H27国調市町!N30</f>
        <v>2220</v>
      </c>
      <c r="J44" s="10">
        <f>H27国調市町!O30</f>
        <v>2685</v>
      </c>
      <c r="K44" s="10">
        <f>H27国調市町!P30</f>
        <v>2534</v>
      </c>
      <c r="L44" s="323"/>
      <c r="M44" s="363"/>
      <c r="N44" s="296">
        <v>209</v>
      </c>
      <c r="O44" s="5" t="s">
        <v>11</v>
      </c>
      <c r="P44" s="297" t="s">
        <v>121</v>
      </c>
      <c r="Q44" s="371">
        <f>SUM(R44:X44)</f>
        <v>13643</v>
      </c>
      <c r="R44" s="373">
        <f>H29住基人口2!AR22</f>
        <v>1831</v>
      </c>
      <c r="S44" s="4">
        <f>H29住基人口2!AS22</f>
        <v>1152</v>
      </c>
      <c r="T44" s="4">
        <f>H29住基人口2!AT22</f>
        <v>1452</v>
      </c>
      <c r="U44" s="4">
        <f>H29住基人口2!AU22</f>
        <v>1918</v>
      </c>
      <c r="V44" s="4">
        <f>H29住基人口2!AV22</f>
        <v>2070</v>
      </c>
      <c r="W44" s="4">
        <f>H29住基人口2!AW22</f>
        <v>2595</v>
      </c>
      <c r="X44" s="4">
        <f>H29住基人口2!AX22</f>
        <v>2625</v>
      </c>
      <c r="Y44" s="323"/>
    </row>
    <row r="45" spans="1:25">
      <c r="A45" s="296"/>
      <c r="B45" s="5"/>
      <c r="C45" s="295" t="s">
        <v>122</v>
      </c>
      <c r="D45" s="366">
        <f>SUM(E45:K45)</f>
        <v>599</v>
      </c>
      <c r="E45" s="9">
        <f>H27市町出生!E23</f>
        <v>5</v>
      </c>
      <c r="F45" s="9">
        <f>H27市町出生!F23</f>
        <v>58</v>
      </c>
      <c r="G45" s="9">
        <f>H27市町出生!G23</f>
        <v>162</v>
      </c>
      <c r="H45" s="9">
        <f>H27市町出生!H23</f>
        <v>227</v>
      </c>
      <c r="I45" s="9">
        <f>H27市町出生!I23</f>
        <v>117</v>
      </c>
      <c r="J45" s="9">
        <f>H27市町出生!J23</f>
        <v>29</v>
      </c>
      <c r="K45" s="9">
        <f>H27市町出生!K23</f>
        <v>1</v>
      </c>
      <c r="L45" s="323"/>
      <c r="M45" s="363"/>
      <c r="N45" s="296"/>
      <c r="O45" s="5"/>
      <c r="P45" s="297" t="s">
        <v>122</v>
      </c>
      <c r="Q45" s="372">
        <f>SUM(R45:X45)</f>
        <v>603</v>
      </c>
      <c r="R45" s="374">
        <f>H28市町出生!E23</f>
        <v>5</v>
      </c>
      <c r="S45" s="6">
        <f>H28市町出生!F23</f>
        <v>56</v>
      </c>
      <c r="T45" s="6">
        <f>H28市町出生!G23</f>
        <v>179</v>
      </c>
      <c r="U45" s="6">
        <f>H28市町出生!H23</f>
        <v>195</v>
      </c>
      <c r="V45" s="6">
        <f>H28市町出生!I23</f>
        <v>137</v>
      </c>
      <c r="W45" s="6">
        <f>H28市町出生!J23</f>
        <v>31</v>
      </c>
      <c r="X45" s="6">
        <f>H28市町出生!K23</f>
        <v>0</v>
      </c>
      <c r="Y45" s="323"/>
    </row>
    <row r="46" spans="1:25">
      <c r="A46" s="296"/>
      <c r="B46" s="5"/>
      <c r="C46" s="297" t="s">
        <v>123</v>
      </c>
      <c r="D46" s="323"/>
      <c r="E46" s="7">
        <f>E45/E44</f>
        <v>2.6427061310782241E-3</v>
      </c>
      <c r="F46" s="7">
        <f t="shared" ref="F46:K46" si="40">F45/F44</f>
        <v>4.8013245033112585E-2</v>
      </c>
      <c r="G46" s="7">
        <f t="shared" si="40"/>
        <v>0.10384615384615385</v>
      </c>
      <c r="H46" s="7">
        <f t="shared" si="40"/>
        <v>0.11367050575863796</v>
      </c>
      <c r="I46" s="7">
        <f t="shared" si="40"/>
        <v>5.2702702702702706E-2</v>
      </c>
      <c r="J46" s="7">
        <f t="shared" si="40"/>
        <v>1.080074487895717E-2</v>
      </c>
      <c r="K46" s="7">
        <f t="shared" si="40"/>
        <v>3.9463299131807419E-4</v>
      </c>
      <c r="L46" s="17"/>
      <c r="M46" s="363"/>
      <c r="N46" s="296"/>
      <c r="O46" s="5"/>
      <c r="P46" s="297" t="s">
        <v>123</v>
      </c>
      <c r="Q46" s="5"/>
      <c r="R46" s="342">
        <f t="shared" ref="R46:X46" si="41">R45/R44</f>
        <v>2.7307482250136538E-3</v>
      </c>
      <c r="S46" s="7">
        <f t="shared" si="41"/>
        <v>4.8611111111111112E-2</v>
      </c>
      <c r="T46" s="7">
        <f t="shared" si="41"/>
        <v>0.12327823691460055</v>
      </c>
      <c r="U46" s="7">
        <f t="shared" si="41"/>
        <v>0.10166840458811262</v>
      </c>
      <c r="V46" s="7">
        <f t="shared" si="41"/>
        <v>6.6183574879227047E-2</v>
      </c>
      <c r="W46" s="7">
        <f t="shared" si="41"/>
        <v>1.1946050096339113E-2</v>
      </c>
      <c r="X46" s="7">
        <f t="shared" si="41"/>
        <v>0</v>
      </c>
      <c r="Y46" s="17"/>
    </row>
    <row r="47" spans="1:25">
      <c r="A47" s="296"/>
      <c r="B47" s="5"/>
      <c r="C47" s="297" t="s">
        <v>118</v>
      </c>
      <c r="D47" s="323"/>
      <c r="E47" s="8">
        <f>E46*5</f>
        <v>1.3213530655391121E-2</v>
      </c>
      <c r="F47" s="8">
        <f t="shared" ref="F47:K47" si="42">F46*5</f>
        <v>0.24006622516556292</v>
      </c>
      <c r="G47" s="8">
        <f t="shared" si="42"/>
        <v>0.51923076923076927</v>
      </c>
      <c r="H47" s="8">
        <f t="shared" si="42"/>
        <v>0.56835252879318987</v>
      </c>
      <c r="I47" s="8">
        <f t="shared" si="42"/>
        <v>0.26351351351351354</v>
      </c>
      <c r="J47" s="8">
        <f t="shared" si="42"/>
        <v>5.4003724394785853E-2</v>
      </c>
      <c r="K47" s="8">
        <f t="shared" si="42"/>
        <v>1.9731649565903711E-3</v>
      </c>
      <c r="L47" s="367">
        <f>ROUND(SUM(E47:K47),2)</f>
        <v>1.66</v>
      </c>
      <c r="M47" s="363"/>
      <c r="N47" s="296"/>
      <c r="O47" s="5"/>
      <c r="P47" s="297" t="s">
        <v>118</v>
      </c>
      <c r="Q47" s="5"/>
      <c r="R47" s="342">
        <f t="shared" ref="R47:X47" si="43">R46*5</f>
        <v>1.3653741125068269E-2</v>
      </c>
      <c r="S47" s="7">
        <f t="shared" si="43"/>
        <v>0.24305555555555555</v>
      </c>
      <c r="T47" s="7">
        <f t="shared" si="43"/>
        <v>0.61639118457300279</v>
      </c>
      <c r="U47" s="7">
        <f t="shared" si="43"/>
        <v>0.50834202294056308</v>
      </c>
      <c r="V47" s="7">
        <f t="shared" si="43"/>
        <v>0.33091787439613524</v>
      </c>
      <c r="W47" s="7">
        <f t="shared" si="43"/>
        <v>5.9730250481695571E-2</v>
      </c>
      <c r="X47" s="7">
        <f t="shared" si="43"/>
        <v>0</v>
      </c>
      <c r="Y47" s="367">
        <f>SUM(R47:X47)</f>
        <v>1.7720906290720206</v>
      </c>
    </row>
    <row r="48" spans="1:25">
      <c r="A48" s="293">
        <v>210</v>
      </c>
      <c r="B48" s="2" t="s">
        <v>12</v>
      </c>
      <c r="C48" s="294" t="s">
        <v>121</v>
      </c>
      <c r="D48" s="365">
        <f>SUM(E48:K48)</f>
        <v>55192</v>
      </c>
      <c r="E48" s="11">
        <f>H27国調年齢区分!J29</f>
        <v>6788</v>
      </c>
      <c r="F48" s="11">
        <f>H27国調年齢区分!K29</f>
        <v>5889</v>
      </c>
      <c r="G48" s="11">
        <f>H27国調年齢区分!L29</f>
        <v>6575</v>
      </c>
      <c r="H48" s="11">
        <f>H27国調年齢区分!M29</f>
        <v>7531</v>
      </c>
      <c r="I48" s="11">
        <f>H27国調年齢区分!N29</f>
        <v>8614</v>
      </c>
      <c r="J48" s="11">
        <f>H27国調年齢区分!O29</f>
        <v>10695</v>
      </c>
      <c r="K48" s="11">
        <f>H27国調年齢区分!P29</f>
        <v>9100</v>
      </c>
      <c r="L48" s="323"/>
      <c r="M48" s="363"/>
      <c r="N48" s="293">
        <v>210</v>
      </c>
      <c r="O48" s="2" t="s">
        <v>12</v>
      </c>
      <c r="P48" s="294" t="s">
        <v>121</v>
      </c>
      <c r="Q48" s="371">
        <f>SUM(R48:X48)</f>
        <v>54336</v>
      </c>
      <c r="R48" s="373">
        <f>H29住基人口2!AR23</f>
        <v>6699</v>
      </c>
      <c r="S48" s="4">
        <f>H29住基人口2!AS23</f>
        <v>5869</v>
      </c>
      <c r="T48" s="4">
        <f>H29住基人口2!AT23</f>
        <v>6259</v>
      </c>
      <c r="U48" s="4">
        <f>H29住基人口2!AU23</f>
        <v>7248</v>
      </c>
      <c r="V48" s="4">
        <f>H29住基人口2!AV23</f>
        <v>8092</v>
      </c>
      <c r="W48" s="4">
        <f>H29住基人口2!AW23</f>
        <v>10413</v>
      </c>
      <c r="X48" s="4">
        <f>H29住基人口2!AX23</f>
        <v>9756</v>
      </c>
      <c r="Y48" s="323"/>
    </row>
    <row r="49" spans="1:25">
      <c r="A49" s="296"/>
      <c r="B49" s="5"/>
      <c r="C49" s="295" t="s">
        <v>122</v>
      </c>
      <c r="D49" s="366">
        <f>SUM(E49:K49)</f>
        <v>2267</v>
      </c>
      <c r="E49" s="6">
        <f>H27市町出生!E24</f>
        <v>32</v>
      </c>
      <c r="F49" s="6">
        <f>H27市町出生!F24</f>
        <v>225</v>
      </c>
      <c r="G49" s="6">
        <f>H27市町出生!G24</f>
        <v>679</v>
      </c>
      <c r="H49" s="6">
        <f>H27市町出生!H24</f>
        <v>802</v>
      </c>
      <c r="I49" s="6">
        <f>H27市町出生!I24</f>
        <v>429</v>
      </c>
      <c r="J49" s="6">
        <f>H27市町出生!J24</f>
        <v>97</v>
      </c>
      <c r="K49" s="6">
        <f>H27市町出生!K24</f>
        <v>3</v>
      </c>
      <c r="L49" s="323"/>
      <c r="M49" s="363"/>
      <c r="N49" s="296"/>
      <c r="O49" s="5"/>
      <c r="P49" s="297" t="s">
        <v>122</v>
      </c>
      <c r="Q49" s="372">
        <f>SUM(R49:X49)</f>
        <v>2232</v>
      </c>
      <c r="R49" s="374">
        <f>H28市町出生!E24</f>
        <v>20</v>
      </c>
      <c r="S49" s="6">
        <f>H28市町出生!F24</f>
        <v>208</v>
      </c>
      <c r="T49" s="6">
        <f>H28市町出生!G24</f>
        <v>653</v>
      </c>
      <c r="U49" s="6">
        <f>H28市町出生!H24</f>
        <v>829</v>
      </c>
      <c r="V49" s="6">
        <f>H28市町出生!I24</f>
        <v>428</v>
      </c>
      <c r="W49" s="6">
        <f>H28市町出生!J24</f>
        <v>93</v>
      </c>
      <c r="X49" s="6">
        <f>H28市町出生!K24</f>
        <v>1</v>
      </c>
      <c r="Y49" s="323"/>
    </row>
    <row r="50" spans="1:25">
      <c r="A50" s="296"/>
      <c r="B50" s="5"/>
      <c r="C50" s="297" t="s">
        <v>123</v>
      </c>
      <c r="D50" s="323"/>
      <c r="E50" s="7">
        <f>E49/E48</f>
        <v>4.7142015321154978E-3</v>
      </c>
      <c r="F50" s="7">
        <f t="shared" ref="F50:K50" si="44">F49/F48</f>
        <v>3.8206826286296486E-2</v>
      </c>
      <c r="G50" s="7">
        <f t="shared" si="44"/>
        <v>0.10326996197718631</v>
      </c>
      <c r="H50" s="7">
        <f t="shared" si="44"/>
        <v>0.10649316159872527</v>
      </c>
      <c r="I50" s="7">
        <f t="shared" si="44"/>
        <v>4.9802646853958674E-2</v>
      </c>
      <c r="J50" s="7">
        <f t="shared" si="44"/>
        <v>9.0696587190275835E-3</v>
      </c>
      <c r="K50" s="7">
        <f t="shared" si="44"/>
        <v>3.2967032967032967E-4</v>
      </c>
      <c r="L50" s="17"/>
      <c r="M50" s="363"/>
      <c r="N50" s="296"/>
      <c r="O50" s="5"/>
      <c r="P50" s="297" t="s">
        <v>123</v>
      </c>
      <c r="Q50" s="5"/>
      <c r="R50" s="342">
        <f t="shared" ref="R50:X50" si="45">R49/R48</f>
        <v>2.9855202268995371E-3</v>
      </c>
      <c r="S50" s="7">
        <f t="shared" si="45"/>
        <v>3.5440449821093886E-2</v>
      </c>
      <c r="T50" s="7">
        <f t="shared" si="45"/>
        <v>0.104329765138201</v>
      </c>
      <c r="U50" s="7">
        <f t="shared" si="45"/>
        <v>0.11437637969094923</v>
      </c>
      <c r="V50" s="7">
        <f t="shared" si="45"/>
        <v>5.2891744933267426E-2</v>
      </c>
      <c r="W50" s="7">
        <f t="shared" si="45"/>
        <v>8.931143762604437E-3</v>
      </c>
      <c r="X50" s="7">
        <f t="shared" si="45"/>
        <v>1.025010250102501E-4</v>
      </c>
      <c r="Y50" s="17"/>
    </row>
    <row r="51" spans="1:25">
      <c r="A51" s="319"/>
      <c r="B51" s="3"/>
      <c r="C51" s="318" t="s">
        <v>118</v>
      </c>
      <c r="D51" s="324"/>
      <c r="E51" s="8">
        <f>E50*5</f>
        <v>2.357100766057749E-2</v>
      </c>
      <c r="F51" s="8">
        <f t="shared" ref="F51:K51" si="46">F50*5</f>
        <v>0.19103413143148243</v>
      </c>
      <c r="G51" s="8">
        <f t="shared" si="46"/>
        <v>0.5163498098859316</v>
      </c>
      <c r="H51" s="8">
        <f t="shared" si="46"/>
        <v>0.53246580799362631</v>
      </c>
      <c r="I51" s="8">
        <f t="shared" si="46"/>
        <v>0.24901323426979338</v>
      </c>
      <c r="J51" s="8">
        <f t="shared" si="46"/>
        <v>4.5348293595137916E-2</v>
      </c>
      <c r="K51" s="8">
        <f t="shared" si="46"/>
        <v>1.6483516483516484E-3</v>
      </c>
      <c r="L51" s="367">
        <f>ROUND(SUM(E51:K51),2)</f>
        <v>1.56</v>
      </c>
      <c r="M51" s="363"/>
      <c r="N51" s="319"/>
      <c r="O51" s="3"/>
      <c r="P51" s="318" t="s">
        <v>118</v>
      </c>
      <c r="Q51" s="3"/>
      <c r="R51" s="15">
        <f t="shared" ref="R51:X51" si="47">R50*5</f>
        <v>1.4927601134497686E-2</v>
      </c>
      <c r="S51" s="8">
        <f t="shared" si="47"/>
        <v>0.17720224910546944</v>
      </c>
      <c r="T51" s="8">
        <f t="shared" si="47"/>
        <v>0.52164882569100501</v>
      </c>
      <c r="U51" s="8">
        <f t="shared" si="47"/>
        <v>0.57188189845474613</v>
      </c>
      <c r="V51" s="8">
        <f t="shared" si="47"/>
        <v>0.26445872466633713</v>
      </c>
      <c r="W51" s="8">
        <f t="shared" si="47"/>
        <v>4.4655718813022188E-2</v>
      </c>
      <c r="X51" s="8">
        <f t="shared" si="47"/>
        <v>5.1250512505125051E-4</v>
      </c>
      <c r="Y51" s="367">
        <f>SUM(R51:X51)</f>
        <v>1.5952875229901284</v>
      </c>
    </row>
    <row r="52" spans="1:25">
      <c r="A52" s="296">
        <v>212</v>
      </c>
      <c r="B52" s="5" t="s">
        <v>13</v>
      </c>
      <c r="C52" s="294" t="s">
        <v>121</v>
      </c>
      <c r="D52" s="311">
        <f>SUM(E52:K52)</f>
        <v>9129</v>
      </c>
      <c r="E52" s="10">
        <f>H27国調市町!J32</f>
        <v>1255</v>
      </c>
      <c r="F52" s="10">
        <f>H27国調市町!K32</f>
        <v>989</v>
      </c>
      <c r="G52" s="10">
        <f>H27国調市町!L32</f>
        <v>1067</v>
      </c>
      <c r="H52" s="10">
        <f>H27国調市町!M32</f>
        <v>1105</v>
      </c>
      <c r="I52" s="10">
        <f>H27国調市町!N32</f>
        <v>1403</v>
      </c>
      <c r="J52" s="10">
        <f>H27国調市町!O32</f>
        <v>1735</v>
      </c>
      <c r="K52" s="10">
        <f>H27国調市町!P32</f>
        <v>1575</v>
      </c>
      <c r="L52" s="323"/>
      <c r="M52" s="363"/>
      <c r="N52" s="296">
        <v>212</v>
      </c>
      <c r="O52" s="5" t="s">
        <v>13</v>
      </c>
      <c r="P52" s="297" t="s">
        <v>121</v>
      </c>
      <c r="Q52" s="371">
        <f>SUM(R52:X52)</f>
        <v>8788</v>
      </c>
      <c r="R52" s="373">
        <f>H29住基人口2!AR24</f>
        <v>1235</v>
      </c>
      <c r="S52" s="4">
        <f>H29住基人口2!AS24</f>
        <v>934</v>
      </c>
      <c r="T52" s="4">
        <f>H29住基人口2!AT24</f>
        <v>998</v>
      </c>
      <c r="U52" s="4">
        <f>H29住基人口2!AU24</f>
        <v>1045</v>
      </c>
      <c r="V52" s="4">
        <f>H29住基人口2!AV24</f>
        <v>1305</v>
      </c>
      <c r="W52" s="4">
        <f>H29住基人口2!AW24</f>
        <v>1647</v>
      </c>
      <c r="X52" s="4">
        <f>H29住基人口2!AX24</f>
        <v>1624</v>
      </c>
      <c r="Y52" s="323"/>
    </row>
    <row r="53" spans="1:25">
      <c r="A53" s="296"/>
      <c r="B53" s="5"/>
      <c r="C53" s="295" t="s">
        <v>122</v>
      </c>
      <c r="D53" s="366">
        <f>SUM(E53:K53)</f>
        <v>324</v>
      </c>
      <c r="E53" s="9">
        <f>H27市町出生!E25</f>
        <v>5</v>
      </c>
      <c r="F53" s="9">
        <f>H27市町出生!F25</f>
        <v>28</v>
      </c>
      <c r="G53" s="9">
        <f>H27市町出生!G25</f>
        <v>104</v>
      </c>
      <c r="H53" s="9">
        <f>H27市町出生!H25</f>
        <v>112</v>
      </c>
      <c r="I53" s="9">
        <f>H27市町出生!I25</f>
        <v>61</v>
      </c>
      <c r="J53" s="9">
        <f>H27市町出生!J25</f>
        <v>12</v>
      </c>
      <c r="K53" s="9">
        <f>H27市町出生!K25</f>
        <v>2</v>
      </c>
      <c r="L53" s="323"/>
      <c r="M53" s="363"/>
      <c r="N53" s="296"/>
      <c r="O53" s="5"/>
      <c r="P53" s="297" t="s">
        <v>122</v>
      </c>
      <c r="Q53" s="372">
        <f>SUM(R53:X53)</f>
        <v>311</v>
      </c>
      <c r="R53" s="374">
        <f>H28市町出生!E25</f>
        <v>8</v>
      </c>
      <c r="S53" s="6">
        <f>H28市町出生!F25</f>
        <v>31</v>
      </c>
      <c r="T53" s="6">
        <f>H28市町出生!G25</f>
        <v>101</v>
      </c>
      <c r="U53" s="6">
        <f>H28市町出生!H25</f>
        <v>105</v>
      </c>
      <c r="V53" s="6">
        <f>H28市町出生!I25</f>
        <v>53</v>
      </c>
      <c r="W53" s="6">
        <f>H28市町出生!J25</f>
        <v>13</v>
      </c>
      <c r="X53" s="6">
        <f>H28市町出生!K25</f>
        <v>0</v>
      </c>
      <c r="Y53" s="323"/>
    </row>
    <row r="54" spans="1:25">
      <c r="A54" s="296"/>
      <c r="B54" s="5"/>
      <c r="C54" s="297" t="s">
        <v>123</v>
      </c>
      <c r="D54" s="323"/>
      <c r="E54" s="7">
        <f>E53/E52</f>
        <v>3.9840637450199202E-3</v>
      </c>
      <c r="F54" s="7">
        <f t="shared" ref="F54:K54" si="48">F53/F52</f>
        <v>2.8311425682507583E-2</v>
      </c>
      <c r="G54" s="7">
        <f t="shared" si="48"/>
        <v>9.7469540768509846E-2</v>
      </c>
      <c r="H54" s="7">
        <f t="shared" si="48"/>
        <v>0.10135746606334842</v>
      </c>
      <c r="I54" s="7">
        <f t="shared" si="48"/>
        <v>4.3478260869565216E-2</v>
      </c>
      <c r="J54" s="7">
        <f t="shared" si="48"/>
        <v>6.9164265129682996E-3</v>
      </c>
      <c r="K54" s="7">
        <f t="shared" si="48"/>
        <v>1.2698412698412698E-3</v>
      </c>
      <c r="L54" s="17"/>
      <c r="M54" s="363"/>
      <c r="N54" s="296"/>
      <c r="O54" s="5"/>
      <c r="P54" s="297" t="s">
        <v>123</v>
      </c>
      <c r="Q54" s="5"/>
      <c r="R54" s="342">
        <f t="shared" ref="R54:X54" si="49">R53/R52</f>
        <v>6.4777327935222669E-3</v>
      </c>
      <c r="S54" s="7">
        <f t="shared" si="49"/>
        <v>3.3190578158458245E-2</v>
      </c>
      <c r="T54" s="7">
        <f t="shared" si="49"/>
        <v>0.10120240480961924</v>
      </c>
      <c r="U54" s="7">
        <f t="shared" si="49"/>
        <v>0.10047846889952153</v>
      </c>
      <c r="V54" s="7">
        <f t="shared" si="49"/>
        <v>4.0613026819923369E-2</v>
      </c>
      <c r="W54" s="7">
        <f t="shared" si="49"/>
        <v>7.893139040680024E-3</v>
      </c>
      <c r="X54" s="7">
        <f t="shared" si="49"/>
        <v>0</v>
      </c>
      <c r="Y54" s="17"/>
    </row>
    <row r="55" spans="1:25">
      <c r="A55" s="296"/>
      <c r="B55" s="5"/>
      <c r="C55" s="318" t="s">
        <v>118</v>
      </c>
      <c r="D55" s="324"/>
      <c r="E55" s="8">
        <f>E54*5</f>
        <v>1.9920318725099601E-2</v>
      </c>
      <c r="F55" s="8">
        <f t="shared" ref="F55:K55" si="50">F54*5</f>
        <v>0.14155712841253792</v>
      </c>
      <c r="G55" s="8">
        <f t="shared" si="50"/>
        <v>0.48734770384254922</v>
      </c>
      <c r="H55" s="8">
        <f t="shared" si="50"/>
        <v>0.50678733031674206</v>
      </c>
      <c r="I55" s="8">
        <f t="shared" si="50"/>
        <v>0.21739130434782608</v>
      </c>
      <c r="J55" s="8">
        <f t="shared" si="50"/>
        <v>3.4582132564841495E-2</v>
      </c>
      <c r="K55" s="8">
        <f t="shared" si="50"/>
        <v>6.3492063492063492E-3</v>
      </c>
      <c r="L55" s="367">
        <f>ROUND(SUM(E55:K55),2)</f>
        <v>1.41</v>
      </c>
      <c r="M55" s="363"/>
      <c r="N55" s="296"/>
      <c r="O55" s="5"/>
      <c r="P55" s="297" t="s">
        <v>118</v>
      </c>
      <c r="Q55" s="5"/>
      <c r="R55" s="342">
        <f t="shared" ref="R55:X55" si="51">R54*5</f>
        <v>3.2388663967611336E-2</v>
      </c>
      <c r="S55" s="7">
        <f t="shared" si="51"/>
        <v>0.16595289079229122</v>
      </c>
      <c r="T55" s="7">
        <f t="shared" si="51"/>
        <v>0.5060120240480962</v>
      </c>
      <c r="U55" s="7">
        <f t="shared" si="51"/>
        <v>0.50239234449760761</v>
      </c>
      <c r="V55" s="7">
        <f t="shared" si="51"/>
        <v>0.20306513409961685</v>
      </c>
      <c r="W55" s="7">
        <f t="shared" si="51"/>
        <v>3.9465695203400118E-2</v>
      </c>
      <c r="X55" s="7">
        <f t="shared" si="51"/>
        <v>0</v>
      </c>
      <c r="Y55" s="367">
        <f>SUM(R55:X55)</f>
        <v>1.4492767526086232</v>
      </c>
    </row>
    <row r="56" spans="1:25">
      <c r="A56" s="293">
        <v>213</v>
      </c>
      <c r="B56" s="2" t="s">
        <v>66</v>
      </c>
      <c r="C56" s="297" t="s">
        <v>121</v>
      </c>
      <c r="D56" s="365">
        <f>SUM(E56:K56)</f>
        <v>7442</v>
      </c>
      <c r="E56" s="4">
        <f>H27国調市町!J33</f>
        <v>972</v>
      </c>
      <c r="F56" s="4">
        <f>H27国調市町!K33</f>
        <v>777</v>
      </c>
      <c r="G56" s="4">
        <f>H27国調市町!L33</f>
        <v>822</v>
      </c>
      <c r="H56" s="4">
        <f>H27国調市町!M33</f>
        <v>956</v>
      </c>
      <c r="I56" s="4">
        <f>H27国調市町!N33</f>
        <v>1149</v>
      </c>
      <c r="J56" s="4">
        <f>H27国調市町!O33</f>
        <v>1460</v>
      </c>
      <c r="K56" s="4">
        <f>H27国調市町!P33</f>
        <v>1306</v>
      </c>
      <c r="L56" s="323"/>
      <c r="M56" s="363"/>
      <c r="N56" s="293">
        <v>213</v>
      </c>
      <c r="O56" s="2" t="s">
        <v>66</v>
      </c>
      <c r="P56" s="294" t="s">
        <v>121</v>
      </c>
      <c r="Q56" s="371">
        <f>SUM(R56:X56)</f>
        <v>7171</v>
      </c>
      <c r="R56" s="373">
        <f>H29住基人口2!AR25</f>
        <v>946</v>
      </c>
      <c r="S56" s="4">
        <f>H29住基人口2!AS25</f>
        <v>746</v>
      </c>
      <c r="T56" s="4">
        <f>H29住基人口2!AT25</f>
        <v>786</v>
      </c>
      <c r="U56" s="4">
        <f>H29住基人口2!AU25</f>
        <v>884</v>
      </c>
      <c r="V56" s="4">
        <f>H29住基人口2!AV25</f>
        <v>1085</v>
      </c>
      <c r="W56" s="4">
        <f>H29住基人口2!AW25</f>
        <v>1392</v>
      </c>
      <c r="X56" s="4">
        <f>H29住基人口2!AX25</f>
        <v>1332</v>
      </c>
      <c r="Y56" s="323"/>
    </row>
    <row r="57" spans="1:25">
      <c r="A57" s="296"/>
      <c r="B57" s="5"/>
      <c r="C57" s="295" t="s">
        <v>122</v>
      </c>
      <c r="D57" s="366">
        <f>SUM(E57:K57)</f>
        <v>305</v>
      </c>
      <c r="E57" s="6">
        <f>H27市町出生!E26</f>
        <v>8</v>
      </c>
      <c r="F57" s="6">
        <f>H27市町出生!F26</f>
        <v>43</v>
      </c>
      <c r="G57" s="6">
        <f>H27市町出生!G26</f>
        <v>77</v>
      </c>
      <c r="H57" s="6">
        <f>H27市町出生!H26</f>
        <v>109</v>
      </c>
      <c r="I57" s="6">
        <f>H27市町出生!I26</f>
        <v>51</v>
      </c>
      <c r="J57" s="6">
        <f>H27市町出生!J26</f>
        <v>17</v>
      </c>
      <c r="K57" s="6">
        <f>H27市町出生!K26</f>
        <v>0</v>
      </c>
      <c r="L57" s="323"/>
      <c r="M57" s="363"/>
      <c r="N57" s="296"/>
      <c r="O57" s="5"/>
      <c r="P57" s="297" t="s">
        <v>122</v>
      </c>
      <c r="Q57" s="372">
        <f>SUM(R57:X57)</f>
        <v>296</v>
      </c>
      <c r="R57" s="374">
        <f>H28市町出生!E26</f>
        <v>4</v>
      </c>
      <c r="S57" s="6">
        <f>H28市町出生!F26</f>
        <v>31</v>
      </c>
      <c r="T57" s="6">
        <f>H28市町出生!G26</f>
        <v>84</v>
      </c>
      <c r="U57" s="6">
        <f>H28市町出生!H26</f>
        <v>92</v>
      </c>
      <c r="V57" s="6">
        <f>H28市町出生!I26</f>
        <v>68</v>
      </c>
      <c r="W57" s="6">
        <f>H28市町出生!J26</f>
        <v>17</v>
      </c>
      <c r="X57" s="6">
        <f>H28市町出生!K26</f>
        <v>0</v>
      </c>
      <c r="Y57" s="323"/>
    </row>
    <row r="58" spans="1:25">
      <c r="A58" s="296"/>
      <c r="B58" s="5"/>
      <c r="C58" s="297" t="s">
        <v>123</v>
      </c>
      <c r="D58" s="323"/>
      <c r="E58" s="7">
        <f>E57/E56</f>
        <v>8.23045267489712E-3</v>
      </c>
      <c r="F58" s="7">
        <f t="shared" ref="F58:K58" si="52">F57/F56</f>
        <v>5.5341055341055344E-2</v>
      </c>
      <c r="G58" s="7">
        <f t="shared" si="52"/>
        <v>9.3673965936739656E-2</v>
      </c>
      <c r="H58" s="7">
        <f t="shared" si="52"/>
        <v>0.11401673640167365</v>
      </c>
      <c r="I58" s="7">
        <f t="shared" si="52"/>
        <v>4.4386422976501305E-2</v>
      </c>
      <c r="J58" s="7">
        <f t="shared" si="52"/>
        <v>1.1643835616438357E-2</v>
      </c>
      <c r="K58" s="7">
        <f t="shared" si="52"/>
        <v>0</v>
      </c>
      <c r="L58" s="17"/>
      <c r="M58" s="363"/>
      <c r="N58" s="296"/>
      <c r="O58" s="5"/>
      <c r="P58" s="297" t="s">
        <v>123</v>
      </c>
      <c r="Q58" s="5"/>
      <c r="R58" s="342">
        <f t="shared" ref="R58:X58" si="53">R57/R56</f>
        <v>4.2283298097251587E-3</v>
      </c>
      <c r="S58" s="7">
        <f t="shared" si="53"/>
        <v>4.1554959785522788E-2</v>
      </c>
      <c r="T58" s="7">
        <f t="shared" si="53"/>
        <v>0.10687022900763359</v>
      </c>
      <c r="U58" s="7">
        <f t="shared" si="53"/>
        <v>0.10407239819004525</v>
      </c>
      <c r="V58" s="7">
        <f t="shared" si="53"/>
        <v>6.2672811059907838E-2</v>
      </c>
      <c r="W58" s="7">
        <f t="shared" si="53"/>
        <v>1.221264367816092E-2</v>
      </c>
      <c r="X58" s="7">
        <f t="shared" si="53"/>
        <v>0</v>
      </c>
      <c r="Y58" s="17"/>
    </row>
    <row r="59" spans="1:25">
      <c r="A59" s="319"/>
      <c r="B59" s="3"/>
      <c r="C59" s="297" t="s">
        <v>118</v>
      </c>
      <c r="D59" s="323"/>
      <c r="E59" s="8">
        <f>E58*5</f>
        <v>4.1152263374485604E-2</v>
      </c>
      <c r="F59" s="8">
        <f t="shared" ref="F59:K59" si="54">F58*5</f>
        <v>0.27670527670527673</v>
      </c>
      <c r="G59" s="8">
        <f t="shared" si="54"/>
        <v>0.46836982968369828</v>
      </c>
      <c r="H59" s="8">
        <f t="shared" si="54"/>
        <v>0.57008368200836823</v>
      </c>
      <c r="I59" s="8">
        <f t="shared" si="54"/>
        <v>0.22193211488250653</v>
      </c>
      <c r="J59" s="8">
        <f t="shared" si="54"/>
        <v>5.8219178082191785E-2</v>
      </c>
      <c r="K59" s="8">
        <f t="shared" si="54"/>
        <v>0</v>
      </c>
      <c r="L59" s="367">
        <f>ROUND(SUM(E59:K59),2)</f>
        <v>1.64</v>
      </c>
      <c r="M59" s="363"/>
      <c r="N59" s="319"/>
      <c r="O59" s="3"/>
      <c r="P59" s="318" t="s">
        <v>118</v>
      </c>
      <c r="Q59" s="3"/>
      <c r="R59" s="15">
        <f t="shared" ref="R59:X59" si="55">R58*5</f>
        <v>2.1141649048625793E-2</v>
      </c>
      <c r="S59" s="8">
        <f t="shared" si="55"/>
        <v>0.20777479892761394</v>
      </c>
      <c r="T59" s="8">
        <f t="shared" si="55"/>
        <v>0.53435114503816794</v>
      </c>
      <c r="U59" s="8">
        <f t="shared" si="55"/>
        <v>0.52036199095022628</v>
      </c>
      <c r="V59" s="8">
        <f t="shared" si="55"/>
        <v>0.3133640552995392</v>
      </c>
      <c r="W59" s="8">
        <f t="shared" si="55"/>
        <v>6.1063218390804599E-2</v>
      </c>
      <c r="X59" s="8">
        <f t="shared" si="55"/>
        <v>0</v>
      </c>
      <c r="Y59" s="367">
        <f>SUM(R59:X59)</f>
        <v>1.6580568576549777</v>
      </c>
    </row>
    <row r="60" spans="1:25">
      <c r="A60" s="296">
        <v>214</v>
      </c>
      <c r="B60" s="5" t="s">
        <v>68</v>
      </c>
      <c r="C60" s="294" t="s">
        <v>121</v>
      </c>
      <c r="D60" s="311">
        <f>SUM(E60:K60)</f>
        <v>47940</v>
      </c>
      <c r="E60" s="209">
        <f>H27国調年齢区分!J30</f>
        <v>5733</v>
      </c>
      <c r="F60" s="209">
        <f>H27国調年齢区分!K30</f>
        <v>4947</v>
      </c>
      <c r="G60" s="209">
        <f>H27国調年齢区分!L30</f>
        <v>4805</v>
      </c>
      <c r="H60" s="209">
        <f>H27国調年齢区分!M30</f>
        <v>5886</v>
      </c>
      <c r="I60" s="209">
        <f>H27国調年齢区分!N30</f>
        <v>7563</v>
      </c>
      <c r="J60" s="209">
        <f>H27国調年齢区分!O30</f>
        <v>9868</v>
      </c>
      <c r="K60" s="209">
        <f>H27国調年齢区分!P30</f>
        <v>9138</v>
      </c>
      <c r="L60" s="323"/>
      <c r="M60" s="363"/>
      <c r="N60" s="296">
        <v>214</v>
      </c>
      <c r="O60" s="5" t="s">
        <v>68</v>
      </c>
      <c r="P60" s="297" t="s">
        <v>121</v>
      </c>
      <c r="Q60" s="371">
        <f>SUM(R60:X60)</f>
        <v>47360</v>
      </c>
      <c r="R60" s="373">
        <f>H29住基人口2!AR26</f>
        <v>5743</v>
      </c>
      <c r="S60" s="4">
        <f>H29住基人口2!AS26</f>
        <v>5004</v>
      </c>
      <c r="T60" s="4">
        <f>H29住基人口2!AT26</f>
        <v>4578</v>
      </c>
      <c r="U60" s="4">
        <f>H29住基人口2!AU26</f>
        <v>5671</v>
      </c>
      <c r="V60" s="4">
        <f>H29住基人口2!AV26</f>
        <v>7087</v>
      </c>
      <c r="W60" s="4">
        <f>H29住基人口2!AW26</f>
        <v>9554</v>
      </c>
      <c r="X60" s="4">
        <f>H29住基人口2!AX26</f>
        <v>9723</v>
      </c>
      <c r="Y60" s="323"/>
    </row>
    <row r="61" spans="1:25">
      <c r="A61" s="296"/>
      <c r="B61" s="5"/>
      <c r="C61" s="295" t="s">
        <v>122</v>
      </c>
      <c r="D61" s="366">
        <f>SUM(E61:K61)</f>
        <v>1745</v>
      </c>
      <c r="E61" s="9">
        <f>H27市町出生!E27</f>
        <v>11</v>
      </c>
      <c r="F61" s="9">
        <f>H27市町出生!F27</f>
        <v>92</v>
      </c>
      <c r="G61" s="9">
        <f>H27市町出生!G27</f>
        <v>388</v>
      </c>
      <c r="H61" s="9">
        <f>H27市町出生!H27</f>
        <v>659</v>
      </c>
      <c r="I61" s="9">
        <f>H27市町出生!I27</f>
        <v>470</v>
      </c>
      <c r="J61" s="9">
        <f>H27市町出生!J27</f>
        <v>123</v>
      </c>
      <c r="K61" s="9">
        <f>H27市町出生!K27</f>
        <v>2</v>
      </c>
      <c r="L61" s="323"/>
      <c r="M61" s="363"/>
      <c r="N61" s="296"/>
      <c r="O61" s="5"/>
      <c r="P61" s="297" t="s">
        <v>122</v>
      </c>
      <c r="Q61" s="372">
        <f>SUM(R61:X61)</f>
        <v>1742</v>
      </c>
      <c r="R61" s="374">
        <f>H28市町出生!E27</f>
        <v>9</v>
      </c>
      <c r="S61" s="6">
        <f>H28市町出生!F27</f>
        <v>84</v>
      </c>
      <c r="T61" s="6">
        <f>H28市町出生!G27</f>
        <v>364</v>
      </c>
      <c r="U61" s="6">
        <f>H28市町出生!H27</f>
        <v>700</v>
      </c>
      <c r="V61" s="6">
        <f>H28市町出生!I27</f>
        <v>473</v>
      </c>
      <c r="W61" s="6">
        <f>H28市町出生!J27</f>
        <v>108</v>
      </c>
      <c r="X61" s="6">
        <f>H28市町出生!K27</f>
        <v>4</v>
      </c>
      <c r="Y61" s="323"/>
    </row>
    <row r="62" spans="1:25">
      <c r="A62" s="296"/>
      <c r="B62" s="5"/>
      <c r="C62" s="297" t="s">
        <v>123</v>
      </c>
      <c r="D62" s="323"/>
      <c r="E62" s="7">
        <f>E61/E60</f>
        <v>1.9187162044304901E-3</v>
      </c>
      <c r="F62" s="7">
        <f t="shared" ref="F62:K62" si="56">F61/F60</f>
        <v>1.8597129573478876E-2</v>
      </c>
      <c r="G62" s="7">
        <f t="shared" si="56"/>
        <v>8.0749219562955249E-2</v>
      </c>
      <c r="H62" s="7">
        <f t="shared" si="56"/>
        <v>0.11196058443764866</v>
      </c>
      <c r="I62" s="7">
        <f t="shared" si="56"/>
        <v>6.2144651593283091E-2</v>
      </c>
      <c r="J62" s="7">
        <f t="shared" si="56"/>
        <v>1.246453182002432E-2</v>
      </c>
      <c r="K62" s="7">
        <f t="shared" si="56"/>
        <v>2.1886627270737579E-4</v>
      </c>
      <c r="L62" s="17"/>
      <c r="M62" s="363"/>
      <c r="N62" s="296"/>
      <c r="O62" s="5"/>
      <c r="P62" s="297" t="s">
        <v>123</v>
      </c>
      <c r="Q62" s="5"/>
      <c r="R62" s="342">
        <f t="shared" ref="R62:X62" si="57">R61/R60</f>
        <v>1.5671251958906496E-3</v>
      </c>
      <c r="S62" s="7">
        <f t="shared" si="57"/>
        <v>1.6786570743405275E-2</v>
      </c>
      <c r="T62" s="7">
        <f t="shared" si="57"/>
        <v>7.9510703363914373E-2</v>
      </c>
      <c r="U62" s="7">
        <f t="shared" si="57"/>
        <v>0.12343502027861047</v>
      </c>
      <c r="V62" s="7">
        <f t="shared" si="57"/>
        <v>6.6741921828700437E-2</v>
      </c>
      <c r="W62" s="7">
        <f t="shared" si="57"/>
        <v>1.1304165794431652E-2</v>
      </c>
      <c r="X62" s="7">
        <f t="shared" si="57"/>
        <v>4.1139565977578934E-4</v>
      </c>
      <c r="Y62" s="17"/>
    </row>
    <row r="63" spans="1:25">
      <c r="A63" s="296"/>
      <c r="B63" s="5"/>
      <c r="C63" s="318" t="s">
        <v>118</v>
      </c>
      <c r="D63" s="324"/>
      <c r="E63" s="8">
        <f>E62*5</f>
        <v>9.5935810221524503E-3</v>
      </c>
      <c r="F63" s="8">
        <f t="shared" ref="F63:K63" si="58">F62*5</f>
        <v>9.2985647867394383E-2</v>
      </c>
      <c r="G63" s="8">
        <f t="shared" si="58"/>
        <v>0.40374609781477622</v>
      </c>
      <c r="H63" s="8">
        <f t="shared" si="58"/>
        <v>0.55980292218824323</v>
      </c>
      <c r="I63" s="8">
        <f t="shared" si="58"/>
        <v>0.31072325796641548</v>
      </c>
      <c r="J63" s="8">
        <f t="shared" si="58"/>
        <v>6.2322659100121601E-2</v>
      </c>
      <c r="K63" s="8">
        <f t="shared" si="58"/>
        <v>1.094331363536879E-3</v>
      </c>
      <c r="L63" s="367">
        <f>ROUND(SUM(E63:K63),2)</f>
        <v>1.44</v>
      </c>
      <c r="M63" s="363"/>
      <c r="N63" s="296"/>
      <c r="O63" s="5"/>
      <c r="P63" s="297" t="s">
        <v>118</v>
      </c>
      <c r="Q63" s="5"/>
      <c r="R63" s="342">
        <f t="shared" ref="R63:X63" si="59">R62*5</f>
        <v>7.8356259794532482E-3</v>
      </c>
      <c r="S63" s="7">
        <f t="shared" si="59"/>
        <v>8.3932853717026384E-2</v>
      </c>
      <c r="T63" s="7">
        <f t="shared" si="59"/>
        <v>0.39755351681957185</v>
      </c>
      <c r="U63" s="7">
        <f t="shared" si="59"/>
        <v>0.61717510139305243</v>
      </c>
      <c r="V63" s="7">
        <f t="shared" si="59"/>
        <v>0.33370960914350217</v>
      </c>
      <c r="W63" s="7">
        <f t="shared" si="59"/>
        <v>5.6520828972158259E-2</v>
      </c>
      <c r="X63" s="7">
        <f t="shared" si="59"/>
        <v>2.0569782988789469E-3</v>
      </c>
      <c r="Y63" s="367">
        <f>SUM(R63:X63)</f>
        <v>1.4987845143236431</v>
      </c>
    </row>
    <row r="64" spans="1:25">
      <c r="A64" s="293">
        <v>215</v>
      </c>
      <c r="B64" s="2" t="s">
        <v>70</v>
      </c>
      <c r="C64" s="294" t="s">
        <v>121</v>
      </c>
      <c r="D64" s="365">
        <f>SUM(E64:K64)</f>
        <v>14188</v>
      </c>
      <c r="E64" s="4">
        <f>H27国調市町!J35</f>
        <v>1854</v>
      </c>
      <c r="F64" s="4">
        <f>H27国調市町!K35</f>
        <v>1585</v>
      </c>
      <c r="G64" s="4">
        <f>H27国調市町!L35</f>
        <v>1598</v>
      </c>
      <c r="H64" s="4">
        <f>H27国調市町!M35</f>
        <v>1826</v>
      </c>
      <c r="I64" s="4">
        <f>H27国調市町!N35</f>
        <v>2272</v>
      </c>
      <c r="J64" s="4">
        <f>H27国調市町!O35</f>
        <v>2656</v>
      </c>
      <c r="K64" s="4">
        <f>H27国調市町!P35</f>
        <v>2397</v>
      </c>
      <c r="L64" s="323"/>
      <c r="M64" s="363"/>
      <c r="N64" s="293">
        <v>215</v>
      </c>
      <c r="O64" s="2" t="s">
        <v>70</v>
      </c>
      <c r="P64" s="294" t="s">
        <v>121</v>
      </c>
      <c r="Q64" s="371">
        <f>SUM(R64:X64)</f>
        <v>13746</v>
      </c>
      <c r="R64" s="373">
        <f>H29住基人口2!AR27</f>
        <v>1774</v>
      </c>
      <c r="S64" s="4">
        <f>H29住基人口2!AS27</f>
        <v>1554</v>
      </c>
      <c r="T64" s="4">
        <f>H29住基人口2!AT27</f>
        <v>1496</v>
      </c>
      <c r="U64" s="4">
        <f>H29住基人口2!AU27</f>
        <v>1759</v>
      </c>
      <c r="V64" s="4">
        <f>H29住基人口2!AV27</f>
        <v>2065</v>
      </c>
      <c r="W64" s="4">
        <f>H29住基人口2!AW27</f>
        <v>2607</v>
      </c>
      <c r="X64" s="4">
        <f>H29住基人口2!AX27</f>
        <v>2491</v>
      </c>
      <c r="Y64" s="323"/>
    </row>
    <row r="65" spans="1:25">
      <c r="A65" s="296"/>
      <c r="B65" s="5"/>
      <c r="C65" s="295" t="s">
        <v>122</v>
      </c>
      <c r="D65" s="366">
        <f>SUM(E65:K65)</f>
        <v>476</v>
      </c>
      <c r="E65" s="6">
        <f>H27市町出生!E28</f>
        <v>3</v>
      </c>
      <c r="F65" s="6">
        <f>H27市町出生!F28</f>
        <v>41</v>
      </c>
      <c r="G65" s="6">
        <f>H27市町出生!G28</f>
        <v>137</v>
      </c>
      <c r="H65" s="6">
        <f>H27市町出生!H28</f>
        <v>178</v>
      </c>
      <c r="I65" s="6">
        <f>H27市町出生!I28</f>
        <v>98</v>
      </c>
      <c r="J65" s="6">
        <f>H27市町出生!J28</f>
        <v>19</v>
      </c>
      <c r="K65" s="6">
        <f>H27市町出生!K28</f>
        <v>0</v>
      </c>
      <c r="L65" s="323"/>
      <c r="M65" s="363"/>
      <c r="N65" s="296"/>
      <c r="O65" s="5"/>
      <c r="P65" s="297" t="s">
        <v>122</v>
      </c>
      <c r="Q65" s="372">
        <f>SUM(R65:X65)</f>
        <v>491</v>
      </c>
      <c r="R65" s="374">
        <f>H28市町出生!E28</f>
        <v>10</v>
      </c>
      <c r="S65" s="6">
        <f>H28市町出生!F28</f>
        <v>45</v>
      </c>
      <c r="T65" s="6">
        <f>H28市町出生!G28</f>
        <v>137</v>
      </c>
      <c r="U65" s="6">
        <f>H28市町出生!H28</f>
        <v>174</v>
      </c>
      <c r="V65" s="6">
        <f>H28市町出生!I28</f>
        <v>102</v>
      </c>
      <c r="W65" s="6">
        <f>H28市町出生!J28</f>
        <v>23</v>
      </c>
      <c r="X65" s="6">
        <f>H28市町出生!K28</f>
        <v>0</v>
      </c>
      <c r="Y65" s="323"/>
    </row>
    <row r="66" spans="1:25">
      <c r="A66" s="296"/>
      <c r="B66" s="5"/>
      <c r="C66" s="297" t="s">
        <v>123</v>
      </c>
      <c r="D66" s="323"/>
      <c r="E66" s="7">
        <f>E65/E64</f>
        <v>1.6181229773462784E-3</v>
      </c>
      <c r="F66" s="7">
        <f t="shared" ref="F66:K66" si="60">F65/F64</f>
        <v>2.5867507886435333E-2</v>
      </c>
      <c r="G66" s="7">
        <f t="shared" si="60"/>
        <v>8.5732165206508129E-2</v>
      </c>
      <c r="H66" s="7">
        <f t="shared" si="60"/>
        <v>9.7480832420591454E-2</v>
      </c>
      <c r="I66" s="7">
        <f t="shared" si="60"/>
        <v>4.3133802816901406E-2</v>
      </c>
      <c r="J66" s="7">
        <f t="shared" si="60"/>
        <v>7.1536144578313249E-3</v>
      </c>
      <c r="K66" s="7">
        <f t="shared" si="60"/>
        <v>0</v>
      </c>
      <c r="L66" s="17"/>
      <c r="M66" s="363"/>
      <c r="N66" s="296"/>
      <c r="O66" s="5"/>
      <c r="P66" s="297" t="s">
        <v>123</v>
      </c>
      <c r="Q66" s="5"/>
      <c r="R66" s="342">
        <f t="shared" ref="R66:X66" si="61">R65/R64</f>
        <v>5.6369785794813977E-3</v>
      </c>
      <c r="S66" s="7">
        <f t="shared" si="61"/>
        <v>2.8957528957528959E-2</v>
      </c>
      <c r="T66" s="7">
        <f t="shared" si="61"/>
        <v>9.1577540106951877E-2</v>
      </c>
      <c r="U66" s="7">
        <f t="shared" si="61"/>
        <v>9.8919840818646965E-2</v>
      </c>
      <c r="V66" s="7">
        <f t="shared" si="61"/>
        <v>4.9394673123486686E-2</v>
      </c>
      <c r="W66" s="7">
        <f t="shared" si="61"/>
        <v>8.8224012274645183E-3</v>
      </c>
      <c r="X66" s="7">
        <f t="shared" si="61"/>
        <v>0</v>
      </c>
      <c r="Y66" s="17"/>
    </row>
    <row r="67" spans="1:25">
      <c r="A67" s="319"/>
      <c r="B67" s="3"/>
      <c r="C67" s="318" t="s">
        <v>118</v>
      </c>
      <c r="D67" s="324"/>
      <c r="E67" s="8">
        <f>E66*5</f>
        <v>8.0906148867313926E-3</v>
      </c>
      <c r="F67" s="8">
        <f t="shared" ref="F67:K67" si="62">F66*5</f>
        <v>0.12933753943217666</v>
      </c>
      <c r="G67" s="8">
        <f t="shared" si="62"/>
        <v>0.42866082603254063</v>
      </c>
      <c r="H67" s="8">
        <f t="shared" si="62"/>
        <v>0.48740416210295728</v>
      </c>
      <c r="I67" s="8">
        <f t="shared" si="62"/>
        <v>0.21566901408450703</v>
      </c>
      <c r="J67" s="8">
        <f t="shared" si="62"/>
        <v>3.5768072289156627E-2</v>
      </c>
      <c r="K67" s="8">
        <f t="shared" si="62"/>
        <v>0</v>
      </c>
      <c r="L67" s="367">
        <f>ROUND(SUM(E67:K67),2)</f>
        <v>1.3</v>
      </c>
      <c r="M67" s="363"/>
      <c r="N67" s="319"/>
      <c r="O67" s="3"/>
      <c r="P67" s="318" t="s">
        <v>118</v>
      </c>
      <c r="Q67" s="3"/>
      <c r="R67" s="15">
        <f t="shared" ref="R67:X67" si="63">R66*5</f>
        <v>2.8184892897406989E-2</v>
      </c>
      <c r="S67" s="8">
        <f t="shared" si="63"/>
        <v>0.1447876447876448</v>
      </c>
      <c r="T67" s="8">
        <f t="shared" si="63"/>
        <v>0.45788770053475936</v>
      </c>
      <c r="U67" s="8">
        <f t="shared" si="63"/>
        <v>0.49459920409323482</v>
      </c>
      <c r="V67" s="8">
        <f t="shared" si="63"/>
        <v>0.24697336561743344</v>
      </c>
      <c r="W67" s="8">
        <f t="shared" si="63"/>
        <v>4.4112006137322593E-2</v>
      </c>
      <c r="X67" s="8">
        <f t="shared" si="63"/>
        <v>0</v>
      </c>
      <c r="Y67" s="367">
        <f>SUM(R67:X67)</f>
        <v>1.4165448140678019</v>
      </c>
    </row>
    <row r="68" spans="1:25">
      <c r="A68" s="296">
        <v>216</v>
      </c>
      <c r="B68" s="5" t="s">
        <v>72</v>
      </c>
      <c r="C68" s="297" t="s">
        <v>121</v>
      </c>
      <c r="D68" s="311">
        <f>SUM(E68:K68)</f>
        <v>18479</v>
      </c>
      <c r="E68" s="10">
        <f>H27国調市町!J36</f>
        <v>2318</v>
      </c>
      <c r="F68" s="10">
        <f>H27国調市町!K36</f>
        <v>2015</v>
      </c>
      <c r="G68" s="10">
        <f>H27国調市町!L36</f>
        <v>2261</v>
      </c>
      <c r="H68" s="10">
        <f>H27国調市町!M36</f>
        <v>2509</v>
      </c>
      <c r="I68" s="10">
        <f>H27国調市町!N36</f>
        <v>2849</v>
      </c>
      <c r="J68" s="10">
        <f>H27国調市町!O36</f>
        <v>3522</v>
      </c>
      <c r="K68" s="10">
        <f>H27国調市町!P36</f>
        <v>3005</v>
      </c>
      <c r="L68" s="323"/>
      <c r="M68" s="363"/>
      <c r="N68" s="296">
        <v>216</v>
      </c>
      <c r="O68" s="5" t="s">
        <v>72</v>
      </c>
      <c r="P68" s="297" t="s">
        <v>121</v>
      </c>
      <c r="Q68" s="371">
        <f>SUM(R68:X68)</f>
        <v>17874</v>
      </c>
      <c r="R68" s="373">
        <f>H29住基人口2!AR28</f>
        <v>2309</v>
      </c>
      <c r="S68" s="4">
        <f>H29住基人口2!AS28</f>
        <v>1895</v>
      </c>
      <c r="T68" s="4">
        <f>H29住基人口2!AT28</f>
        <v>2098</v>
      </c>
      <c r="U68" s="4">
        <f>H29住基人口2!AU28</f>
        <v>2400</v>
      </c>
      <c r="V68" s="4">
        <f>H29住基人口2!AV28</f>
        <v>2670</v>
      </c>
      <c r="W68" s="4">
        <f>H29住基人口2!AW28</f>
        <v>3333</v>
      </c>
      <c r="X68" s="4">
        <f>H29住基人口2!AX28</f>
        <v>3169</v>
      </c>
      <c r="Y68" s="323"/>
    </row>
    <row r="69" spans="1:25">
      <c r="A69" s="296"/>
      <c r="B69" s="5"/>
      <c r="C69" s="295" t="s">
        <v>122</v>
      </c>
      <c r="D69" s="366">
        <f>SUM(E69:K69)</f>
        <v>727</v>
      </c>
      <c r="E69" s="9">
        <f>H27市町出生!E29</f>
        <v>15</v>
      </c>
      <c r="F69" s="9">
        <f>H27市町出生!F29</f>
        <v>78</v>
      </c>
      <c r="G69" s="9">
        <f>H27市町出生!G29</f>
        <v>237</v>
      </c>
      <c r="H69" s="9">
        <f>H27市町出生!H29</f>
        <v>244</v>
      </c>
      <c r="I69" s="9">
        <f>H27市町出生!I29</f>
        <v>119</v>
      </c>
      <c r="J69" s="9">
        <f>H27市町出生!J29</f>
        <v>34</v>
      </c>
      <c r="K69" s="9">
        <f>H27市町出生!K29</f>
        <v>0</v>
      </c>
      <c r="L69" s="323"/>
      <c r="M69" s="363"/>
      <c r="N69" s="296"/>
      <c r="O69" s="5"/>
      <c r="P69" s="297" t="s">
        <v>122</v>
      </c>
      <c r="Q69" s="372">
        <f>SUM(R69:X69)</f>
        <v>699</v>
      </c>
      <c r="R69" s="374">
        <f>H28市町出生!E29</f>
        <v>19</v>
      </c>
      <c r="S69" s="6">
        <f>H28市町出生!F29</f>
        <v>63</v>
      </c>
      <c r="T69" s="6">
        <f>H28市町出生!G29</f>
        <v>214</v>
      </c>
      <c r="U69" s="6">
        <f>H28市町出生!H29</f>
        <v>238</v>
      </c>
      <c r="V69" s="6">
        <f>H28市町出生!I29</f>
        <v>133</v>
      </c>
      <c r="W69" s="6">
        <f>H28市町出生!J29</f>
        <v>31</v>
      </c>
      <c r="X69" s="6">
        <f>H28市町出生!K29</f>
        <v>1</v>
      </c>
      <c r="Y69" s="323"/>
    </row>
    <row r="70" spans="1:25">
      <c r="A70" s="296"/>
      <c r="B70" s="5"/>
      <c r="C70" s="297" t="s">
        <v>123</v>
      </c>
      <c r="D70" s="323"/>
      <c r="E70" s="7">
        <f>E69/E68</f>
        <v>6.4710957722174285E-3</v>
      </c>
      <c r="F70" s="7">
        <f t="shared" ref="F70:K70" si="64">F69/F68</f>
        <v>3.870967741935484E-2</v>
      </c>
      <c r="G70" s="7">
        <f t="shared" si="64"/>
        <v>0.10482087571870853</v>
      </c>
      <c r="H70" s="7">
        <f t="shared" si="64"/>
        <v>9.7249900358708646E-2</v>
      </c>
      <c r="I70" s="7">
        <f t="shared" si="64"/>
        <v>4.1769041769041768E-2</v>
      </c>
      <c r="J70" s="7">
        <f t="shared" si="64"/>
        <v>9.6536059057353782E-3</v>
      </c>
      <c r="K70" s="7">
        <f t="shared" si="64"/>
        <v>0</v>
      </c>
      <c r="L70" s="17"/>
      <c r="M70" s="363"/>
      <c r="N70" s="296"/>
      <c r="O70" s="5"/>
      <c r="P70" s="297" t="s">
        <v>123</v>
      </c>
      <c r="Q70" s="5"/>
      <c r="R70" s="342">
        <f t="shared" ref="R70:X70" si="65">R69/R68</f>
        <v>8.2286704200952802E-3</v>
      </c>
      <c r="S70" s="7">
        <f t="shared" si="65"/>
        <v>3.3245382585751979E-2</v>
      </c>
      <c r="T70" s="7">
        <f t="shared" si="65"/>
        <v>0.10200190657769304</v>
      </c>
      <c r="U70" s="7">
        <f t="shared" si="65"/>
        <v>9.9166666666666667E-2</v>
      </c>
      <c r="V70" s="7">
        <f t="shared" si="65"/>
        <v>4.9812734082397003E-2</v>
      </c>
      <c r="W70" s="7">
        <f t="shared" si="65"/>
        <v>9.3009300930093006E-3</v>
      </c>
      <c r="X70" s="7">
        <f t="shared" si="65"/>
        <v>3.155569580309246E-4</v>
      </c>
      <c r="Y70" s="17"/>
    </row>
    <row r="71" spans="1:25">
      <c r="A71" s="296"/>
      <c r="B71" s="5"/>
      <c r="C71" s="297" t="s">
        <v>118</v>
      </c>
      <c r="D71" s="323"/>
      <c r="E71" s="8">
        <f>E70*5</f>
        <v>3.2355478861087139E-2</v>
      </c>
      <c r="F71" s="8">
        <f t="shared" ref="F71:K71" si="66">F70*5</f>
        <v>0.19354838709677419</v>
      </c>
      <c r="G71" s="8">
        <f t="shared" si="66"/>
        <v>0.52410437859354264</v>
      </c>
      <c r="H71" s="8">
        <f t="shared" si="66"/>
        <v>0.4862495017935432</v>
      </c>
      <c r="I71" s="8">
        <f t="shared" si="66"/>
        <v>0.20884520884520885</v>
      </c>
      <c r="J71" s="8">
        <f t="shared" si="66"/>
        <v>4.8268029528676891E-2</v>
      </c>
      <c r="K71" s="8">
        <f t="shared" si="66"/>
        <v>0</v>
      </c>
      <c r="L71" s="367">
        <f>ROUND(SUM(E71:K71),2)</f>
        <v>1.49</v>
      </c>
      <c r="M71" s="363"/>
      <c r="N71" s="296"/>
      <c r="O71" s="5"/>
      <c r="P71" s="297" t="s">
        <v>118</v>
      </c>
      <c r="Q71" s="5"/>
      <c r="R71" s="342">
        <f t="shared" ref="R71:X71" si="67">R70*5</f>
        <v>4.1143352100476399E-2</v>
      </c>
      <c r="S71" s="7">
        <f t="shared" si="67"/>
        <v>0.16622691292875991</v>
      </c>
      <c r="T71" s="7">
        <f t="shared" si="67"/>
        <v>0.51000953288846518</v>
      </c>
      <c r="U71" s="7">
        <f t="shared" si="67"/>
        <v>0.49583333333333335</v>
      </c>
      <c r="V71" s="7">
        <f t="shared" si="67"/>
        <v>0.24906367041198502</v>
      </c>
      <c r="W71" s="7">
        <f t="shared" si="67"/>
        <v>4.6504650465046503E-2</v>
      </c>
      <c r="X71" s="7">
        <f t="shared" si="67"/>
        <v>1.577784790154623E-3</v>
      </c>
      <c r="Y71" s="367">
        <f>SUM(R71:X71)</f>
        <v>1.510359236918221</v>
      </c>
    </row>
    <row r="72" spans="1:25">
      <c r="A72" s="293">
        <v>217</v>
      </c>
      <c r="B72" s="2" t="s">
        <v>74</v>
      </c>
      <c r="C72" s="294" t="s">
        <v>121</v>
      </c>
      <c r="D72" s="365">
        <f>SUM(E72:K72)</f>
        <v>31851</v>
      </c>
      <c r="E72" s="4">
        <f>H27国調市町!J37</f>
        <v>3794</v>
      </c>
      <c r="F72" s="4">
        <f>H27国調市町!K37</f>
        <v>3373</v>
      </c>
      <c r="G72" s="4">
        <f>H27国調市町!L37</f>
        <v>3190</v>
      </c>
      <c r="H72" s="4">
        <f>H27国調市町!M37</f>
        <v>3956</v>
      </c>
      <c r="I72" s="4">
        <f>H27国調市町!N37</f>
        <v>4869</v>
      </c>
      <c r="J72" s="4">
        <f>H27国調市町!O37</f>
        <v>6640</v>
      </c>
      <c r="K72" s="4">
        <f>H27国調市町!P37</f>
        <v>6029</v>
      </c>
      <c r="L72" s="323"/>
      <c r="M72" s="363"/>
      <c r="N72" s="293">
        <v>217</v>
      </c>
      <c r="O72" s="2" t="s">
        <v>74</v>
      </c>
      <c r="P72" s="294" t="s">
        <v>121</v>
      </c>
      <c r="Q72" s="371">
        <f>SUM(R72:X72)</f>
        <v>30970</v>
      </c>
      <c r="R72" s="373">
        <f>H29住基人口2!AR29</f>
        <v>3769</v>
      </c>
      <c r="S72" s="4">
        <f>H29住基人口2!AS29</f>
        <v>3342</v>
      </c>
      <c r="T72" s="4">
        <f>H29住基人口2!AT29</f>
        <v>2988</v>
      </c>
      <c r="U72" s="4">
        <f>H29住基人口2!AU29</f>
        <v>3706</v>
      </c>
      <c r="V72" s="4">
        <f>H29住基人口2!AV29</f>
        <v>4560</v>
      </c>
      <c r="W72" s="4">
        <f>H29住基人口2!AW29</f>
        <v>6255</v>
      </c>
      <c r="X72" s="4">
        <f>H29住基人口2!AX29</f>
        <v>6350</v>
      </c>
      <c r="Y72" s="323"/>
    </row>
    <row r="73" spans="1:25">
      <c r="A73" s="296"/>
      <c r="B73" s="5"/>
      <c r="C73" s="295" t="s">
        <v>122</v>
      </c>
      <c r="D73" s="366">
        <f>SUM(E73:K73)</f>
        <v>1070</v>
      </c>
      <c r="E73" s="6">
        <f>H27市町出生!E30</f>
        <v>10</v>
      </c>
      <c r="F73" s="6">
        <f>H27市町出生!F30</f>
        <v>54</v>
      </c>
      <c r="G73" s="6">
        <f>H27市町出生!G30</f>
        <v>244</v>
      </c>
      <c r="H73" s="6">
        <f>H27市町出生!H30</f>
        <v>451</v>
      </c>
      <c r="I73" s="6">
        <f>H27市町出生!I30</f>
        <v>259</v>
      </c>
      <c r="J73" s="6">
        <f>H27市町出生!J30</f>
        <v>52</v>
      </c>
      <c r="K73" s="6">
        <f>H27市町出生!K30</f>
        <v>0</v>
      </c>
      <c r="L73" s="323"/>
      <c r="M73" s="363"/>
      <c r="N73" s="296"/>
      <c r="O73" s="5"/>
      <c r="P73" s="297" t="s">
        <v>122</v>
      </c>
      <c r="Q73" s="372">
        <f>SUM(R73:X73)</f>
        <v>1047</v>
      </c>
      <c r="R73" s="374">
        <f>H28市町出生!E30</f>
        <v>9</v>
      </c>
      <c r="S73" s="6">
        <f>H28市町出生!F30</f>
        <v>73</v>
      </c>
      <c r="T73" s="6">
        <f>H28市町出生!G30</f>
        <v>236</v>
      </c>
      <c r="U73" s="6">
        <f>H28市町出生!H30</f>
        <v>393</v>
      </c>
      <c r="V73" s="6">
        <f>H28市町出生!I30</f>
        <v>266</v>
      </c>
      <c r="W73" s="6">
        <f>H28市町出生!J30</f>
        <v>68</v>
      </c>
      <c r="X73" s="6">
        <f>H28市町出生!K30</f>
        <v>2</v>
      </c>
      <c r="Y73" s="323"/>
    </row>
    <row r="74" spans="1:25">
      <c r="A74" s="296"/>
      <c r="B74" s="5"/>
      <c r="C74" s="297" t="s">
        <v>123</v>
      </c>
      <c r="D74" s="323"/>
      <c r="E74" s="7">
        <f>E73/E72</f>
        <v>2.635740643120717E-3</v>
      </c>
      <c r="F74" s="7">
        <f t="shared" ref="F74:K74" si="68">F73/F72</f>
        <v>1.6009487103468723E-2</v>
      </c>
      <c r="G74" s="7">
        <f t="shared" si="68"/>
        <v>7.6489028213166138E-2</v>
      </c>
      <c r="H74" s="7">
        <f t="shared" si="68"/>
        <v>0.11400404448938321</v>
      </c>
      <c r="I74" s="7">
        <f t="shared" si="68"/>
        <v>5.3193674265762991E-2</v>
      </c>
      <c r="J74" s="7">
        <f t="shared" si="68"/>
        <v>7.8313253012048199E-3</v>
      </c>
      <c r="K74" s="7">
        <f t="shared" si="68"/>
        <v>0</v>
      </c>
      <c r="L74" s="17"/>
      <c r="M74" s="363"/>
      <c r="N74" s="296"/>
      <c r="O74" s="5"/>
      <c r="P74" s="297" t="s">
        <v>123</v>
      </c>
      <c r="Q74" s="5"/>
      <c r="R74" s="342">
        <f t="shared" ref="R74:X74" si="69">R73/R72</f>
        <v>2.3879013000795966E-3</v>
      </c>
      <c r="S74" s="7">
        <f t="shared" si="69"/>
        <v>2.1843207660083783E-2</v>
      </c>
      <c r="T74" s="7">
        <f t="shared" si="69"/>
        <v>7.8982597054886208E-2</v>
      </c>
      <c r="U74" s="7">
        <f t="shared" si="69"/>
        <v>0.10604425256341068</v>
      </c>
      <c r="V74" s="7">
        <f t="shared" si="69"/>
        <v>5.8333333333333334E-2</v>
      </c>
      <c r="W74" s="7">
        <f t="shared" si="69"/>
        <v>1.0871302957633893E-2</v>
      </c>
      <c r="X74" s="7">
        <f t="shared" si="69"/>
        <v>3.1496062992125983E-4</v>
      </c>
      <c r="Y74" s="17"/>
    </row>
    <row r="75" spans="1:25">
      <c r="A75" s="319"/>
      <c r="B75" s="3"/>
      <c r="C75" s="318" t="s">
        <v>118</v>
      </c>
      <c r="D75" s="324"/>
      <c r="E75" s="8">
        <f>E74*5</f>
        <v>1.3178703215603585E-2</v>
      </c>
      <c r="F75" s="8">
        <f t="shared" ref="F75:K75" si="70">F74*5</f>
        <v>8.0047435517343613E-2</v>
      </c>
      <c r="G75" s="8">
        <f t="shared" si="70"/>
        <v>0.38244514106583072</v>
      </c>
      <c r="H75" s="8">
        <f t="shared" si="70"/>
        <v>0.57002022244691608</v>
      </c>
      <c r="I75" s="8">
        <f t="shared" si="70"/>
        <v>0.26596837132881496</v>
      </c>
      <c r="J75" s="8">
        <f t="shared" si="70"/>
        <v>3.9156626506024098E-2</v>
      </c>
      <c r="K75" s="8">
        <f t="shared" si="70"/>
        <v>0</v>
      </c>
      <c r="L75" s="367">
        <f>ROUND(SUM(E75:K75),2)</f>
        <v>1.35</v>
      </c>
      <c r="M75" s="363"/>
      <c r="N75" s="319"/>
      <c r="O75" s="3"/>
      <c r="P75" s="318" t="s">
        <v>118</v>
      </c>
      <c r="Q75" s="3"/>
      <c r="R75" s="15">
        <f t="shared" ref="R75:X75" si="71">R74*5</f>
        <v>1.1939506500397983E-2</v>
      </c>
      <c r="S75" s="8">
        <f t="shared" si="71"/>
        <v>0.10921603830041891</v>
      </c>
      <c r="T75" s="8">
        <f t="shared" si="71"/>
        <v>0.39491298527443103</v>
      </c>
      <c r="U75" s="8">
        <f t="shared" si="71"/>
        <v>0.5302212628170534</v>
      </c>
      <c r="V75" s="8">
        <f t="shared" si="71"/>
        <v>0.29166666666666669</v>
      </c>
      <c r="W75" s="8">
        <f t="shared" si="71"/>
        <v>5.4356514788169469E-2</v>
      </c>
      <c r="X75" s="8">
        <f t="shared" si="71"/>
        <v>1.5748031496062992E-3</v>
      </c>
      <c r="Y75" s="367">
        <f>SUM(R75:X75)</f>
        <v>1.393887777496744</v>
      </c>
    </row>
    <row r="76" spans="1:25">
      <c r="A76" s="296">
        <v>218</v>
      </c>
      <c r="B76" s="5" t="s">
        <v>76</v>
      </c>
      <c r="C76" s="294" t="s">
        <v>121</v>
      </c>
      <c r="D76" s="311">
        <f>SUM(E76:K76)</f>
        <v>9760</v>
      </c>
      <c r="E76" s="10">
        <f>H27国調市町!J38</f>
        <v>1242</v>
      </c>
      <c r="F76" s="10">
        <f>H27国調市町!K38</f>
        <v>1053</v>
      </c>
      <c r="G76" s="10">
        <f>H27国調市町!L38</f>
        <v>1096</v>
      </c>
      <c r="H76" s="10">
        <f>H27国調市町!M38</f>
        <v>1294</v>
      </c>
      <c r="I76" s="10">
        <f>H27国調市町!N38</f>
        <v>1520</v>
      </c>
      <c r="J76" s="10">
        <f>H27国調市町!O38</f>
        <v>1940</v>
      </c>
      <c r="K76" s="10">
        <f>H27国調市町!P38</f>
        <v>1615</v>
      </c>
      <c r="L76" s="323"/>
      <c r="M76" s="363"/>
      <c r="N76" s="296">
        <v>218</v>
      </c>
      <c r="O76" s="5" t="s">
        <v>76</v>
      </c>
      <c r="P76" s="297" t="s">
        <v>121</v>
      </c>
      <c r="Q76" s="371">
        <f>SUM(R76:X76)</f>
        <v>9473</v>
      </c>
      <c r="R76" s="373">
        <f>H29住基人口2!AR30</f>
        <v>1197</v>
      </c>
      <c r="S76" s="4">
        <f>H29住基人口2!AS30</f>
        <v>1032</v>
      </c>
      <c r="T76" s="4">
        <f>H29住基人口2!AT30</f>
        <v>1017</v>
      </c>
      <c r="U76" s="4">
        <f>H29住基人口2!AU30</f>
        <v>1247</v>
      </c>
      <c r="V76" s="4">
        <f>H29住基人口2!AV30</f>
        <v>1424</v>
      </c>
      <c r="W76" s="4">
        <f>H29住基人口2!AW30</f>
        <v>1849</v>
      </c>
      <c r="X76" s="4">
        <f>H29住基人口2!AX30</f>
        <v>1707</v>
      </c>
      <c r="Y76" s="323"/>
    </row>
    <row r="77" spans="1:25">
      <c r="A77" s="296"/>
      <c r="B77" s="5"/>
      <c r="C77" s="295" t="s">
        <v>122</v>
      </c>
      <c r="D77" s="366">
        <f>SUM(E77:K77)</f>
        <v>397</v>
      </c>
      <c r="E77" s="9">
        <f>H27市町出生!E31</f>
        <v>14</v>
      </c>
      <c r="F77" s="9">
        <f>H27市町出生!F31</f>
        <v>49</v>
      </c>
      <c r="G77" s="9">
        <f>H27市町出生!G31</f>
        <v>127</v>
      </c>
      <c r="H77" s="9">
        <f>H27市町出生!H31</f>
        <v>122</v>
      </c>
      <c r="I77" s="9">
        <f>H27市町出生!I31</f>
        <v>70</v>
      </c>
      <c r="J77" s="9">
        <f>H27市町出生!J31</f>
        <v>14</v>
      </c>
      <c r="K77" s="9">
        <f>H27市町出生!K31</f>
        <v>1</v>
      </c>
      <c r="L77" s="323"/>
      <c r="M77" s="363"/>
      <c r="N77" s="296"/>
      <c r="O77" s="5"/>
      <c r="P77" s="297" t="s">
        <v>122</v>
      </c>
      <c r="Q77" s="372">
        <f>SUM(R77:X77)</f>
        <v>370</v>
      </c>
      <c r="R77" s="374">
        <f>H28市町出生!E31</f>
        <v>2</v>
      </c>
      <c r="S77" s="6">
        <f>H28市町出生!F31</f>
        <v>33</v>
      </c>
      <c r="T77" s="6">
        <f>H28市町出生!G31</f>
        <v>110</v>
      </c>
      <c r="U77" s="6">
        <f>H28市町出生!H31</f>
        <v>135</v>
      </c>
      <c r="V77" s="6">
        <f>H28市町出生!I31</f>
        <v>71</v>
      </c>
      <c r="W77" s="6">
        <f>H28市町出生!J31</f>
        <v>16</v>
      </c>
      <c r="X77" s="6">
        <f>H28市町出生!K31</f>
        <v>3</v>
      </c>
      <c r="Y77" s="323"/>
    </row>
    <row r="78" spans="1:25">
      <c r="A78" s="296"/>
      <c r="B78" s="5"/>
      <c r="C78" s="297" t="s">
        <v>123</v>
      </c>
      <c r="D78" s="323"/>
      <c r="E78" s="7">
        <f>E77/E76</f>
        <v>1.1272141706924315E-2</v>
      </c>
      <c r="F78" s="7">
        <f t="shared" ref="F78:K78" si="72">F77/F76</f>
        <v>4.653371320037987E-2</v>
      </c>
      <c r="G78" s="7">
        <f t="shared" si="72"/>
        <v>0.11587591240875912</v>
      </c>
      <c r="H78" s="7">
        <f t="shared" si="72"/>
        <v>9.428129829984544E-2</v>
      </c>
      <c r="I78" s="7">
        <f t="shared" si="72"/>
        <v>4.6052631578947366E-2</v>
      </c>
      <c r="J78" s="7">
        <f t="shared" si="72"/>
        <v>7.2164948453608251E-3</v>
      </c>
      <c r="K78" s="7">
        <f t="shared" si="72"/>
        <v>6.1919504643962852E-4</v>
      </c>
      <c r="L78" s="17"/>
      <c r="M78" s="363"/>
      <c r="N78" s="296"/>
      <c r="O78" s="5"/>
      <c r="P78" s="297" t="s">
        <v>123</v>
      </c>
      <c r="Q78" s="5"/>
      <c r="R78" s="342">
        <f t="shared" ref="R78:X78" si="73">R77/R76</f>
        <v>1.6708437761069339E-3</v>
      </c>
      <c r="S78" s="7">
        <f t="shared" si="73"/>
        <v>3.1976744186046513E-2</v>
      </c>
      <c r="T78" s="7">
        <f t="shared" si="73"/>
        <v>0.10816125860373647</v>
      </c>
      <c r="U78" s="7">
        <f t="shared" si="73"/>
        <v>0.1082598235765838</v>
      </c>
      <c r="V78" s="7">
        <f t="shared" si="73"/>
        <v>4.985955056179775E-2</v>
      </c>
      <c r="W78" s="7">
        <f t="shared" si="73"/>
        <v>8.6533261222282321E-3</v>
      </c>
      <c r="X78" s="7">
        <f t="shared" si="73"/>
        <v>1.7574692442882249E-3</v>
      </c>
      <c r="Y78" s="17"/>
    </row>
    <row r="79" spans="1:25">
      <c r="A79" s="296"/>
      <c r="B79" s="5"/>
      <c r="C79" s="318" t="s">
        <v>118</v>
      </c>
      <c r="D79" s="324"/>
      <c r="E79" s="8">
        <f>E78*5</f>
        <v>5.6360708534621579E-2</v>
      </c>
      <c r="F79" s="8">
        <f t="shared" ref="F79:K79" si="74">F78*5</f>
        <v>0.23266856600189934</v>
      </c>
      <c r="G79" s="8">
        <f t="shared" si="74"/>
        <v>0.57937956204379559</v>
      </c>
      <c r="H79" s="8">
        <f t="shared" si="74"/>
        <v>0.4714064914992272</v>
      </c>
      <c r="I79" s="8">
        <f t="shared" si="74"/>
        <v>0.23026315789473684</v>
      </c>
      <c r="J79" s="8">
        <f t="shared" si="74"/>
        <v>3.6082474226804127E-2</v>
      </c>
      <c r="K79" s="8">
        <f t="shared" si="74"/>
        <v>3.0959752321981426E-3</v>
      </c>
      <c r="L79" s="367">
        <f>ROUND(SUM(E79:K79),2)</f>
        <v>1.61</v>
      </c>
      <c r="M79" s="363"/>
      <c r="N79" s="296"/>
      <c r="O79" s="5"/>
      <c r="P79" s="297" t="s">
        <v>118</v>
      </c>
      <c r="Q79" s="5"/>
      <c r="R79" s="342">
        <f t="shared" ref="R79:X79" si="75">R78*5</f>
        <v>8.3542188805346695E-3</v>
      </c>
      <c r="S79" s="7">
        <f t="shared" si="75"/>
        <v>0.15988372093023256</v>
      </c>
      <c r="T79" s="7">
        <f t="shared" si="75"/>
        <v>0.54080629301868233</v>
      </c>
      <c r="U79" s="7">
        <f t="shared" si="75"/>
        <v>0.54129911788291896</v>
      </c>
      <c r="V79" s="7">
        <f t="shared" si="75"/>
        <v>0.24929775280898875</v>
      </c>
      <c r="W79" s="7">
        <f t="shared" si="75"/>
        <v>4.3266630611141159E-2</v>
      </c>
      <c r="X79" s="7">
        <f t="shared" si="75"/>
        <v>8.7873462214411238E-3</v>
      </c>
      <c r="Y79" s="367">
        <f>SUM(R79:X79)</f>
        <v>1.5516950803539395</v>
      </c>
    </row>
    <row r="80" spans="1:25">
      <c r="A80" s="293">
        <v>219</v>
      </c>
      <c r="B80" s="2" t="s">
        <v>78</v>
      </c>
      <c r="C80" s="297" t="s">
        <v>121</v>
      </c>
      <c r="D80" s="365">
        <f>SUM(E80:K80)</f>
        <v>24277</v>
      </c>
      <c r="E80" s="4">
        <f>H27国調市町!J39</f>
        <v>3444</v>
      </c>
      <c r="F80" s="4">
        <f>H27国調市町!K39</f>
        <v>3537</v>
      </c>
      <c r="G80" s="4">
        <f>H27国調市町!L39</f>
        <v>2917</v>
      </c>
      <c r="H80" s="4">
        <f>H27国調市町!M39</f>
        <v>2995</v>
      </c>
      <c r="I80" s="4">
        <f>H27国調市町!N39</f>
        <v>3317</v>
      </c>
      <c r="J80" s="4">
        <f>H27国調市町!O39</f>
        <v>3906</v>
      </c>
      <c r="K80" s="4">
        <f>H27国調市町!P39</f>
        <v>4161</v>
      </c>
      <c r="L80" s="323"/>
      <c r="M80" s="363"/>
      <c r="N80" s="293">
        <v>219</v>
      </c>
      <c r="O80" s="2" t="s">
        <v>78</v>
      </c>
      <c r="P80" s="294" t="s">
        <v>121</v>
      </c>
      <c r="Q80" s="371">
        <f>SUM(R80:X80)</f>
        <v>23257</v>
      </c>
      <c r="R80" s="373">
        <f>H29住基人口2!AR31</f>
        <v>3195</v>
      </c>
      <c r="S80" s="4">
        <f>H29住基人口2!AS31</f>
        <v>3342</v>
      </c>
      <c r="T80" s="4">
        <f>H29住基人口2!AT31</f>
        <v>2757</v>
      </c>
      <c r="U80" s="4">
        <f>H29住基人口2!AU31</f>
        <v>2920</v>
      </c>
      <c r="V80" s="4">
        <f>H29住基人口2!AV31</f>
        <v>3188</v>
      </c>
      <c r="W80" s="4">
        <f>H29住基人口2!AW31</f>
        <v>3765</v>
      </c>
      <c r="X80" s="4">
        <f>H29住基人口2!AX31</f>
        <v>4090</v>
      </c>
      <c r="Y80" s="323"/>
    </row>
    <row r="81" spans="1:25">
      <c r="A81" s="296"/>
      <c r="B81" s="5"/>
      <c r="C81" s="295" t="s">
        <v>122</v>
      </c>
      <c r="D81" s="366">
        <f>SUM(E81:K81)</f>
        <v>780</v>
      </c>
      <c r="E81" s="6">
        <f>H27市町出生!E32</f>
        <v>5</v>
      </c>
      <c r="F81" s="6">
        <f>H27市町出生!F32</f>
        <v>52</v>
      </c>
      <c r="G81" s="6">
        <f>H27市町出生!G32</f>
        <v>188</v>
      </c>
      <c r="H81" s="6">
        <f>H27市町出生!H32</f>
        <v>311</v>
      </c>
      <c r="I81" s="6">
        <f>H27市町出生!I32</f>
        <v>192</v>
      </c>
      <c r="J81" s="6">
        <f>H27市町出生!J32</f>
        <v>30</v>
      </c>
      <c r="K81" s="6">
        <f>H27市町出生!K32</f>
        <v>2</v>
      </c>
      <c r="L81" s="323"/>
      <c r="M81" s="363"/>
      <c r="N81" s="296"/>
      <c r="O81" s="5"/>
      <c r="P81" s="297" t="s">
        <v>122</v>
      </c>
      <c r="Q81" s="372">
        <f>SUM(R81:X81)</f>
        <v>766</v>
      </c>
      <c r="R81" s="374">
        <f>H28市町出生!E32</f>
        <v>9</v>
      </c>
      <c r="S81" s="6">
        <f>H28市町出生!F32</f>
        <v>48</v>
      </c>
      <c r="T81" s="6">
        <f>H28市町出生!G32</f>
        <v>200</v>
      </c>
      <c r="U81" s="6">
        <f>H28市町出生!H32</f>
        <v>304</v>
      </c>
      <c r="V81" s="6">
        <f>H28市町出生!I32</f>
        <v>169</v>
      </c>
      <c r="W81" s="6">
        <f>H28市町出生!J32</f>
        <v>36</v>
      </c>
      <c r="X81" s="6">
        <f>H28市町出生!K32</f>
        <v>0</v>
      </c>
      <c r="Y81" s="323"/>
    </row>
    <row r="82" spans="1:25">
      <c r="A82" s="296"/>
      <c r="B82" s="5"/>
      <c r="C82" s="297" t="s">
        <v>123</v>
      </c>
      <c r="D82" s="323"/>
      <c r="E82" s="7">
        <f>E81/E80</f>
        <v>1.4518002322880372E-3</v>
      </c>
      <c r="F82" s="7">
        <f t="shared" ref="F82:K82" si="76">F81/F80</f>
        <v>1.4701724625388747E-2</v>
      </c>
      <c r="G82" s="7">
        <f t="shared" si="76"/>
        <v>6.4449777168323619E-2</v>
      </c>
      <c r="H82" s="7">
        <f t="shared" si="76"/>
        <v>0.10383973288814691</v>
      </c>
      <c r="I82" s="7">
        <f t="shared" si="76"/>
        <v>5.7883629785951157E-2</v>
      </c>
      <c r="J82" s="7">
        <f t="shared" si="76"/>
        <v>7.6804915514592934E-3</v>
      </c>
      <c r="K82" s="7">
        <f t="shared" si="76"/>
        <v>4.8065368901706318E-4</v>
      </c>
      <c r="L82" s="17"/>
      <c r="M82" s="363"/>
      <c r="N82" s="296"/>
      <c r="O82" s="5"/>
      <c r="P82" s="297" t="s">
        <v>123</v>
      </c>
      <c r="Q82" s="5"/>
      <c r="R82" s="342">
        <f t="shared" ref="R82:X82" si="77">R81/R80</f>
        <v>2.8169014084507044E-3</v>
      </c>
      <c r="S82" s="7">
        <f t="shared" si="77"/>
        <v>1.4362657091561939E-2</v>
      </c>
      <c r="T82" s="7">
        <f t="shared" si="77"/>
        <v>7.2542618788538266E-2</v>
      </c>
      <c r="U82" s="7">
        <f t="shared" si="77"/>
        <v>0.10410958904109589</v>
      </c>
      <c r="V82" s="7">
        <f t="shared" si="77"/>
        <v>5.3011292346298623E-2</v>
      </c>
      <c r="W82" s="7">
        <f t="shared" si="77"/>
        <v>9.5617529880478083E-3</v>
      </c>
      <c r="X82" s="7">
        <f t="shared" si="77"/>
        <v>0</v>
      </c>
      <c r="Y82" s="17"/>
    </row>
    <row r="83" spans="1:25">
      <c r="A83" s="319"/>
      <c r="B83" s="3"/>
      <c r="C83" s="297" t="s">
        <v>118</v>
      </c>
      <c r="D83" s="323"/>
      <c r="E83" s="8">
        <f>E82*5</f>
        <v>7.259001161440186E-3</v>
      </c>
      <c r="F83" s="8">
        <f t="shared" ref="F83:K83" si="78">F82*5</f>
        <v>7.3508623126943728E-2</v>
      </c>
      <c r="G83" s="8">
        <f t="shared" si="78"/>
        <v>0.32224888584161809</v>
      </c>
      <c r="H83" s="8">
        <f t="shared" si="78"/>
        <v>0.51919866444073448</v>
      </c>
      <c r="I83" s="8">
        <f t="shared" si="78"/>
        <v>0.28941814892975581</v>
      </c>
      <c r="J83" s="8">
        <f t="shared" si="78"/>
        <v>3.840245775729647E-2</v>
      </c>
      <c r="K83" s="8">
        <f t="shared" si="78"/>
        <v>2.4032684450853159E-3</v>
      </c>
      <c r="L83" s="367">
        <f>ROUND(SUM(E83:K83),2)</f>
        <v>1.25</v>
      </c>
      <c r="M83" s="363"/>
      <c r="N83" s="319"/>
      <c r="O83" s="3"/>
      <c r="P83" s="318" t="s">
        <v>118</v>
      </c>
      <c r="Q83" s="3"/>
      <c r="R83" s="15">
        <f t="shared" ref="R83:X83" si="79">R82*5</f>
        <v>1.4084507042253521E-2</v>
      </c>
      <c r="S83" s="8">
        <f t="shared" si="79"/>
        <v>7.1813285457809697E-2</v>
      </c>
      <c r="T83" s="8">
        <f t="shared" si="79"/>
        <v>0.36271309394269136</v>
      </c>
      <c r="U83" s="8">
        <f t="shared" si="79"/>
        <v>0.52054794520547942</v>
      </c>
      <c r="V83" s="8">
        <f t="shared" si="79"/>
        <v>0.26505646173149311</v>
      </c>
      <c r="W83" s="8">
        <f t="shared" si="79"/>
        <v>4.7808764940239043E-2</v>
      </c>
      <c r="X83" s="8">
        <f t="shared" si="79"/>
        <v>0</v>
      </c>
      <c r="Y83" s="367">
        <f>SUM(R83:X83)</f>
        <v>1.282024058319966</v>
      </c>
    </row>
    <row r="84" spans="1:25">
      <c r="A84" s="296">
        <v>220</v>
      </c>
      <c r="B84" s="5" t="s">
        <v>80</v>
      </c>
      <c r="C84" s="294" t="s">
        <v>121</v>
      </c>
      <c r="D84" s="311">
        <f>SUM(E84:K84)</f>
        <v>7914</v>
      </c>
      <c r="E84" s="10">
        <f>H27国調市町!J40</f>
        <v>1111</v>
      </c>
      <c r="F84" s="10">
        <f>H27国調市町!K40</f>
        <v>871</v>
      </c>
      <c r="G84" s="10">
        <f>H27国調市町!L40</f>
        <v>955</v>
      </c>
      <c r="H84" s="10">
        <f>H27国調市町!M40</f>
        <v>1007</v>
      </c>
      <c r="I84" s="10">
        <f>H27国調市町!N40</f>
        <v>1141</v>
      </c>
      <c r="J84" s="10">
        <f>H27国調市町!O40</f>
        <v>1416</v>
      </c>
      <c r="K84" s="10">
        <f>H27国調市町!P40</f>
        <v>1413</v>
      </c>
      <c r="L84" s="323"/>
      <c r="M84" s="363"/>
      <c r="N84" s="296">
        <v>220</v>
      </c>
      <c r="O84" s="5" t="s">
        <v>80</v>
      </c>
      <c r="P84" s="297" t="s">
        <v>121</v>
      </c>
      <c r="Q84" s="371">
        <f>SUM(R84:X84)</f>
        <v>7608</v>
      </c>
      <c r="R84" s="373">
        <f>H29住基人口2!AR32</f>
        <v>1055</v>
      </c>
      <c r="S84" s="4">
        <f>H29住基人口2!AS32</f>
        <v>849</v>
      </c>
      <c r="T84" s="4">
        <f>H29住基人口2!AT32</f>
        <v>891</v>
      </c>
      <c r="U84" s="4">
        <f>H29住基人口2!AU32</f>
        <v>970</v>
      </c>
      <c r="V84" s="4">
        <f>H29住基人口2!AV32</f>
        <v>1074</v>
      </c>
      <c r="W84" s="4">
        <f>H29住基人口2!AW32</f>
        <v>1373</v>
      </c>
      <c r="X84" s="4">
        <f>H29住基人口2!AX32</f>
        <v>1396</v>
      </c>
      <c r="Y84" s="323"/>
    </row>
    <row r="85" spans="1:25">
      <c r="A85" s="296"/>
      <c r="B85" s="5"/>
      <c r="C85" s="295" t="s">
        <v>122</v>
      </c>
      <c r="D85" s="366">
        <f>SUM(E85:K85)</f>
        <v>281</v>
      </c>
      <c r="E85" s="9">
        <f>H27市町出生!E33</f>
        <v>4</v>
      </c>
      <c r="F85" s="9">
        <f>H27市町出生!F33</f>
        <v>34</v>
      </c>
      <c r="G85" s="9">
        <f>H27市町出生!G33</f>
        <v>73</v>
      </c>
      <c r="H85" s="9">
        <f>H27市町出生!H33</f>
        <v>100</v>
      </c>
      <c r="I85" s="9">
        <f>H27市町出生!I33</f>
        <v>61</v>
      </c>
      <c r="J85" s="9">
        <f>H27市町出生!J33</f>
        <v>9</v>
      </c>
      <c r="K85" s="9">
        <f>H27市町出生!K33</f>
        <v>0</v>
      </c>
      <c r="L85" s="323"/>
      <c r="M85" s="363"/>
      <c r="N85" s="296"/>
      <c r="O85" s="5"/>
      <c r="P85" s="297" t="s">
        <v>122</v>
      </c>
      <c r="Q85" s="372">
        <f>SUM(R85:X85)</f>
        <v>292</v>
      </c>
      <c r="R85" s="374">
        <f>H28市町出生!E33</f>
        <v>5</v>
      </c>
      <c r="S85" s="6">
        <f>H28市町出生!F33</f>
        <v>37</v>
      </c>
      <c r="T85" s="6">
        <f>H28市町出生!G33</f>
        <v>75</v>
      </c>
      <c r="U85" s="6">
        <f>H28市町出生!H33</f>
        <v>107</v>
      </c>
      <c r="V85" s="6">
        <f>H28市町出生!I33</f>
        <v>58</v>
      </c>
      <c r="W85" s="6">
        <f>H28市町出生!J33</f>
        <v>10</v>
      </c>
      <c r="X85" s="6">
        <f>H28市町出生!K33</f>
        <v>0</v>
      </c>
      <c r="Y85" s="323"/>
    </row>
    <row r="86" spans="1:25">
      <c r="A86" s="296"/>
      <c r="B86" s="5"/>
      <c r="C86" s="297" t="s">
        <v>123</v>
      </c>
      <c r="D86" s="323"/>
      <c r="E86" s="7">
        <f>E85/E84</f>
        <v>3.6003600360036002E-3</v>
      </c>
      <c r="F86" s="7">
        <f t="shared" ref="F86:K86" si="80">F85/F84</f>
        <v>3.9035591274397242E-2</v>
      </c>
      <c r="G86" s="7">
        <f t="shared" si="80"/>
        <v>7.6439790575916225E-2</v>
      </c>
      <c r="H86" s="7">
        <f t="shared" si="80"/>
        <v>9.9304865938430978E-2</v>
      </c>
      <c r="I86" s="7">
        <f t="shared" si="80"/>
        <v>5.3461875547765117E-2</v>
      </c>
      <c r="J86" s="7">
        <f t="shared" si="80"/>
        <v>6.3559322033898309E-3</v>
      </c>
      <c r="K86" s="7">
        <f t="shared" si="80"/>
        <v>0</v>
      </c>
      <c r="L86" s="17"/>
      <c r="M86" s="363"/>
      <c r="N86" s="296"/>
      <c r="O86" s="5"/>
      <c r="P86" s="297" t="s">
        <v>123</v>
      </c>
      <c r="Q86" s="5"/>
      <c r="R86" s="342">
        <f t="shared" ref="R86:X86" si="81">R85/R84</f>
        <v>4.7393364928909956E-3</v>
      </c>
      <c r="S86" s="7">
        <f t="shared" si="81"/>
        <v>4.3580683156654886E-2</v>
      </c>
      <c r="T86" s="7">
        <f t="shared" si="81"/>
        <v>8.4175084175084181E-2</v>
      </c>
      <c r="U86" s="7">
        <f t="shared" si="81"/>
        <v>0.11030927835051546</v>
      </c>
      <c r="V86" s="7">
        <f t="shared" si="81"/>
        <v>5.4003724394785846E-2</v>
      </c>
      <c r="W86" s="7">
        <f t="shared" si="81"/>
        <v>7.2833211944646759E-3</v>
      </c>
      <c r="X86" s="7">
        <f t="shared" si="81"/>
        <v>0</v>
      </c>
      <c r="Y86" s="17"/>
    </row>
    <row r="87" spans="1:25">
      <c r="A87" s="296"/>
      <c r="B87" s="5"/>
      <c r="C87" s="318" t="s">
        <v>118</v>
      </c>
      <c r="D87" s="324"/>
      <c r="E87" s="8">
        <f>E86*5</f>
        <v>1.8001800180018002E-2</v>
      </c>
      <c r="F87" s="8">
        <f t="shared" ref="F87:K87" si="82">F86*5</f>
        <v>0.19517795637198621</v>
      </c>
      <c r="G87" s="8">
        <f t="shared" si="82"/>
        <v>0.38219895287958111</v>
      </c>
      <c r="H87" s="8">
        <f t="shared" si="82"/>
        <v>0.49652432969215488</v>
      </c>
      <c r="I87" s="8">
        <f t="shared" si="82"/>
        <v>0.26730937773882557</v>
      </c>
      <c r="J87" s="8">
        <f t="shared" si="82"/>
        <v>3.1779661016949151E-2</v>
      </c>
      <c r="K87" s="8">
        <f t="shared" si="82"/>
        <v>0</v>
      </c>
      <c r="L87" s="367">
        <f>ROUND(SUM(E87:K87),2)</f>
        <v>1.39</v>
      </c>
      <c r="M87" s="363"/>
      <c r="N87" s="296"/>
      <c r="O87" s="5"/>
      <c r="P87" s="297" t="s">
        <v>118</v>
      </c>
      <c r="Q87" s="5"/>
      <c r="R87" s="342">
        <f t="shared" ref="R87:X87" si="83">R86*5</f>
        <v>2.3696682464454978E-2</v>
      </c>
      <c r="S87" s="7">
        <f t="shared" si="83"/>
        <v>0.21790341578327443</v>
      </c>
      <c r="T87" s="7">
        <f t="shared" si="83"/>
        <v>0.4208754208754209</v>
      </c>
      <c r="U87" s="7">
        <f t="shared" si="83"/>
        <v>0.55154639175257736</v>
      </c>
      <c r="V87" s="7">
        <f t="shared" si="83"/>
        <v>0.27001862197392923</v>
      </c>
      <c r="W87" s="7">
        <f t="shared" si="83"/>
        <v>3.6416605972323379E-2</v>
      </c>
      <c r="X87" s="7">
        <f t="shared" si="83"/>
        <v>0</v>
      </c>
      <c r="Y87" s="367">
        <f>SUM(R87:X87)</f>
        <v>1.5204571388219801</v>
      </c>
    </row>
    <row r="88" spans="1:25">
      <c r="A88" s="293">
        <v>221</v>
      </c>
      <c r="B88" s="2" t="s">
        <v>82</v>
      </c>
      <c r="C88" s="294" t="s">
        <v>121</v>
      </c>
      <c r="D88" s="365">
        <f>SUM(E88:K88)</f>
        <v>7152</v>
      </c>
      <c r="E88" s="4">
        <f>H27国調市町!J41</f>
        <v>867</v>
      </c>
      <c r="F88" s="4">
        <f>H27国調市町!K41</f>
        <v>764</v>
      </c>
      <c r="G88" s="4">
        <f>H27国調市町!L41</f>
        <v>907</v>
      </c>
      <c r="H88" s="4">
        <f>H27国調市町!M41</f>
        <v>1003</v>
      </c>
      <c r="I88" s="4">
        <f>H27国調市町!N41</f>
        <v>1127</v>
      </c>
      <c r="J88" s="4">
        <f>H27国調市町!O41</f>
        <v>1265</v>
      </c>
      <c r="K88" s="4">
        <f>H27国調市町!P41</f>
        <v>1219</v>
      </c>
      <c r="L88" s="323"/>
      <c r="M88" s="363"/>
      <c r="N88" s="293">
        <v>221</v>
      </c>
      <c r="O88" s="2" t="s">
        <v>82</v>
      </c>
      <c r="P88" s="294" t="s">
        <v>121</v>
      </c>
      <c r="Q88" s="371">
        <f>SUM(R88:X88)</f>
        <v>6861</v>
      </c>
      <c r="R88" s="373">
        <f>H29住基人口2!AR33</f>
        <v>828</v>
      </c>
      <c r="S88" s="4">
        <f>H29住基人口2!AS33</f>
        <v>697</v>
      </c>
      <c r="T88" s="4">
        <f>H29住基人口2!AT33</f>
        <v>859</v>
      </c>
      <c r="U88" s="4">
        <f>H29住基人口2!AU33</f>
        <v>941</v>
      </c>
      <c r="V88" s="4">
        <f>H29住基人口2!AV33</f>
        <v>1056</v>
      </c>
      <c r="W88" s="4">
        <f>H29住基人口2!AW33</f>
        <v>1266</v>
      </c>
      <c r="X88" s="4">
        <f>H29住基人口2!AX33</f>
        <v>1214</v>
      </c>
      <c r="Y88" s="323"/>
    </row>
    <row r="89" spans="1:25">
      <c r="A89" s="296"/>
      <c r="B89" s="5"/>
      <c r="C89" s="295" t="s">
        <v>122</v>
      </c>
      <c r="D89" s="366">
        <f>SUM(E89:K89)</f>
        <v>277</v>
      </c>
      <c r="E89" s="6">
        <f>H27市町出生!E34</f>
        <v>4</v>
      </c>
      <c r="F89" s="6">
        <f>H27市町出生!F34</f>
        <v>19</v>
      </c>
      <c r="G89" s="6">
        <f>H27市町出生!G34</f>
        <v>71</v>
      </c>
      <c r="H89" s="6">
        <f>H27市町出生!H34</f>
        <v>108</v>
      </c>
      <c r="I89" s="6">
        <f>H27市町出生!I34</f>
        <v>62</v>
      </c>
      <c r="J89" s="6">
        <f>H27市町出生!J34</f>
        <v>12</v>
      </c>
      <c r="K89" s="6">
        <f>H27市町出生!K34</f>
        <v>1</v>
      </c>
      <c r="L89" s="323"/>
      <c r="M89" s="363"/>
      <c r="N89" s="296"/>
      <c r="O89" s="5"/>
      <c r="P89" s="297" t="s">
        <v>122</v>
      </c>
      <c r="Q89" s="372">
        <f>SUM(R89:X89)</f>
        <v>323</v>
      </c>
      <c r="R89" s="374">
        <f>H28市町出生!E34</f>
        <v>5</v>
      </c>
      <c r="S89" s="6">
        <f>H28市町出生!F34</f>
        <v>30</v>
      </c>
      <c r="T89" s="6">
        <f>H28市町出生!G34</f>
        <v>82</v>
      </c>
      <c r="U89" s="6">
        <f>H28市町出生!H34</f>
        <v>122</v>
      </c>
      <c r="V89" s="6">
        <f>H28市町出生!I34</f>
        <v>68</v>
      </c>
      <c r="W89" s="6">
        <f>H28市町出生!J34</f>
        <v>16</v>
      </c>
      <c r="X89" s="6">
        <f>H28市町出生!K34</f>
        <v>0</v>
      </c>
      <c r="Y89" s="323"/>
    </row>
    <row r="90" spans="1:25">
      <c r="A90" s="296"/>
      <c r="B90" s="5"/>
      <c r="C90" s="297" t="s">
        <v>123</v>
      </c>
      <c r="D90" s="323"/>
      <c r="E90" s="7">
        <f>E89/E88</f>
        <v>4.61361014994233E-3</v>
      </c>
      <c r="F90" s="7">
        <f t="shared" ref="F90:K90" si="84">F89/F88</f>
        <v>2.4869109947643978E-2</v>
      </c>
      <c r="G90" s="7">
        <f t="shared" si="84"/>
        <v>7.8280044101433299E-2</v>
      </c>
      <c r="H90" s="7">
        <f t="shared" si="84"/>
        <v>0.10767696909272183</v>
      </c>
      <c r="I90" s="7">
        <f t="shared" si="84"/>
        <v>5.5013309671694766E-2</v>
      </c>
      <c r="J90" s="7">
        <f t="shared" si="84"/>
        <v>9.4861660079051391E-3</v>
      </c>
      <c r="K90" s="7">
        <f t="shared" si="84"/>
        <v>8.2034454470877774E-4</v>
      </c>
      <c r="L90" s="17"/>
      <c r="M90" s="363"/>
      <c r="N90" s="296"/>
      <c r="O90" s="5"/>
      <c r="P90" s="297" t="s">
        <v>123</v>
      </c>
      <c r="Q90" s="5"/>
      <c r="R90" s="342">
        <f t="shared" ref="R90:X90" si="85">R89/R88</f>
        <v>6.038647342995169E-3</v>
      </c>
      <c r="S90" s="7">
        <f t="shared" si="85"/>
        <v>4.3041606886657105E-2</v>
      </c>
      <c r="T90" s="7">
        <f t="shared" si="85"/>
        <v>9.5459837019790453E-2</v>
      </c>
      <c r="U90" s="7">
        <f t="shared" si="85"/>
        <v>0.12964930924548354</v>
      </c>
      <c r="V90" s="7">
        <f t="shared" si="85"/>
        <v>6.4393939393939392E-2</v>
      </c>
      <c r="W90" s="7">
        <f t="shared" si="85"/>
        <v>1.2638230647709321E-2</v>
      </c>
      <c r="X90" s="7">
        <f t="shared" si="85"/>
        <v>0</v>
      </c>
      <c r="Y90" s="17"/>
    </row>
    <row r="91" spans="1:25">
      <c r="A91" s="319"/>
      <c r="B91" s="3"/>
      <c r="C91" s="318" t="s">
        <v>118</v>
      </c>
      <c r="D91" s="324"/>
      <c r="E91" s="8">
        <f>E90*5</f>
        <v>2.306805074971165E-2</v>
      </c>
      <c r="F91" s="8">
        <f t="shared" ref="F91:K91" si="86">F90*5</f>
        <v>0.12434554973821989</v>
      </c>
      <c r="G91" s="8">
        <f t="shared" si="86"/>
        <v>0.3914002205071665</v>
      </c>
      <c r="H91" s="8">
        <f t="shared" si="86"/>
        <v>0.5383848454636091</v>
      </c>
      <c r="I91" s="8">
        <f t="shared" si="86"/>
        <v>0.27506654835847383</v>
      </c>
      <c r="J91" s="8">
        <f t="shared" si="86"/>
        <v>4.7430830039525695E-2</v>
      </c>
      <c r="K91" s="8">
        <f t="shared" si="86"/>
        <v>4.1017227235438884E-3</v>
      </c>
      <c r="L91" s="367">
        <f>ROUND(SUM(E91:K91),2)</f>
        <v>1.4</v>
      </c>
      <c r="M91" s="363"/>
      <c r="N91" s="319"/>
      <c r="O91" s="3"/>
      <c r="P91" s="318" t="s">
        <v>118</v>
      </c>
      <c r="Q91" s="3"/>
      <c r="R91" s="15">
        <f t="shared" ref="R91:X91" si="87">R90*5</f>
        <v>3.0193236714975844E-2</v>
      </c>
      <c r="S91" s="8">
        <f t="shared" si="87"/>
        <v>0.21520803443328551</v>
      </c>
      <c r="T91" s="8">
        <f t="shared" si="87"/>
        <v>0.47729918509895225</v>
      </c>
      <c r="U91" s="8">
        <f t="shared" si="87"/>
        <v>0.64824654622741773</v>
      </c>
      <c r="V91" s="8">
        <f t="shared" si="87"/>
        <v>0.32196969696969696</v>
      </c>
      <c r="W91" s="8">
        <f t="shared" si="87"/>
        <v>6.3191153238546599E-2</v>
      </c>
      <c r="X91" s="8">
        <f t="shared" si="87"/>
        <v>0</v>
      </c>
      <c r="Y91" s="367">
        <f>SUM(R91:X91)</f>
        <v>1.7561078526828748</v>
      </c>
    </row>
    <row r="92" spans="1:25">
      <c r="A92" s="296">
        <v>222</v>
      </c>
      <c r="B92" s="5" t="s">
        <v>134</v>
      </c>
      <c r="C92" s="297" t="s">
        <v>121</v>
      </c>
      <c r="D92" s="311">
        <f>SUM(E92:K92)</f>
        <v>3630</v>
      </c>
      <c r="E92" s="10">
        <f>H27国調市町!J42</f>
        <v>487</v>
      </c>
      <c r="F92" s="10">
        <f>H27国調市町!K42</f>
        <v>300</v>
      </c>
      <c r="G92" s="10">
        <f>H27国調市町!L42</f>
        <v>422</v>
      </c>
      <c r="H92" s="10">
        <f>H27国調市町!M42</f>
        <v>523</v>
      </c>
      <c r="I92" s="10">
        <f>H27国調市町!N42</f>
        <v>593</v>
      </c>
      <c r="J92" s="10">
        <f>H27国調市町!O42</f>
        <v>669</v>
      </c>
      <c r="K92" s="10">
        <f>H27国調市町!P42</f>
        <v>636</v>
      </c>
      <c r="L92" s="323"/>
      <c r="M92" s="363"/>
      <c r="N92" s="296">
        <v>222</v>
      </c>
      <c r="O92" s="5" t="s">
        <v>134</v>
      </c>
      <c r="P92" s="297" t="s">
        <v>121</v>
      </c>
      <c r="Q92" s="371">
        <f>SUM(R92:X92)</f>
        <v>3503</v>
      </c>
      <c r="R92" s="373">
        <f>H29住基人口2!AR34</f>
        <v>468</v>
      </c>
      <c r="S92" s="4">
        <f>H29住基人口2!AS34</f>
        <v>280</v>
      </c>
      <c r="T92" s="4">
        <f>H29住基人口2!AT34</f>
        <v>370</v>
      </c>
      <c r="U92" s="4">
        <f>H29住基人口2!AU34</f>
        <v>503</v>
      </c>
      <c r="V92" s="4">
        <f>H29住基人口2!AV34</f>
        <v>549</v>
      </c>
      <c r="W92" s="4">
        <f>H29住基人口2!AW34</f>
        <v>666</v>
      </c>
      <c r="X92" s="4">
        <f>H29住基人口2!AX34</f>
        <v>667</v>
      </c>
      <c r="Y92" s="323"/>
    </row>
    <row r="93" spans="1:25">
      <c r="A93" s="296"/>
      <c r="B93" s="5"/>
      <c r="C93" s="295" t="s">
        <v>122</v>
      </c>
      <c r="D93" s="366">
        <f>SUM(E93:K93)</f>
        <v>146</v>
      </c>
      <c r="E93" s="9">
        <f>H27市町出生!E35</f>
        <v>1</v>
      </c>
      <c r="F93" s="9">
        <f>H27市町出生!F35</f>
        <v>18</v>
      </c>
      <c r="G93" s="9">
        <f>H27市町出生!G35</f>
        <v>45</v>
      </c>
      <c r="H93" s="9">
        <f>H27市町出生!H35</f>
        <v>41</v>
      </c>
      <c r="I93" s="9">
        <f>H27市町出生!I35</f>
        <v>32</v>
      </c>
      <c r="J93" s="9">
        <f>H27市町出生!J35</f>
        <v>9</v>
      </c>
      <c r="K93" s="9">
        <f>H27市町出生!K35</f>
        <v>0</v>
      </c>
      <c r="L93" s="323"/>
      <c r="M93" s="363"/>
      <c r="N93" s="296"/>
      <c r="O93" s="5"/>
      <c r="P93" s="297" t="s">
        <v>122</v>
      </c>
      <c r="Q93" s="372">
        <f>SUM(R93:X93)</f>
        <v>153</v>
      </c>
      <c r="R93" s="374">
        <f>H28市町出生!E35</f>
        <v>3</v>
      </c>
      <c r="S93" s="6">
        <f>H28市町出生!F35</f>
        <v>13</v>
      </c>
      <c r="T93" s="6">
        <f>H28市町出生!G35</f>
        <v>41</v>
      </c>
      <c r="U93" s="6">
        <f>H28市町出生!H35</f>
        <v>54</v>
      </c>
      <c r="V93" s="6">
        <f>H28市町出生!I35</f>
        <v>37</v>
      </c>
      <c r="W93" s="6">
        <f>H28市町出生!J35</f>
        <v>4</v>
      </c>
      <c r="X93" s="6">
        <f>H28市町出生!K35</f>
        <v>1</v>
      </c>
      <c r="Y93" s="323"/>
    </row>
    <row r="94" spans="1:25">
      <c r="A94" s="296"/>
      <c r="B94" s="5"/>
      <c r="C94" s="297" t="s">
        <v>123</v>
      </c>
      <c r="D94" s="323"/>
      <c r="E94" s="7">
        <f>E93/E92</f>
        <v>2.0533880903490761E-3</v>
      </c>
      <c r="F94" s="7">
        <f t="shared" ref="F94:K94" si="88">F93/F92</f>
        <v>0.06</v>
      </c>
      <c r="G94" s="7">
        <f t="shared" si="88"/>
        <v>0.1066350710900474</v>
      </c>
      <c r="H94" s="7">
        <f t="shared" si="88"/>
        <v>7.8393881453154873E-2</v>
      </c>
      <c r="I94" s="7">
        <f t="shared" si="88"/>
        <v>5.3962900505902189E-2</v>
      </c>
      <c r="J94" s="7">
        <f t="shared" si="88"/>
        <v>1.3452914798206279E-2</v>
      </c>
      <c r="K94" s="7">
        <f t="shared" si="88"/>
        <v>0</v>
      </c>
      <c r="L94" s="17"/>
      <c r="M94" s="363"/>
      <c r="N94" s="296"/>
      <c r="O94" s="5"/>
      <c r="P94" s="297" t="s">
        <v>123</v>
      </c>
      <c r="Q94" s="5"/>
      <c r="R94" s="342">
        <f t="shared" ref="R94:X94" si="89">R93/R92</f>
        <v>6.41025641025641E-3</v>
      </c>
      <c r="S94" s="7">
        <f t="shared" si="89"/>
        <v>4.642857142857143E-2</v>
      </c>
      <c r="T94" s="7">
        <f t="shared" si="89"/>
        <v>0.11081081081081082</v>
      </c>
      <c r="U94" s="7">
        <f t="shared" si="89"/>
        <v>0.1073558648111332</v>
      </c>
      <c r="V94" s="7">
        <f t="shared" si="89"/>
        <v>6.7395264116575593E-2</v>
      </c>
      <c r="W94" s="7">
        <f t="shared" si="89"/>
        <v>6.006006006006006E-3</v>
      </c>
      <c r="X94" s="7">
        <f t="shared" si="89"/>
        <v>1.4992503748125937E-3</v>
      </c>
      <c r="Y94" s="17"/>
    </row>
    <row r="95" spans="1:25">
      <c r="A95" s="296"/>
      <c r="B95" s="5"/>
      <c r="C95" s="297" t="s">
        <v>118</v>
      </c>
      <c r="D95" s="323"/>
      <c r="E95" s="8">
        <f>E94*5</f>
        <v>1.0266940451745379E-2</v>
      </c>
      <c r="F95" s="8">
        <f t="shared" ref="F95:K95" si="90">F94*5</f>
        <v>0.3</v>
      </c>
      <c r="G95" s="8">
        <f t="shared" si="90"/>
        <v>0.53317535545023698</v>
      </c>
      <c r="H95" s="8">
        <f t="shared" si="90"/>
        <v>0.39196940726577434</v>
      </c>
      <c r="I95" s="8">
        <f t="shared" si="90"/>
        <v>0.26981450252951095</v>
      </c>
      <c r="J95" s="8">
        <f t="shared" si="90"/>
        <v>6.726457399103139E-2</v>
      </c>
      <c r="K95" s="8">
        <f t="shared" si="90"/>
        <v>0</v>
      </c>
      <c r="L95" s="367">
        <f>ROUND(SUM(E95:K95),2)</f>
        <v>1.57</v>
      </c>
      <c r="M95" s="363"/>
      <c r="N95" s="296"/>
      <c r="O95" s="5"/>
      <c r="P95" s="297" t="s">
        <v>118</v>
      </c>
      <c r="Q95" s="5"/>
      <c r="R95" s="342">
        <f t="shared" ref="R95:X95" si="91">R94*5</f>
        <v>3.2051282051282048E-2</v>
      </c>
      <c r="S95" s="7">
        <f t="shared" si="91"/>
        <v>0.23214285714285715</v>
      </c>
      <c r="T95" s="7">
        <f t="shared" si="91"/>
        <v>0.55405405405405406</v>
      </c>
      <c r="U95" s="7">
        <f t="shared" si="91"/>
        <v>0.53677932405566597</v>
      </c>
      <c r="V95" s="7">
        <f t="shared" si="91"/>
        <v>0.33697632058287796</v>
      </c>
      <c r="W95" s="7">
        <f t="shared" si="91"/>
        <v>3.003003003003003E-2</v>
      </c>
      <c r="X95" s="7">
        <f t="shared" si="91"/>
        <v>7.4962518740629685E-3</v>
      </c>
      <c r="Y95" s="367">
        <f>SUM(R95:X95)</f>
        <v>1.7295301197908302</v>
      </c>
    </row>
    <row r="96" spans="1:25">
      <c r="A96" s="293">
        <v>223</v>
      </c>
      <c r="B96" s="2" t="s">
        <v>135</v>
      </c>
      <c r="C96" s="294" t="s">
        <v>121</v>
      </c>
      <c r="D96" s="365">
        <f>SUM(E96:K96)</f>
        <v>11175</v>
      </c>
      <c r="E96" s="4">
        <f>H27国調市町!J43</f>
        <v>1637</v>
      </c>
      <c r="F96" s="4">
        <f>H27国調市町!K43</f>
        <v>1075</v>
      </c>
      <c r="G96" s="4">
        <f>H27国調市町!L43</f>
        <v>1281</v>
      </c>
      <c r="H96" s="4">
        <f>H27国調市町!M43</f>
        <v>1519</v>
      </c>
      <c r="I96" s="4">
        <f>H27国調市町!N43</f>
        <v>1769</v>
      </c>
      <c r="J96" s="4">
        <f>H27国調市町!O43</f>
        <v>2012</v>
      </c>
      <c r="K96" s="4">
        <f>H27国調市町!P43</f>
        <v>1882</v>
      </c>
      <c r="L96" s="323"/>
      <c r="M96" s="363"/>
      <c r="N96" s="293">
        <v>223</v>
      </c>
      <c r="O96" s="2" t="s">
        <v>135</v>
      </c>
      <c r="P96" s="294" t="s">
        <v>121</v>
      </c>
      <c r="Q96" s="371">
        <f>SUM(R96:X96)</f>
        <v>10806</v>
      </c>
      <c r="R96" s="373">
        <f>H29住基人口2!AR35</f>
        <v>1584</v>
      </c>
      <c r="S96" s="4">
        <f>H29住基人口2!AS35</f>
        <v>1030</v>
      </c>
      <c r="T96" s="4">
        <f>H29住基人口2!AT35</f>
        <v>1195</v>
      </c>
      <c r="U96" s="4">
        <f>H29住基人口2!AU35</f>
        <v>1440</v>
      </c>
      <c r="V96" s="4">
        <f>H29住基人口2!AV35</f>
        <v>1657</v>
      </c>
      <c r="W96" s="4">
        <f>H29住基人口2!AW35</f>
        <v>1945</v>
      </c>
      <c r="X96" s="4">
        <f>H29住基人口2!AX35</f>
        <v>1955</v>
      </c>
      <c r="Y96" s="323"/>
    </row>
    <row r="97" spans="1:25">
      <c r="A97" s="296"/>
      <c r="B97" s="5"/>
      <c r="C97" s="295" t="s">
        <v>122</v>
      </c>
      <c r="D97" s="366">
        <f>SUM(E97:K97)</f>
        <v>450</v>
      </c>
      <c r="E97" s="6">
        <f>H27市町出生!E36</f>
        <v>8</v>
      </c>
      <c r="F97" s="6">
        <f>H27市町出生!F36</f>
        <v>39</v>
      </c>
      <c r="G97" s="6">
        <f>H27市町出生!G36</f>
        <v>135</v>
      </c>
      <c r="H97" s="6">
        <f>H27市町出生!H36</f>
        <v>152</v>
      </c>
      <c r="I97" s="6">
        <f>H27市町出生!I36</f>
        <v>101</v>
      </c>
      <c r="J97" s="6">
        <f>H27市町出生!J36</f>
        <v>15</v>
      </c>
      <c r="K97" s="6">
        <f>H27市町出生!K36</f>
        <v>0</v>
      </c>
      <c r="L97" s="323"/>
      <c r="M97" s="363"/>
      <c r="N97" s="296"/>
      <c r="O97" s="5"/>
      <c r="P97" s="297" t="s">
        <v>122</v>
      </c>
      <c r="Q97" s="372">
        <f>SUM(R97:X97)</f>
        <v>467</v>
      </c>
      <c r="R97" s="374">
        <f>H28市町出生!E36</f>
        <v>9</v>
      </c>
      <c r="S97" s="6">
        <f>H28市町出生!F36</f>
        <v>57</v>
      </c>
      <c r="T97" s="6">
        <f>H28市町出生!G36</f>
        <v>138</v>
      </c>
      <c r="U97" s="6">
        <f>H28市町出生!H36</f>
        <v>152</v>
      </c>
      <c r="V97" s="6">
        <f>H28市町出生!I36</f>
        <v>91</v>
      </c>
      <c r="W97" s="6">
        <f>H28市町出生!J36</f>
        <v>19</v>
      </c>
      <c r="X97" s="6">
        <f>H28市町出生!K36</f>
        <v>1</v>
      </c>
      <c r="Y97" s="323"/>
    </row>
    <row r="98" spans="1:25">
      <c r="A98" s="296"/>
      <c r="B98" s="5"/>
      <c r="C98" s="297" t="s">
        <v>123</v>
      </c>
      <c r="D98" s="323"/>
      <c r="E98" s="7">
        <f>E97/E96</f>
        <v>4.8869883934025658E-3</v>
      </c>
      <c r="F98" s="7">
        <f t="shared" ref="F98:K98" si="92">F97/F96</f>
        <v>3.6279069767441857E-2</v>
      </c>
      <c r="G98" s="7">
        <f t="shared" si="92"/>
        <v>0.1053864168618267</v>
      </c>
      <c r="H98" s="7">
        <f t="shared" si="92"/>
        <v>0.10006583278472679</v>
      </c>
      <c r="I98" s="7">
        <f t="shared" si="92"/>
        <v>5.70944036178632E-2</v>
      </c>
      <c r="J98" s="7">
        <f t="shared" si="92"/>
        <v>7.4552683896620276E-3</v>
      </c>
      <c r="K98" s="7">
        <f t="shared" si="92"/>
        <v>0</v>
      </c>
      <c r="L98" s="17"/>
      <c r="M98" s="363"/>
      <c r="N98" s="296"/>
      <c r="O98" s="5"/>
      <c r="P98" s="297" t="s">
        <v>123</v>
      </c>
      <c r="Q98" s="5"/>
      <c r="R98" s="342">
        <f t="shared" ref="R98:X98" si="93">R97/R96</f>
        <v>5.681818181818182E-3</v>
      </c>
      <c r="S98" s="7">
        <f t="shared" si="93"/>
        <v>5.533980582524272E-2</v>
      </c>
      <c r="T98" s="7">
        <f t="shared" si="93"/>
        <v>0.11548117154811716</v>
      </c>
      <c r="U98" s="7">
        <f t="shared" si="93"/>
        <v>0.10555555555555556</v>
      </c>
      <c r="V98" s="7">
        <f t="shared" si="93"/>
        <v>5.4918527459263733E-2</v>
      </c>
      <c r="W98" s="7">
        <f t="shared" si="93"/>
        <v>9.7686375321336758E-3</v>
      </c>
      <c r="X98" s="7">
        <f t="shared" si="93"/>
        <v>5.1150895140664957E-4</v>
      </c>
      <c r="Y98" s="17"/>
    </row>
    <row r="99" spans="1:25">
      <c r="A99" s="319"/>
      <c r="B99" s="3"/>
      <c r="C99" s="318" t="s">
        <v>118</v>
      </c>
      <c r="D99" s="324"/>
      <c r="E99" s="8">
        <f>E98*5</f>
        <v>2.4434941967012829E-2</v>
      </c>
      <c r="F99" s="8">
        <f t="shared" ref="F99:K99" si="94">F98*5</f>
        <v>0.18139534883720929</v>
      </c>
      <c r="G99" s="8">
        <f t="shared" si="94"/>
        <v>0.52693208430913352</v>
      </c>
      <c r="H99" s="8">
        <f t="shared" si="94"/>
        <v>0.50032916392363391</v>
      </c>
      <c r="I99" s="8">
        <f t="shared" si="94"/>
        <v>0.28547201808931599</v>
      </c>
      <c r="J99" s="8">
        <f t="shared" si="94"/>
        <v>3.7276341948310136E-2</v>
      </c>
      <c r="K99" s="8">
        <f t="shared" si="94"/>
        <v>0</v>
      </c>
      <c r="L99" s="367">
        <f>ROUND(SUM(E99:K99),2)</f>
        <v>1.56</v>
      </c>
      <c r="M99" s="363"/>
      <c r="N99" s="319"/>
      <c r="O99" s="3"/>
      <c r="P99" s="318" t="s">
        <v>118</v>
      </c>
      <c r="Q99" s="3"/>
      <c r="R99" s="15">
        <f t="shared" ref="R99:X99" si="95">R98*5</f>
        <v>2.8409090909090912E-2</v>
      </c>
      <c r="S99" s="8">
        <f t="shared" si="95"/>
        <v>0.27669902912621358</v>
      </c>
      <c r="T99" s="8">
        <f t="shared" si="95"/>
        <v>0.57740585774058584</v>
      </c>
      <c r="U99" s="8">
        <f t="shared" si="95"/>
        <v>0.52777777777777779</v>
      </c>
      <c r="V99" s="8">
        <f t="shared" si="95"/>
        <v>0.27459263729631866</v>
      </c>
      <c r="W99" s="8">
        <f t="shared" si="95"/>
        <v>4.8843187660668377E-2</v>
      </c>
      <c r="X99" s="8">
        <f t="shared" si="95"/>
        <v>2.5575447570332479E-3</v>
      </c>
      <c r="Y99" s="367">
        <f>SUM(R99:X99)</f>
        <v>1.7362851252676881</v>
      </c>
    </row>
    <row r="100" spans="1:25">
      <c r="A100" s="296">
        <v>224</v>
      </c>
      <c r="B100" s="5" t="s">
        <v>136</v>
      </c>
      <c r="C100" s="294" t="s">
        <v>121</v>
      </c>
      <c r="D100" s="311">
        <f>SUM(E100:K100)</f>
        <v>7790</v>
      </c>
      <c r="E100" s="10">
        <f>H27国調市町!J44</f>
        <v>926</v>
      </c>
      <c r="F100" s="10">
        <f>H27国調市町!K44</f>
        <v>680</v>
      </c>
      <c r="G100" s="10">
        <f>H27国調市町!L44</f>
        <v>925</v>
      </c>
      <c r="H100" s="10">
        <f>H27国調市町!M44</f>
        <v>1109</v>
      </c>
      <c r="I100" s="10">
        <f>H27国調市町!N44</f>
        <v>1264</v>
      </c>
      <c r="J100" s="10">
        <f>H27国調市町!O44</f>
        <v>1523</v>
      </c>
      <c r="K100" s="10">
        <f>H27国調市町!P44</f>
        <v>1363</v>
      </c>
      <c r="L100" s="323"/>
      <c r="M100" s="363"/>
      <c r="N100" s="296">
        <v>224</v>
      </c>
      <c r="O100" s="5" t="s">
        <v>136</v>
      </c>
      <c r="P100" s="297" t="s">
        <v>121</v>
      </c>
      <c r="Q100" s="371">
        <f>SUM(R100:X100)</f>
        <v>7513</v>
      </c>
      <c r="R100" s="373">
        <f>H29住基人口2!AR36</f>
        <v>890</v>
      </c>
      <c r="S100" s="4">
        <f>H29住基人口2!AS36</f>
        <v>634</v>
      </c>
      <c r="T100" s="4">
        <f>H29住基人口2!AT36</f>
        <v>832</v>
      </c>
      <c r="U100" s="4">
        <f>H29住基人口2!AU36</f>
        <v>1081</v>
      </c>
      <c r="V100" s="4">
        <f>H29住基人口2!AV36</f>
        <v>1185</v>
      </c>
      <c r="W100" s="4">
        <f>H29住基人口2!AW36</f>
        <v>1486</v>
      </c>
      <c r="X100" s="4">
        <f>H29住基人口2!AX36</f>
        <v>1405</v>
      </c>
      <c r="Y100" s="323"/>
    </row>
    <row r="101" spans="1:25">
      <c r="A101" s="296"/>
      <c r="B101" s="5"/>
      <c r="C101" s="295" t="s">
        <v>122</v>
      </c>
      <c r="D101" s="366">
        <f>SUM(E101:K101)</f>
        <v>362</v>
      </c>
      <c r="E101" s="9">
        <f>H27市町出生!E37</f>
        <v>4</v>
      </c>
      <c r="F101" s="9">
        <f>H27市町出生!F37</f>
        <v>33</v>
      </c>
      <c r="G101" s="9">
        <f>H27市町出生!G37</f>
        <v>116</v>
      </c>
      <c r="H101" s="9">
        <f>H27市町出生!H37</f>
        <v>131</v>
      </c>
      <c r="I101" s="9">
        <f>H27市町出生!I37</f>
        <v>67</v>
      </c>
      <c r="J101" s="9">
        <f>H27市町出生!J37</f>
        <v>10</v>
      </c>
      <c r="K101" s="9">
        <f>H27市町出生!K37</f>
        <v>1</v>
      </c>
      <c r="L101" s="323"/>
      <c r="M101" s="363"/>
      <c r="N101" s="296"/>
      <c r="O101" s="5"/>
      <c r="P101" s="297" t="s">
        <v>122</v>
      </c>
      <c r="Q101" s="372">
        <f>SUM(R101:X101)</f>
        <v>352</v>
      </c>
      <c r="R101" s="374">
        <f>H28市町出生!E37</f>
        <v>4</v>
      </c>
      <c r="S101" s="6">
        <f>H28市町出生!F37</f>
        <v>40</v>
      </c>
      <c r="T101" s="6">
        <f>H28市町出生!G37</f>
        <v>117</v>
      </c>
      <c r="U101" s="6">
        <f>H28市町出生!H37</f>
        <v>123</v>
      </c>
      <c r="V101" s="6">
        <f>H28市町出生!I37</f>
        <v>56</v>
      </c>
      <c r="W101" s="6">
        <f>H28市町出生!J37</f>
        <v>11</v>
      </c>
      <c r="X101" s="6">
        <f>H28市町出生!K37</f>
        <v>1</v>
      </c>
      <c r="Y101" s="323"/>
    </row>
    <row r="102" spans="1:25">
      <c r="A102" s="296"/>
      <c r="B102" s="5"/>
      <c r="C102" s="297" t="s">
        <v>123</v>
      </c>
      <c r="D102" s="323"/>
      <c r="E102" s="7">
        <f>E101/E100</f>
        <v>4.3196544276457886E-3</v>
      </c>
      <c r="F102" s="7">
        <f t="shared" ref="F102:K102" si="96">F101/F100</f>
        <v>4.8529411764705883E-2</v>
      </c>
      <c r="G102" s="7">
        <f t="shared" si="96"/>
        <v>0.1254054054054054</v>
      </c>
      <c r="H102" s="7">
        <f t="shared" si="96"/>
        <v>0.11812443642921551</v>
      </c>
      <c r="I102" s="7">
        <f t="shared" si="96"/>
        <v>5.3006329113924049E-2</v>
      </c>
      <c r="J102" s="7">
        <f t="shared" si="96"/>
        <v>6.5659881812212741E-3</v>
      </c>
      <c r="K102" s="7">
        <f t="shared" si="96"/>
        <v>7.3367571533382249E-4</v>
      </c>
      <c r="L102" s="17"/>
      <c r="M102" s="363"/>
      <c r="N102" s="296"/>
      <c r="O102" s="5"/>
      <c r="P102" s="297" t="s">
        <v>123</v>
      </c>
      <c r="Q102" s="5"/>
      <c r="R102" s="342">
        <f t="shared" ref="R102:X102" si="97">R101/R100</f>
        <v>4.4943820224719105E-3</v>
      </c>
      <c r="S102" s="7">
        <f t="shared" si="97"/>
        <v>6.3091482649842268E-2</v>
      </c>
      <c r="T102" s="7">
        <f t="shared" si="97"/>
        <v>0.140625</v>
      </c>
      <c r="U102" s="7">
        <f t="shared" si="97"/>
        <v>0.11378353376503238</v>
      </c>
      <c r="V102" s="7">
        <f t="shared" si="97"/>
        <v>4.7257383966244723E-2</v>
      </c>
      <c r="W102" s="7">
        <f t="shared" si="97"/>
        <v>7.4024226110363392E-3</v>
      </c>
      <c r="X102" s="7">
        <f t="shared" si="97"/>
        <v>7.1174377224199293E-4</v>
      </c>
      <c r="Y102" s="17"/>
    </row>
    <row r="103" spans="1:25">
      <c r="A103" s="296"/>
      <c r="B103" s="5"/>
      <c r="C103" s="318" t="s">
        <v>118</v>
      </c>
      <c r="D103" s="324"/>
      <c r="E103" s="8">
        <f>E102*5</f>
        <v>2.1598272138228944E-2</v>
      </c>
      <c r="F103" s="8">
        <f t="shared" ref="F103:K103" si="98">F102*5</f>
        <v>0.24264705882352941</v>
      </c>
      <c r="G103" s="8">
        <f t="shared" si="98"/>
        <v>0.62702702702702706</v>
      </c>
      <c r="H103" s="8">
        <f t="shared" si="98"/>
        <v>0.59062218214607753</v>
      </c>
      <c r="I103" s="8">
        <f t="shared" si="98"/>
        <v>0.26503164556962022</v>
      </c>
      <c r="J103" s="8">
        <f t="shared" si="98"/>
        <v>3.2829940906106372E-2</v>
      </c>
      <c r="K103" s="8">
        <f t="shared" si="98"/>
        <v>3.6683785766691126E-3</v>
      </c>
      <c r="L103" s="367">
        <f>ROUND(SUM(E103:K103),2)</f>
        <v>1.78</v>
      </c>
      <c r="M103" s="363"/>
      <c r="N103" s="296"/>
      <c r="O103" s="5"/>
      <c r="P103" s="297" t="s">
        <v>118</v>
      </c>
      <c r="Q103" s="5"/>
      <c r="R103" s="342">
        <f t="shared" ref="R103:X103" si="99">R102*5</f>
        <v>2.2471910112359553E-2</v>
      </c>
      <c r="S103" s="7">
        <f t="shared" si="99"/>
        <v>0.31545741324921134</v>
      </c>
      <c r="T103" s="7">
        <f t="shared" si="99"/>
        <v>0.703125</v>
      </c>
      <c r="U103" s="7">
        <f t="shared" si="99"/>
        <v>0.56891766882516193</v>
      </c>
      <c r="V103" s="7">
        <f t="shared" si="99"/>
        <v>0.23628691983122363</v>
      </c>
      <c r="W103" s="7">
        <f t="shared" si="99"/>
        <v>3.7012113055181699E-2</v>
      </c>
      <c r="X103" s="7">
        <f t="shared" si="99"/>
        <v>3.5587188612099647E-3</v>
      </c>
      <c r="Y103" s="367">
        <f>SUM(R103:X103)</f>
        <v>1.886829743934348</v>
      </c>
    </row>
    <row r="104" spans="1:25">
      <c r="A104" s="293">
        <v>225</v>
      </c>
      <c r="B104" s="2" t="s">
        <v>137</v>
      </c>
      <c r="C104" s="297" t="s">
        <v>121</v>
      </c>
      <c r="D104" s="365">
        <f>SUM(E104:K104)</f>
        <v>5058</v>
      </c>
      <c r="E104" s="4">
        <f>H27国調市町!J45</f>
        <v>667</v>
      </c>
      <c r="F104" s="4">
        <f>H27国調市町!K45</f>
        <v>457</v>
      </c>
      <c r="G104" s="4">
        <f>H27国調市町!L45</f>
        <v>581</v>
      </c>
      <c r="H104" s="4">
        <f>H27国調市町!M45</f>
        <v>715</v>
      </c>
      <c r="I104" s="4">
        <f>H27国調市町!N45</f>
        <v>805</v>
      </c>
      <c r="J104" s="4">
        <f>H27国調市町!O45</f>
        <v>966</v>
      </c>
      <c r="K104" s="4">
        <f>H27国調市町!P45</f>
        <v>867</v>
      </c>
      <c r="L104" s="323"/>
      <c r="M104" s="363"/>
      <c r="N104" s="293">
        <v>225</v>
      </c>
      <c r="O104" s="2" t="s">
        <v>137</v>
      </c>
      <c r="P104" s="294" t="s">
        <v>121</v>
      </c>
      <c r="Q104" s="371">
        <f>SUM(R104:X104)</f>
        <v>4875</v>
      </c>
      <c r="R104" s="373">
        <f>H29住基人口2!AR37</f>
        <v>632</v>
      </c>
      <c r="S104" s="4">
        <f>H29住基人口2!AS37</f>
        <v>436</v>
      </c>
      <c r="T104" s="4">
        <f>H29住基人口2!AT37</f>
        <v>557</v>
      </c>
      <c r="U104" s="4">
        <f>H29住基人口2!AU37</f>
        <v>678</v>
      </c>
      <c r="V104" s="4">
        <f>H29住基人口2!AV37</f>
        <v>748</v>
      </c>
      <c r="W104" s="4">
        <f>H29住基人口2!AW37</f>
        <v>925</v>
      </c>
      <c r="X104" s="4">
        <f>H29住基人口2!AX37</f>
        <v>899</v>
      </c>
      <c r="Y104" s="323"/>
    </row>
    <row r="105" spans="1:25">
      <c r="A105" s="296"/>
      <c r="B105" s="5"/>
      <c r="C105" s="295" t="s">
        <v>122</v>
      </c>
      <c r="D105" s="366">
        <f>SUM(E105:K105)</f>
        <v>206</v>
      </c>
      <c r="E105" s="6">
        <f>H27市町出生!E38</f>
        <v>5</v>
      </c>
      <c r="F105" s="6">
        <f>H27市町出生!F38</f>
        <v>23</v>
      </c>
      <c r="G105" s="6">
        <f>H27市町出生!G38</f>
        <v>63</v>
      </c>
      <c r="H105" s="6">
        <f>H27市町出生!H38</f>
        <v>79</v>
      </c>
      <c r="I105" s="6">
        <f>H27市町出生!I38</f>
        <v>29</v>
      </c>
      <c r="J105" s="6">
        <f>H27市町出生!J38</f>
        <v>7</v>
      </c>
      <c r="K105" s="6">
        <f>H27市町出生!K38</f>
        <v>0</v>
      </c>
      <c r="L105" s="323"/>
      <c r="M105" s="363"/>
      <c r="N105" s="296"/>
      <c r="O105" s="5"/>
      <c r="P105" s="297" t="s">
        <v>122</v>
      </c>
      <c r="Q105" s="372">
        <f>SUM(R105:X105)</f>
        <v>240</v>
      </c>
      <c r="R105" s="374">
        <f>H28市町出生!E38</f>
        <v>2</v>
      </c>
      <c r="S105" s="6">
        <f>H28市町出生!F38</f>
        <v>19</v>
      </c>
      <c r="T105" s="6">
        <f>H28市町出生!G38</f>
        <v>80</v>
      </c>
      <c r="U105" s="6">
        <f>H28市町出生!H38</f>
        <v>88</v>
      </c>
      <c r="V105" s="6">
        <f>H28市町出生!I38</f>
        <v>43</v>
      </c>
      <c r="W105" s="6">
        <f>H28市町出生!J38</f>
        <v>8</v>
      </c>
      <c r="X105" s="6">
        <f>H28市町出生!K38</f>
        <v>0</v>
      </c>
      <c r="Y105" s="323"/>
    </row>
    <row r="106" spans="1:25">
      <c r="A106" s="296"/>
      <c r="B106" s="5"/>
      <c r="C106" s="297" t="s">
        <v>123</v>
      </c>
      <c r="D106" s="323"/>
      <c r="E106" s="7">
        <f>E105/E104</f>
        <v>7.4962518740629685E-3</v>
      </c>
      <c r="F106" s="7">
        <f t="shared" ref="F106:K106" si="100">F105/F104</f>
        <v>5.0328227571115977E-2</v>
      </c>
      <c r="G106" s="7">
        <f t="shared" si="100"/>
        <v>0.10843373493975904</v>
      </c>
      <c r="H106" s="7">
        <f t="shared" si="100"/>
        <v>0.11048951048951049</v>
      </c>
      <c r="I106" s="7">
        <f t="shared" si="100"/>
        <v>3.6024844720496892E-2</v>
      </c>
      <c r="J106" s="7">
        <f t="shared" si="100"/>
        <v>7.246376811594203E-3</v>
      </c>
      <c r="K106" s="7">
        <f t="shared" si="100"/>
        <v>0</v>
      </c>
      <c r="L106" s="17"/>
      <c r="M106" s="363"/>
      <c r="N106" s="296"/>
      <c r="O106" s="5"/>
      <c r="P106" s="297" t="s">
        <v>123</v>
      </c>
      <c r="Q106" s="5"/>
      <c r="R106" s="342">
        <f t="shared" ref="R106:X106" si="101">R105/R104</f>
        <v>3.1645569620253164E-3</v>
      </c>
      <c r="S106" s="7">
        <f t="shared" si="101"/>
        <v>4.3577981651376149E-2</v>
      </c>
      <c r="T106" s="7">
        <f t="shared" si="101"/>
        <v>0.14362657091561939</v>
      </c>
      <c r="U106" s="7">
        <f t="shared" si="101"/>
        <v>0.12979351032448377</v>
      </c>
      <c r="V106" s="7">
        <f t="shared" si="101"/>
        <v>5.7486631016042782E-2</v>
      </c>
      <c r="W106" s="7">
        <f t="shared" si="101"/>
        <v>8.6486486486486488E-3</v>
      </c>
      <c r="X106" s="7">
        <f t="shared" si="101"/>
        <v>0</v>
      </c>
      <c r="Y106" s="17"/>
    </row>
    <row r="107" spans="1:25">
      <c r="A107" s="319"/>
      <c r="B107" s="3"/>
      <c r="C107" s="297" t="s">
        <v>118</v>
      </c>
      <c r="D107" s="323"/>
      <c r="E107" s="8">
        <f>E106*5</f>
        <v>3.7481259370314844E-2</v>
      </c>
      <c r="F107" s="8">
        <f t="shared" ref="F107:K107" si="102">F106*5</f>
        <v>0.2516411378555799</v>
      </c>
      <c r="G107" s="8">
        <f t="shared" si="102"/>
        <v>0.54216867469879515</v>
      </c>
      <c r="H107" s="8">
        <f t="shared" si="102"/>
        <v>0.55244755244755239</v>
      </c>
      <c r="I107" s="8">
        <f t="shared" si="102"/>
        <v>0.18012422360248445</v>
      </c>
      <c r="J107" s="8">
        <f t="shared" si="102"/>
        <v>3.6231884057971016E-2</v>
      </c>
      <c r="K107" s="8">
        <f t="shared" si="102"/>
        <v>0</v>
      </c>
      <c r="L107" s="367">
        <f>ROUND(SUM(E107:K107),2)</f>
        <v>1.6</v>
      </c>
      <c r="M107" s="363"/>
      <c r="N107" s="319"/>
      <c r="O107" s="3"/>
      <c r="P107" s="318" t="s">
        <v>118</v>
      </c>
      <c r="Q107" s="3"/>
      <c r="R107" s="15">
        <f t="shared" ref="R107:X107" si="103">R106*5</f>
        <v>1.5822784810126583E-2</v>
      </c>
      <c r="S107" s="8">
        <f t="shared" si="103"/>
        <v>0.21788990825688076</v>
      </c>
      <c r="T107" s="8">
        <f t="shared" si="103"/>
        <v>0.71813285457809695</v>
      </c>
      <c r="U107" s="8">
        <f t="shared" si="103"/>
        <v>0.64896755162241893</v>
      </c>
      <c r="V107" s="8">
        <f t="shared" si="103"/>
        <v>0.28743315508021389</v>
      </c>
      <c r="W107" s="8">
        <f t="shared" si="103"/>
        <v>4.3243243243243246E-2</v>
      </c>
      <c r="X107" s="8">
        <f t="shared" si="103"/>
        <v>0</v>
      </c>
      <c r="Y107" s="367">
        <f>SUM(R107:X107)</f>
        <v>1.9314894975909802</v>
      </c>
    </row>
    <row r="108" spans="1:25">
      <c r="A108" s="296">
        <v>226</v>
      </c>
      <c r="B108" s="5" t="s">
        <v>138</v>
      </c>
      <c r="C108" s="294" t="s">
        <v>121</v>
      </c>
      <c r="D108" s="311">
        <f>SUM(E108:K108)</f>
        <v>7119</v>
      </c>
      <c r="E108" s="10">
        <f>H27国調市町!J46</f>
        <v>910</v>
      </c>
      <c r="F108" s="10">
        <f>H27国調市町!K46</f>
        <v>718</v>
      </c>
      <c r="G108" s="10">
        <f>H27国調市町!L46</f>
        <v>845</v>
      </c>
      <c r="H108" s="10">
        <f>H27国調市町!M46</f>
        <v>943</v>
      </c>
      <c r="I108" s="10">
        <f>H27国調市町!N46</f>
        <v>1207</v>
      </c>
      <c r="J108" s="10">
        <f>H27国調市町!O46</f>
        <v>1285</v>
      </c>
      <c r="K108" s="10">
        <f>H27国調市町!P46</f>
        <v>1211</v>
      </c>
      <c r="L108" s="323"/>
      <c r="M108" s="363"/>
      <c r="N108" s="296">
        <v>226</v>
      </c>
      <c r="O108" s="5" t="s">
        <v>138</v>
      </c>
      <c r="P108" s="297" t="s">
        <v>121</v>
      </c>
      <c r="Q108" s="371">
        <f>SUM(R108:X108)</f>
        <v>6856</v>
      </c>
      <c r="R108" s="373">
        <f>H29住基人口2!AR38</f>
        <v>877</v>
      </c>
      <c r="S108" s="4">
        <f>H29住基人口2!AS38</f>
        <v>700</v>
      </c>
      <c r="T108" s="4">
        <f>H29住基人口2!AT38</f>
        <v>749</v>
      </c>
      <c r="U108" s="4">
        <f>H29住基人口2!AU38</f>
        <v>907</v>
      </c>
      <c r="V108" s="4">
        <f>H29住基人口2!AV38</f>
        <v>1142</v>
      </c>
      <c r="W108" s="4">
        <f>H29住基人口2!AW38</f>
        <v>1268</v>
      </c>
      <c r="X108" s="4">
        <f>H29住基人口2!AX38</f>
        <v>1213</v>
      </c>
      <c r="Y108" s="323"/>
    </row>
    <row r="109" spans="1:25">
      <c r="A109" s="296"/>
      <c r="B109" s="5"/>
      <c r="C109" s="295" t="s">
        <v>122</v>
      </c>
      <c r="D109" s="366">
        <f>SUM(E109:K109)</f>
        <v>299</v>
      </c>
      <c r="E109" s="9">
        <f>H27市町出生!E39</f>
        <v>4</v>
      </c>
      <c r="F109" s="9">
        <f>H27市町出生!F39</f>
        <v>27</v>
      </c>
      <c r="G109" s="9">
        <f>H27市町出生!G39</f>
        <v>86</v>
      </c>
      <c r="H109" s="9">
        <f>H27市町出生!H39</f>
        <v>108</v>
      </c>
      <c r="I109" s="9">
        <f>H27市町出生!I39</f>
        <v>62</v>
      </c>
      <c r="J109" s="9">
        <f>H27市町出生!J39</f>
        <v>11</v>
      </c>
      <c r="K109" s="9">
        <f>H27市町出生!K39</f>
        <v>1</v>
      </c>
      <c r="L109" s="323"/>
      <c r="M109" s="363"/>
      <c r="N109" s="296"/>
      <c r="O109" s="5"/>
      <c r="P109" s="297" t="s">
        <v>122</v>
      </c>
      <c r="Q109" s="372">
        <f>SUM(R109:X109)</f>
        <v>283</v>
      </c>
      <c r="R109" s="374">
        <f>H28市町出生!E39</f>
        <v>3</v>
      </c>
      <c r="S109" s="6">
        <f>H28市町出生!F39</f>
        <v>33</v>
      </c>
      <c r="T109" s="6">
        <f>H28市町出生!G39</f>
        <v>92</v>
      </c>
      <c r="U109" s="6">
        <f>H28市町出生!H39</f>
        <v>100</v>
      </c>
      <c r="V109" s="6">
        <f>H28市町出生!I39</f>
        <v>44</v>
      </c>
      <c r="W109" s="6">
        <f>H28市町出生!J39</f>
        <v>11</v>
      </c>
      <c r="X109" s="6">
        <f>H28市町出生!K39</f>
        <v>0</v>
      </c>
      <c r="Y109" s="323"/>
    </row>
    <row r="110" spans="1:25">
      <c r="A110" s="296"/>
      <c r="B110" s="5"/>
      <c r="C110" s="297" t="s">
        <v>123</v>
      </c>
      <c r="D110" s="323"/>
      <c r="E110" s="7">
        <f>E109/E108</f>
        <v>4.3956043956043956E-3</v>
      </c>
      <c r="F110" s="7">
        <f t="shared" ref="F110:K110" si="104">F109/F108</f>
        <v>3.7604456824512536E-2</v>
      </c>
      <c r="G110" s="7">
        <f t="shared" si="104"/>
        <v>0.10177514792899409</v>
      </c>
      <c r="H110" s="7">
        <f t="shared" si="104"/>
        <v>0.11452810180275716</v>
      </c>
      <c r="I110" s="7">
        <f t="shared" si="104"/>
        <v>5.136702568351284E-2</v>
      </c>
      <c r="J110" s="7">
        <f t="shared" si="104"/>
        <v>8.5603112840466934E-3</v>
      </c>
      <c r="K110" s="7">
        <f t="shared" si="104"/>
        <v>8.2576383154417832E-4</v>
      </c>
      <c r="L110" s="17"/>
      <c r="M110" s="363"/>
      <c r="N110" s="296"/>
      <c r="O110" s="5"/>
      <c r="P110" s="297" t="s">
        <v>123</v>
      </c>
      <c r="Q110" s="5"/>
      <c r="R110" s="342">
        <f t="shared" ref="R110:X110" si="105">R109/R108</f>
        <v>3.4207525655644243E-3</v>
      </c>
      <c r="S110" s="7">
        <f t="shared" si="105"/>
        <v>4.7142857142857146E-2</v>
      </c>
      <c r="T110" s="7">
        <f t="shared" si="105"/>
        <v>0.12283044058744993</v>
      </c>
      <c r="U110" s="7">
        <f t="shared" si="105"/>
        <v>0.11025358324145534</v>
      </c>
      <c r="V110" s="7">
        <f t="shared" si="105"/>
        <v>3.8528896672504379E-2</v>
      </c>
      <c r="W110" s="7">
        <f t="shared" si="105"/>
        <v>8.6750788643533121E-3</v>
      </c>
      <c r="X110" s="7">
        <f t="shared" si="105"/>
        <v>0</v>
      </c>
      <c r="Y110" s="17"/>
    </row>
    <row r="111" spans="1:25">
      <c r="A111" s="296"/>
      <c r="B111" s="5"/>
      <c r="C111" s="318" t="s">
        <v>118</v>
      </c>
      <c r="D111" s="324"/>
      <c r="E111" s="8">
        <f>E110*5</f>
        <v>2.1978021978021976E-2</v>
      </c>
      <c r="F111" s="8">
        <f t="shared" ref="F111:K111" si="106">F110*5</f>
        <v>0.18802228412256267</v>
      </c>
      <c r="G111" s="8">
        <f t="shared" si="106"/>
        <v>0.50887573964497046</v>
      </c>
      <c r="H111" s="8">
        <f t="shared" si="106"/>
        <v>0.57264050901378583</v>
      </c>
      <c r="I111" s="8">
        <f t="shared" si="106"/>
        <v>0.25683512841756417</v>
      </c>
      <c r="J111" s="8">
        <f t="shared" si="106"/>
        <v>4.2801556420233464E-2</v>
      </c>
      <c r="K111" s="8">
        <f t="shared" si="106"/>
        <v>4.1288191577208916E-3</v>
      </c>
      <c r="L111" s="367">
        <f>ROUND(SUM(E111:K111),2)</f>
        <v>1.6</v>
      </c>
      <c r="M111" s="363"/>
      <c r="N111" s="296"/>
      <c r="O111" s="5"/>
      <c r="P111" s="297" t="s">
        <v>118</v>
      </c>
      <c r="Q111" s="5"/>
      <c r="R111" s="342">
        <f t="shared" ref="R111:X111" si="107">R110*5</f>
        <v>1.7103762827822121E-2</v>
      </c>
      <c r="S111" s="7">
        <f t="shared" si="107"/>
        <v>0.23571428571428574</v>
      </c>
      <c r="T111" s="7">
        <f t="shared" si="107"/>
        <v>0.6141522029372497</v>
      </c>
      <c r="U111" s="7">
        <f t="shared" si="107"/>
        <v>0.55126791620727666</v>
      </c>
      <c r="V111" s="7">
        <f t="shared" si="107"/>
        <v>0.19264448336252188</v>
      </c>
      <c r="W111" s="7">
        <f t="shared" si="107"/>
        <v>4.3375394321766562E-2</v>
      </c>
      <c r="X111" s="7">
        <f t="shared" si="107"/>
        <v>0</v>
      </c>
      <c r="Y111" s="367">
        <f>SUM(R111:X111)</f>
        <v>1.6542580453709226</v>
      </c>
    </row>
    <row r="112" spans="1:25">
      <c r="A112" s="293">
        <v>227</v>
      </c>
      <c r="B112" s="2" t="s">
        <v>139</v>
      </c>
      <c r="C112" s="294" t="s">
        <v>121</v>
      </c>
      <c r="D112" s="365">
        <f>SUM(E112:K112)</f>
        <v>6264</v>
      </c>
      <c r="E112" s="4">
        <f>H27国調市町!J47</f>
        <v>828</v>
      </c>
      <c r="F112" s="4">
        <f>H27国調市町!K47</f>
        <v>490</v>
      </c>
      <c r="G112" s="4">
        <f>H27国調市町!L47</f>
        <v>764</v>
      </c>
      <c r="H112" s="4">
        <f>H27国調市町!M47</f>
        <v>846</v>
      </c>
      <c r="I112" s="4">
        <f>H27国調市町!N47</f>
        <v>1019</v>
      </c>
      <c r="J112" s="4">
        <f>H27国調市町!O47</f>
        <v>1221</v>
      </c>
      <c r="K112" s="4">
        <f>H27国調市町!P47</f>
        <v>1096</v>
      </c>
      <c r="L112" s="323"/>
      <c r="M112" s="363"/>
      <c r="N112" s="293">
        <v>227</v>
      </c>
      <c r="O112" s="2" t="s">
        <v>139</v>
      </c>
      <c r="P112" s="294" t="s">
        <v>121</v>
      </c>
      <c r="Q112" s="371">
        <f>SUM(R112:X112)</f>
        <v>5979</v>
      </c>
      <c r="R112" s="373">
        <f>H29住基人口2!AR39</f>
        <v>805</v>
      </c>
      <c r="S112" s="4">
        <f>H29住基人口2!AS39</f>
        <v>444</v>
      </c>
      <c r="T112" s="4">
        <f>H29住基人口2!AT39</f>
        <v>713</v>
      </c>
      <c r="U112" s="4">
        <f>H29住基人口2!AU39</f>
        <v>791</v>
      </c>
      <c r="V112" s="4">
        <f>H29住基人口2!AV39</f>
        <v>936</v>
      </c>
      <c r="W112" s="4">
        <f>H29住基人口2!AW39</f>
        <v>1177</v>
      </c>
      <c r="X112" s="4">
        <f>H29住基人口2!AX39</f>
        <v>1113</v>
      </c>
      <c r="Y112" s="323"/>
    </row>
    <row r="113" spans="1:25">
      <c r="A113" s="296"/>
      <c r="B113" s="5"/>
      <c r="C113" s="295" t="s">
        <v>122</v>
      </c>
      <c r="D113" s="366">
        <f>SUM(E113:K113)</f>
        <v>239</v>
      </c>
      <c r="E113" s="6">
        <f>H27市町出生!E40</f>
        <v>4</v>
      </c>
      <c r="F113" s="6">
        <f>H27市町出生!F40</f>
        <v>25</v>
      </c>
      <c r="G113" s="6">
        <f>H27市町出生!G40</f>
        <v>91</v>
      </c>
      <c r="H113" s="6">
        <f>H27市町出生!H40</f>
        <v>70</v>
      </c>
      <c r="I113" s="6">
        <f>H27市町出生!I40</f>
        <v>40</v>
      </c>
      <c r="J113" s="6">
        <f>H27市町出生!J40</f>
        <v>8</v>
      </c>
      <c r="K113" s="6">
        <f>H27市町出生!K40</f>
        <v>1</v>
      </c>
      <c r="L113" s="323"/>
      <c r="M113" s="363"/>
      <c r="N113" s="296"/>
      <c r="O113" s="5"/>
      <c r="P113" s="297" t="s">
        <v>122</v>
      </c>
      <c r="Q113" s="372">
        <f>SUM(R113:X113)</f>
        <v>218</v>
      </c>
      <c r="R113" s="374">
        <f>H28市町出生!E40</f>
        <v>5</v>
      </c>
      <c r="S113" s="6">
        <f>H28市町出生!F40</f>
        <v>16</v>
      </c>
      <c r="T113" s="6">
        <f>H28市町出生!G40</f>
        <v>64</v>
      </c>
      <c r="U113" s="6">
        <f>H28市町出生!H40</f>
        <v>75</v>
      </c>
      <c r="V113" s="6">
        <f>H28市町出生!I40</f>
        <v>48</v>
      </c>
      <c r="W113" s="6">
        <f>H28市町出生!J40</f>
        <v>10</v>
      </c>
      <c r="X113" s="6">
        <f>H28市町出生!K40</f>
        <v>0</v>
      </c>
      <c r="Y113" s="323"/>
    </row>
    <row r="114" spans="1:25">
      <c r="A114" s="296"/>
      <c r="B114" s="5"/>
      <c r="C114" s="297" t="s">
        <v>123</v>
      </c>
      <c r="D114" s="323"/>
      <c r="E114" s="7">
        <f>E113/E112</f>
        <v>4.830917874396135E-3</v>
      </c>
      <c r="F114" s="7">
        <f t="shared" ref="F114:K114" si="108">F113/F112</f>
        <v>5.1020408163265307E-2</v>
      </c>
      <c r="G114" s="7">
        <f t="shared" si="108"/>
        <v>0.11910994764397906</v>
      </c>
      <c r="H114" s="7">
        <f t="shared" si="108"/>
        <v>8.2742316784869971E-2</v>
      </c>
      <c r="I114" s="7">
        <f t="shared" si="108"/>
        <v>3.9254170755642789E-2</v>
      </c>
      <c r="J114" s="7">
        <f t="shared" si="108"/>
        <v>6.5520065520065524E-3</v>
      </c>
      <c r="K114" s="7">
        <f t="shared" si="108"/>
        <v>9.1240875912408756E-4</v>
      </c>
      <c r="L114" s="17"/>
      <c r="M114" s="363"/>
      <c r="N114" s="296"/>
      <c r="O114" s="5"/>
      <c r="P114" s="297" t="s">
        <v>123</v>
      </c>
      <c r="Q114" s="5"/>
      <c r="R114" s="342">
        <f t="shared" ref="R114:X114" si="109">R113/R112</f>
        <v>6.2111801242236021E-3</v>
      </c>
      <c r="S114" s="7">
        <f t="shared" si="109"/>
        <v>3.6036036036036036E-2</v>
      </c>
      <c r="T114" s="7">
        <f t="shared" si="109"/>
        <v>8.9761570827489479E-2</v>
      </c>
      <c r="U114" s="7">
        <f t="shared" si="109"/>
        <v>9.4816687737041716E-2</v>
      </c>
      <c r="V114" s="7">
        <f t="shared" si="109"/>
        <v>5.128205128205128E-2</v>
      </c>
      <c r="W114" s="7">
        <f t="shared" si="109"/>
        <v>8.4961767204757861E-3</v>
      </c>
      <c r="X114" s="7">
        <f t="shared" si="109"/>
        <v>0</v>
      </c>
      <c r="Y114" s="17"/>
    </row>
    <row r="115" spans="1:25">
      <c r="A115" s="319"/>
      <c r="B115" s="3"/>
      <c r="C115" s="318" t="s">
        <v>118</v>
      </c>
      <c r="D115" s="324"/>
      <c r="E115" s="8">
        <f>E114*5</f>
        <v>2.4154589371980676E-2</v>
      </c>
      <c r="F115" s="8">
        <f t="shared" ref="F115:K115" si="110">F114*5</f>
        <v>0.25510204081632654</v>
      </c>
      <c r="G115" s="8">
        <f t="shared" si="110"/>
        <v>0.59554973821989532</v>
      </c>
      <c r="H115" s="8">
        <f t="shared" si="110"/>
        <v>0.41371158392434987</v>
      </c>
      <c r="I115" s="8">
        <f t="shared" si="110"/>
        <v>0.19627085377821396</v>
      </c>
      <c r="J115" s="8">
        <f t="shared" si="110"/>
        <v>3.276003276003276E-2</v>
      </c>
      <c r="K115" s="8">
        <f t="shared" si="110"/>
        <v>4.5620437956204376E-3</v>
      </c>
      <c r="L115" s="367">
        <f>ROUND(SUM(E115:K115),2)</f>
        <v>1.52</v>
      </c>
      <c r="M115" s="363"/>
      <c r="N115" s="319"/>
      <c r="O115" s="3"/>
      <c r="P115" s="318" t="s">
        <v>118</v>
      </c>
      <c r="Q115" s="3"/>
      <c r="R115" s="15">
        <f t="shared" ref="R115:X115" si="111">R114*5</f>
        <v>3.1055900621118009E-2</v>
      </c>
      <c r="S115" s="8">
        <f t="shared" si="111"/>
        <v>0.18018018018018017</v>
      </c>
      <c r="T115" s="8">
        <f t="shared" si="111"/>
        <v>0.44880785413744739</v>
      </c>
      <c r="U115" s="8">
        <f t="shared" si="111"/>
        <v>0.47408343868520858</v>
      </c>
      <c r="V115" s="8">
        <f t="shared" si="111"/>
        <v>0.25641025641025639</v>
      </c>
      <c r="W115" s="8">
        <f t="shared" si="111"/>
        <v>4.2480883602378929E-2</v>
      </c>
      <c r="X115" s="8">
        <f t="shared" si="111"/>
        <v>0</v>
      </c>
      <c r="Y115" s="367">
        <f>SUM(R115:X115)</f>
        <v>1.4330185136365894</v>
      </c>
    </row>
    <row r="116" spans="1:25">
      <c r="A116" s="296">
        <v>228</v>
      </c>
      <c r="B116" s="5" t="s">
        <v>140</v>
      </c>
      <c r="C116" s="297" t="s">
        <v>121</v>
      </c>
      <c r="D116" s="311">
        <f>SUM(E116:K116)</f>
        <v>8524</v>
      </c>
      <c r="E116" s="10">
        <f>H27国調市町!J48</f>
        <v>1040</v>
      </c>
      <c r="F116" s="10">
        <f>H27国調市町!K48</f>
        <v>1221</v>
      </c>
      <c r="G116" s="10">
        <f>H27国調市町!L48</f>
        <v>1113</v>
      </c>
      <c r="H116" s="10">
        <f>H27国調市町!M48</f>
        <v>1133</v>
      </c>
      <c r="I116" s="10">
        <f>H27国調市町!N48</f>
        <v>1254</v>
      </c>
      <c r="J116" s="10">
        <f>H27国調市町!O48</f>
        <v>1446</v>
      </c>
      <c r="K116" s="10">
        <f>H27国調市町!P48</f>
        <v>1317</v>
      </c>
      <c r="L116" s="323"/>
      <c r="M116" s="363"/>
      <c r="N116" s="296">
        <v>228</v>
      </c>
      <c r="O116" s="5" t="s">
        <v>140</v>
      </c>
      <c r="P116" s="297" t="s">
        <v>121</v>
      </c>
      <c r="Q116" s="371">
        <f>SUM(R116:X116)</f>
        <v>8310</v>
      </c>
      <c r="R116" s="373">
        <f>H29住基人口2!AR40</f>
        <v>1038</v>
      </c>
      <c r="S116" s="4">
        <f>H29住基人口2!AS40</f>
        <v>1188</v>
      </c>
      <c r="T116" s="4">
        <f>H29住基人口2!AT40</f>
        <v>1038</v>
      </c>
      <c r="U116" s="4">
        <f>H29住基人口2!AU40</f>
        <v>1102</v>
      </c>
      <c r="V116" s="4">
        <f>H29住基人口2!AV40</f>
        <v>1182</v>
      </c>
      <c r="W116" s="4">
        <f>H29住基人口2!AW40</f>
        <v>1432</v>
      </c>
      <c r="X116" s="4">
        <f>H29住基人口2!AX40</f>
        <v>1330</v>
      </c>
      <c r="Y116" s="323"/>
    </row>
    <row r="117" spans="1:25">
      <c r="A117" s="296"/>
      <c r="B117" s="5"/>
      <c r="C117" s="295" t="s">
        <v>122</v>
      </c>
      <c r="D117" s="366">
        <f>SUM(E117:K117)</f>
        <v>369</v>
      </c>
      <c r="E117" s="9">
        <f>H27市町出生!E41</f>
        <v>8</v>
      </c>
      <c r="F117" s="9">
        <f>H27市町出生!F41</f>
        <v>34</v>
      </c>
      <c r="G117" s="9">
        <f>H27市町出生!G41</f>
        <v>98</v>
      </c>
      <c r="H117" s="9">
        <f>H27市町出生!H41</f>
        <v>137</v>
      </c>
      <c r="I117" s="9">
        <f>H27市町出生!I41</f>
        <v>78</v>
      </c>
      <c r="J117" s="9">
        <f>H27市町出生!J41</f>
        <v>13</v>
      </c>
      <c r="K117" s="9">
        <f>H27市町出生!K41</f>
        <v>1</v>
      </c>
      <c r="L117" s="323"/>
      <c r="M117" s="363"/>
      <c r="N117" s="296"/>
      <c r="O117" s="5"/>
      <c r="P117" s="297" t="s">
        <v>122</v>
      </c>
      <c r="Q117" s="372">
        <f>SUM(R117:X117)</f>
        <v>396</v>
      </c>
      <c r="R117" s="374">
        <f>H28市町出生!E41</f>
        <v>5</v>
      </c>
      <c r="S117" s="6">
        <f>H28市町出生!F41</f>
        <v>41</v>
      </c>
      <c r="T117" s="6">
        <f>H28市町出生!G41</f>
        <v>110</v>
      </c>
      <c r="U117" s="6">
        <f>H28市町出生!H41</f>
        <v>148</v>
      </c>
      <c r="V117" s="6">
        <f>H28市町出生!I41</f>
        <v>73</v>
      </c>
      <c r="W117" s="6">
        <f>H28市町出生!J41</f>
        <v>18</v>
      </c>
      <c r="X117" s="6">
        <f>H28市町出生!K41</f>
        <v>1</v>
      </c>
      <c r="Y117" s="323"/>
    </row>
    <row r="118" spans="1:25">
      <c r="A118" s="296"/>
      <c r="B118" s="5"/>
      <c r="C118" s="297" t="s">
        <v>123</v>
      </c>
      <c r="D118" s="323"/>
      <c r="E118" s="7">
        <f>E117/E116</f>
        <v>7.6923076923076927E-3</v>
      </c>
      <c r="F118" s="7">
        <f t="shared" ref="F118:K118" si="112">F117/F116</f>
        <v>2.7846027846027847E-2</v>
      </c>
      <c r="G118" s="7">
        <f t="shared" si="112"/>
        <v>8.8050314465408799E-2</v>
      </c>
      <c r="H118" s="7">
        <f t="shared" si="112"/>
        <v>0.1209179170344219</v>
      </c>
      <c r="I118" s="7">
        <f t="shared" si="112"/>
        <v>6.2200956937799042E-2</v>
      </c>
      <c r="J118" s="7">
        <f t="shared" si="112"/>
        <v>8.9903181189488236E-3</v>
      </c>
      <c r="K118" s="7">
        <f t="shared" si="112"/>
        <v>7.5930144267274111E-4</v>
      </c>
      <c r="L118" s="17"/>
      <c r="M118" s="363"/>
      <c r="N118" s="296"/>
      <c r="O118" s="5"/>
      <c r="P118" s="297" t="s">
        <v>123</v>
      </c>
      <c r="Q118" s="5"/>
      <c r="R118" s="342">
        <f t="shared" ref="R118:X118" si="113">R117/R116</f>
        <v>4.8169556840077067E-3</v>
      </c>
      <c r="S118" s="7">
        <f t="shared" si="113"/>
        <v>3.4511784511784514E-2</v>
      </c>
      <c r="T118" s="7">
        <f t="shared" si="113"/>
        <v>0.10597302504816955</v>
      </c>
      <c r="U118" s="7">
        <f t="shared" si="113"/>
        <v>0.13430127041742287</v>
      </c>
      <c r="V118" s="7">
        <f t="shared" si="113"/>
        <v>6.1759729272419628E-2</v>
      </c>
      <c r="W118" s="7">
        <f t="shared" si="113"/>
        <v>1.2569832402234637E-2</v>
      </c>
      <c r="X118" s="7">
        <f t="shared" si="113"/>
        <v>7.5187969924812035E-4</v>
      </c>
      <c r="Y118" s="17"/>
    </row>
    <row r="119" spans="1:25">
      <c r="A119" s="296"/>
      <c r="B119" s="5"/>
      <c r="C119" s="297" t="s">
        <v>118</v>
      </c>
      <c r="D119" s="323"/>
      <c r="E119" s="8">
        <f>E118*5</f>
        <v>3.8461538461538464E-2</v>
      </c>
      <c r="F119" s="8">
        <f t="shared" ref="F119:K119" si="114">F118*5</f>
        <v>0.13923013923013924</v>
      </c>
      <c r="G119" s="8">
        <f t="shared" si="114"/>
        <v>0.44025157232704398</v>
      </c>
      <c r="H119" s="8">
        <f t="shared" si="114"/>
        <v>0.60458958517210948</v>
      </c>
      <c r="I119" s="8">
        <f t="shared" si="114"/>
        <v>0.31100478468899523</v>
      </c>
      <c r="J119" s="8">
        <f t="shared" si="114"/>
        <v>4.4951590594744115E-2</v>
      </c>
      <c r="K119" s="8">
        <f t="shared" si="114"/>
        <v>3.7965072133637054E-3</v>
      </c>
      <c r="L119" s="367">
        <f>ROUND(SUM(E119:K119),2)</f>
        <v>1.58</v>
      </c>
      <c r="M119" s="363"/>
      <c r="N119" s="296"/>
      <c r="O119" s="5"/>
      <c r="P119" s="297" t="s">
        <v>118</v>
      </c>
      <c r="Q119" s="5"/>
      <c r="R119" s="342">
        <f t="shared" ref="R119:X119" si="115">R118*5</f>
        <v>2.4084778420038533E-2</v>
      </c>
      <c r="S119" s="7">
        <f t="shared" si="115"/>
        <v>0.17255892255892258</v>
      </c>
      <c r="T119" s="7">
        <f t="shared" si="115"/>
        <v>0.52986512524084772</v>
      </c>
      <c r="U119" s="7">
        <f t="shared" si="115"/>
        <v>0.6715063520871144</v>
      </c>
      <c r="V119" s="7">
        <f t="shared" si="115"/>
        <v>0.30879864636209814</v>
      </c>
      <c r="W119" s="7">
        <f t="shared" si="115"/>
        <v>6.2849162011173187E-2</v>
      </c>
      <c r="X119" s="7">
        <f t="shared" si="115"/>
        <v>3.7593984962406017E-3</v>
      </c>
      <c r="Y119" s="367">
        <f>SUM(R119:X119)</f>
        <v>1.7734223851764352</v>
      </c>
    </row>
    <row r="120" spans="1:25">
      <c r="A120" s="293">
        <v>229</v>
      </c>
      <c r="B120" s="2" t="s">
        <v>98</v>
      </c>
      <c r="C120" s="294" t="s">
        <v>121</v>
      </c>
      <c r="D120" s="365">
        <f>SUM(E120:K120)</f>
        <v>14997</v>
      </c>
      <c r="E120" s="4">
        <f>H27国調市町!J49</f>
        <v>1994</v>
      </c>
      <c r="F120" s="4">
        <f>H27国調市町!K49</f>
        <v>1585</v>
      </c>
      <c r="G120" s="4">
        <f>H27国調市町!L49</f>
        <v>1752</v>
      </c>
      <c r="H120" s="4">
        <f>H27国調市町!M49</f>
        <v>2011</v>
      </c>
      <c r="I120" s="4">
        <f>H27国調市町!N49</f>
        <v>2320</v>
      </c>
      <c r="J120" s="4">
        <f>H27国調市町!O49</f>
        <v>2847</v>
      </c>
      <c r="K120" s="4">
        <f>H27国調市町!P49</f>
        <v>2488</v>
      </c>
      <c r="L120" s="323"/>
      <c r="M120" s="363"/>
      <c r="N120" s="293">
        <v>229</v>
      </c>
      <c r="O120" s="2" t="s">
        <v>98</v>
      </c>
      <c r="P120" s="294" t="s">
        <v>121</v>
      </c>
      <c r="Q120" s="371">
        <f>SUM(R120:X120)</f>
        <v>14490</v>
      </c>
      <c r="R120" s="373">
        <f>H29住基人口2!AR41</f>
        <v>1938</v>
      </c>
      <c r="S120" s="4">
        <f>H29住基人口2!AS41</f>
        <v>1513</v>
      </c>
      <c r="T120" s="4">
        <f>H29住基人口2!AT41</f>
        <v>1601</v>
      </c>
      <c r="U120" s="4">
        <f>H29住基人口2!AU41</f>
        <v>1912</v>
      </c>
      <c r="V120" s="4">
        <f>H29住基人口2!AV41</f>
        <v>2179</v>
      </c>
      <c r="W120" s="4">
        <f>H29住基人口2!AW41</f>
        <v>2751</v>
      </c>
      <c r="X120" s="4">
        <f>H29住基人口2!AX41</f>
        <v>2596</v>
      </c>
      <c r="Y120" s="323"/>
    </row>
    <row r="121" spans="1:25">
      <c r="A121" s="296"/>
      <c r="B121" s="5"/>
      <c r="C121" s="295" t="s">
        <v>122</v>
      </c>
      <c r="D121" s="366">
        <f>SUM(E121:K121)</f>
        <v>596</v>
      </c>
      <c r="E121" s="6">
        <f>H27市町出生!E42</f>
        <v>10</v>
      </c>
      <c r="F121" s="6">
        <f>H27市町出生!F42</f>
        <v>55</v>
      </c>
      <c r="G121" s="6">
        <f>H27市町出生!G42</f>
        <v>162</v>
      </c>
      <c r="H121" s="6">
        <f>H27市町出生!H42</f>
        <v>206</v>
      </c>
      <c r="I121" s="6">
        <f>H27市町出生!I42</f>
        <v>130</v>
      </c>
      <c r="J121" s="6">
        <f>H27市町出生!J42</f>
        <v>32</v>
      </c>
      <c r="K121" s="6">
        <f>H27市町出生!K42</f>
        <v>1</v>
      </c>
      <c r="L121" s="323"/>
      <c r="M121" s="363"/>
      <c r="N121" s="296"/>
      <c r="O121" s="5"/>
      <c r="P121" s="297" t="s">
        <v>122</v>
      </c>
      <c r="Q121" s="372">
        <f>SUM(R121:X121)</f>
        <v>541</v>
      </c>
      <c r="R121" s="374">
        <f>H28市町出生!E42</f>
        <v>8</v>
      </c>
      <c r="S121" s="6">
        <f>H28市町出生!F42</f>
        <v>49</v>
      </c>
      <c r="T121" s="6">
        <f>H28市町出生!G42</f>
        <v>168</v>
      </c>
      <c r="U121" s="6">
        <f>H28市町出生!H42</f>
        <v>190</v>
      </c>
      <c r="V121" s="6">
        <f>H28市町出生!I42</f>
        <v>101</v>
      </c>
      <c r="W121" s="6">
        <f>H28市町出生!J42</f>
        <v>25</v>
      </c>
      <c r="X121" s="6">
        <f>H28市町出生!K42</f>
        <v>0</v>
      </c>
      <c r="Y121" s="323"/>
    </row>
    <row r="122" spans="1:25">
      <c r="A122" s="296"/>
      <c r="B122" s="5"/>
      <c r="C122" s="297" t="s">
        <v>123</v>
      </c>
      <c r="D122" s="323"/>
      <c r="E122" s="7">
        <f>E121/E120</f>
        <v>5.0150451354062184E-3</v>
      </c>
      <c r="F122" s="7">
        <f t="shared" ref="F122:K122" si="116">F121/F120</f>
        <v>3.4700315457413249E-2</v>
      </c>
      <c r="G122" s="7">
        <f t="shared" si="116"/>
        <v>9.2465753424657529E-2</v>
      </c>
      <c r="H122" s="7">
        <f t="shared" si="116"/>
        <v>0.10243659870711089</v>
      </c>
      <c r="I122" s="7">
        <f t="shared" si="116"/>
        <v>5.6034482758620691E-2</v>
      </c>
      <c r="J122" s="7">
        <f t="shared" si="116"/>
        <v>1.1239901650860555E-2</v>
      </c>
      <c r="K122" s="7">
        <f t="shared" si="116"/>
        <v>4.0192926045016077E-4</v>
      </c>
      <c r="L122" s="17"/>
      <c r="M122" s="363"/>
      <c r="N122" s="296"/>
      <c r="O122" s="5"/>
      <c r="P122" s="297" t="s">
        <v>123</v>
      </c>
      <c r="Q122" s="5"/>
      <c r="R122" s="342">
        <f t="shared" ref="R122:X122" si="117">R121/R120</f>
        <v>4.1279669762641896E-3</v>
      </c>
      <c r="S122" s="7">
        <f t="shared" si="117"/>
        <v>3.238598810310641E-2</v>
      </c>
      <c r="T122" s="7">
        <f t="shared" si="117"/>
        <v>0.10493441599000625</v>
      </c>
      <c r="U122" s="7">
        <f t="shared" si="117"/>
        <v>9.9372384937238489E-2</v>
      </c>
      <c r="V122" s="7">
        <f t="shared" si="117"/>
        <v>4.6351537402478202E-2</v>
      </c>
      <c r="W122" s="7">
        <f t="shared" si="117"/>
        <v>9.0876045074518349E-3</v>
      </c>
      <c r="X122" s="7">
        <f t="shared" si="117"/>
        <v>0</v>
      </c>
      <c r="Y122" s="17"/>
    </row>
    <row r="123" spans="1:25">
      <c r="A123" s="319"/>
      <c r="B123" s="3"/>
      <c r="C123" s="318" t="s">
        <v>118</v>
      </c>
      <c r="D123" s="324"/>
      <c r="E123" s="8">
        <f>E122*5</f>
        <v>2.5075225677031091E-2</v>
      </c>
      <c r="F123" s="8">
        <f t="shared" ref="F123:K123" si="118">F122*5</f>
        <v>0.17350157728706625</v>
      </c>
      <c r="G123" s="8">
        <f t="shared" si="118"/>
        <v>0.46232876712328763</v>
      </c>
      <c r="H123" s="8">
        <f t="shared" si="118"/>
        <v>0.51218299353555441</v>
      </c>
      <c r="I123" s="8">
        <f t="shared" si="118"/>
        <v>0.28017241379310343</v>
      </c>
      <c r="J123" s="8">
        <f t="shared" si="118"/>
        <v>5.6199508254302775E-2</v>
      </c>
      <c r="K123" s="8">
        <f t="shared" si="118"/>
        <v>2.0096463022508037E-3</v>
      </c>
      <c r="L123" s="367">
        <f>ROUND(SUM(E123:K123),2)</f>
        <v>1.51</v>
      </c>
      <c r="M123" s="363"/>
      <c r="N123" s="319"/>
      <c r="O123" s="3"/>
      <c r="P123" s="318" t="s">
        <v>118</v>
      </c>
      <c r="Q123" s="3"/>
      <c r="R123" s="15">
        <f t="shared" ref="R123:X123" si="119">R122*5</f>
        <v>2.063983488132095E-2</v>
      </c>
      <c r="S123" s="8">
        <f t="shared" si="119"/>
        <v>0.16192994051553206</v>
      </c>
      <c r="T123" s="8">
        <f t="shared" si="119"/>
        <v>0.52467207995003129</v>
      </c>
      <c r="U123" s="8">
        <f t="shared" si="119"/>
        <v>0.49686192468619245</v>
      </c>
      <c r="V123" s="8">
        <f t="shared" si="119"/>
        <v>0.23175768701239102</v>
      </c>
      <c r="W123" s="8">
        <f t="shared" si="119"/>
        <v>4.5438022537259176E-2</v>
      </c>
      <c r="X123" s="8">
        <f t="shared" si="119"/>
        <v>0</v>
      </c>
      <c r="Y123" s="367">
        <f>SUM(R123:X123)</f>
        <v>1.4812994895827269</v>
      </c>
    </row>
    <row r="124" spans="1:25">
      <c r="A124" s="296">
        <v>301</v>
      </c>
      <c r="B124" s="5" t="s">
        <v>141</v>
      </c>
      <c r="C124" s="294" t="s">
        <v>121</v>
      </c>
      <c r="D124" s="311">
        <f>SUM(E124:K124)</f>
        <v>6109</v>
      </c>
      <c r="E124" s="10">
        <f>H27国調市町!J50</f>
        <v>800</v>
      </c>
      <c r="F124" s="10">
        <f>H27国調市町!K50</f>
        <v>639</v>
      </c>
      <c r="G124" s="10">
        <f>H27国調市町!L50</f>
        <v>566</v>
      </c>
      <c r="H124" s="10">
        <f>H27国調市町!M50</f>
        <v>691</v>
      </c>
      <c r="I124" s="10">
        <f>H27国調市町!N50</f>
        <v>1020</v>
      </c>
      <c r="J124" s="10">
        <f>H27国調市町!O50</f>
        <v>1247</v>
      </c>
      <c r="K124" s="10">
        <f>H27国調市町!P50</f>
        <v>1146</v>
      </c>
      <c r="L124" s="323"/>
      <c r="M124" s="363"/>
      <c r="N124" s="296">
        <v>301</v>
      </c>
      <c r="O124" s="5" t="s">
        <v>141</v>
      </c>
      <c r="P124" s="297" t="s">
        <v>121</v>
      </c>
      <c r="Q124" s="371">
        <f>SUM(R124:X124)</f>
        <v>5940</v>
      </c>
      <c r="R124" s="373">
        <f>H29住基人口2!AR42</f>
        <v>780</v>
      </c>
      <c r="S124" s="4">
        <f>H29住基人口2!AS42</f>
        <v>625</v>
      </c>
      <c r="T124" s="4">
        <f>H29住基人口2!AT42</f>
        <v>508</v>
      </c>
      <c r="U124" s="4">
        <f>H29住基人口2!AU42</f>
        <v>679</v>
      </c>
      <c r="V124" s="4">
        <f>H29住基人口2!AV42</f>
        <v>920</v>
      </c>
      <c r="W124" s="4">
        <f>H29住基人口2!AW42</f>
        <v>1226</v>
      </c>
      <c r="X124" s="4">
        <f>H29住基人口2!AX42</f>
        <v>1202</v>
      </c>
      <c r="Y124" s="323"/>
    </row>
    <row r="125" spans="1:25">
      <c r="A125" s="296"/>
      <c r="B125" s="5"/>
      <c r="C125" s="295" t="s">
        <v>122</v>
      </c>
      <c r="D125" s="366">
        <f>SUM(E125:K125)</f>
        <v>141</v>
      </c>
      <c r="E125" s="9">
        <f>H27市町出生!E43</f>
        <v>1</v>
      </c>
      <c r="F125" s="9">
        <f>H27市町出生!F43</f>
        <v>6</v>
      </c>
      <c r="G125" s="9">
        <f>H27市町出生!G43</f>
        <v>22</v>
      </c>
      <c r="H125" s="9">
        <f>H27市町出生!H43</f>
        <v>62</v>
      </c>
      <c r="I125" s="9">
        <f>H27市町出生!I43</f>
        <v>40</v>
      </c>
      <c r="J125" s="9">
        <f>H27市町出生!J43</f>
        <v>10</v>
      </c>
      <c r="K125" s="9">
        <f>H27市町出生!K43</f>
        <v>0</v>
      </c>
      <c r="L125" s="323"/>
      <c r="M125" s="363"/>
      <c r="N125" s="296"/>
      <c r="O125" s="5"/>
      <c r="P125" s="297" t="s">
        <v>122</v>
      </c>
      <c r="Q125" s="372">
        <f>SUM(R125:X125)</f>
        <v>160</v>
      </c>
      <c r="R125" s="374">
        <f>H28市町出生!E43</f>
        <v>0</v>
      </c>
      <c r="S125" s="6">
        <f>H28市町出生!F43</f>
        <v>4</v>
      </c>
      <c r="T125" s="6">
        <f>H28市町出生!G43</f>
        <v>30</v>
      </c>
      <c r="U125" s="6">
        <f>H28市町出生!H43</f>
        <v>73</v>
      </c>
      <c r="V125" s="6">
        <f>H28市町出生!I43</f>
        <v>41</v>
      </c>
      <c r="W125" s="6">
        <f>H28市町出生!J43</f>
        <v>11</v>
      </c>
      <c r="X125" s="6">
        <f>H28市町出生!K43</f>
        <v>1</v>
      </c>
      <c r="Y125" s="323"/>
    </row>
    <row r="126" spans="1:25">
      <c r="A126" s="296"/>
      <c r="B126" s="5"/>
      <c r="C126" s="297" t="s">
        <v>123</v>
      </c>
      <c r="D126" s="323"/>
      <c r="E126" s="7">
        <f>E125/E124</f>
        <v>1.25E-3</v>
      </c>
      <c r="F126" s="7">
        <f t="shared" ref="F126:K126" si="120">F125/F124</f>
        <v>9.3896713615023476E-3</v>
      </c>
      <c r="G126" s="7">
        <f t="shared" si="120"/>
        <v>3.8869257950530034E-2</v>
      </c>
      <c r="H126" s="7">
        <f t="shared" si="120"/>
        <v>8.9725036179450074E-2</v>
      </c>
      <c r="I126" s="7">
        <f t="shared" si="120"/>
        <v>3.9215686274509803E-2</v>
      </c>
      <c r="J126" s="7">
        <f t="shared" si="120"/>
        <v>8.0192461908580592E-3</v>
      </c>
      <c r="K126" s="7">
        <f t="shared" si="120"/>
        <v>0</v>
      </c>
      <c r="L126" s="17"/>
      <c r="M126" s="363"/>
      <c r="N126" s="296"/>
      <c r="O126" s="5"/>
      <c r="P126" s="297" t="s">
        <v>123</v>
      </c>
      <c r="Q126" s="5"/>
      <c r="R126" s="342">
        <f t="shared" ref="R126:X126" si="121">R125/R124</f>
        <v>0</v>
      </c>
      <c r="S126" s="7">
        <f t="shared" si="121"/>
        <v>6.4000000000000003E-3</v>
      </c>
      <c r="T126" s="7">
        <f t="shared" si="121"/>
        <v>5.905511811023622E-2</v>
      </c>
      <c r="U126" s="7">
        <f t="shared" si="121"/>
        <v>0.10751104565537556</v>
      </c>
      <c r="V126" s="7">
        <f t="shared" si="121"/>
        <v>4.4565217391304347E-2</v>
      </c>
      <c r="W126" s="7">
        <f t="shared" si="121"/>
        <v>8.9722675367047301E-3</v>
      </c>
      <c r="X126" s="7">
        <f t="shared" si="121"/>
        <v>8.3194675540765393E-4</v>
      </c>
      <c r="Y126" s="17"/>
    </row>
    <row r="127" spans="1:25">
      <c r="A127" s="296"/>
      <c r="B127" s="5"/>
      <c r="C127" s="318" t="s">
        <v>118</v>
      </c>
      <c r="D127" s="324"/>
      <c r="E127" s="8">
        <f>E126*5</f>
        <v>6.2500000000000003E-3</v>
      </c>
      <c r="F127" s="8">
        <f t="shared" ref="F127:K127" si="122">F126*5</f>
        <v>4.6948356807511735E-2</v>
      </c>
      <c r="G127" s="8">
        <f t="shared" si="122"/>
        <v>0.19434628975265017</v>
      </c>
      <c r="H127" s="8">
        <f t="shared" si="122"/>
        <v>0.44862518089725034</v>
      </c>
      <c r="I127" s="8">
        <f t="shared" si="122"/>
        <v>0.19607843137254902</v>
      </c>
      <c r="J127" s="8">
        <f t="shared" si="122"/>
        <v>4.0096230954290296E-2</v>
      </c>
      <c r="K127" s="8">
        <f t="shared" si="122"/>
        <v>0</v>
      </c>
      <c r="L127" s="367">
        <f>ROUND(SUM(E127:K127),2)</f>
        <v>0.93</v>
      </c>
      <c r="M127" s="363"/>
      <c r="N127" s="296"/>
      <c r="O127" s="5"/>
      <c r="P127" s="297" t="s">
        <v>118</v>
      </c>
      <c r="Q127" s="5"/>
      <c r="R127" s="342">
        <f t="shared" ref="R127:X127" si="123">R126*5</f>
        <v>0</v>
      </c>
      <c r="S127" s="7">
        <f t="shared" si="123"/>
        <v>3.2000000000000001E-2</v>
      </c>
      <c r="T127" s="7">
        <f t="shared" si="123"/>
        <v>0.29527559055118108</v>
      </c>
      <c r="U127" s="7">
        <f t="shared" si="123"/>
        <v>0.53755522827687785</v>
      </c>
      <c r="V127" s="7">
        <f t="shared" si="123"/>
        <v>0.22282608695652173</v>
      </c>
      <c r="W127" s="7">
        <f t="shared" si="123"/>
        <v>4.4861337683523649E-2</v>
      </c>
      <c r="X127" s="7">
        <f t="shared" si="123"/>
        <v>4.1597337770382693E-3</v>
      </c>
      <c r="Y127" s="367">
        <f>SUM(R127:X127)</f>
        <v>1.1366779772451425</v>
      </c>
    </row>
    <row r="128" spans="1:25">
      <c r="A128" s="293">
        <v>365</v>
      </c>
      <c r="B128" s="2" t="s">
        <v>142</v>
      </c>
      <c r="C128" s="297" t="s">
        <v>121</v>
      </c>
      <c r="D128" s="365">
        <f>SUM(E128:K128)</f>
        <v>3461</v>
      </c>
      <c r="E128" s="4">
        <f>H27国調市町!J51</f>
        <v>516</v>
      </c>
      <c r="F128" s="4">
        <f>H27国調市町!K51</f>
        <v>362</v>
      </c>
      <c r="G128" s="4">
        <f>H27国調市町!L51</f>
        <v>341</v>
      </c>
      <c r="H128" s="4">
        <f>H27国調市町!M51</f>
        <v>423</v>
      </c>
      <c r="I128" s="4">
        <f>H27国調市町!N51</f>
        <v>498</v>
      </c>
      <c r="J128" s="4">
        <f>H27国調市町!O51</f>
        <v>702</v>
      </c>
      <c r="K128" s="4">
        <f>H27国調市町!P51</f>
        <v>619</v>
      </c>
      <c r="L128" s="323"/>
      <c r="M128" s="363"/>
      <c r="N128" s="293">
        <v>365</v>
      </c>
      <c r="O128" s="2" t="s">
        <v>142</v>
      </c>
      <c r="P128" s="294" t="s">
        <v>121</v>
      </c>
      <c r="Q128" s="371">
        <f>SUM(R128:X128)</f>
        <v>3320</v>
      </c>
      <c r="R128" s="373">
        <f>H29住基人口2!AR43</f>
        <v>491</v>
      </c>
      <c r="S128" s="4">
        <f>H29住基人口2!AS43</f>
        <v>348</v>
      </c>
      <c r="T128" s="4">
        <f>H29住基人口2!AT43</f>
        <v>303</v>
      </c>
      <c r="U128" s="4">
        <f>H29住基人口2!AU43</f>
        <v>410</v>
      </c>
      <c r="V128" s="4">
        <f>H29住基人口2!AV43</f>
        <v>457</v>
      </c>
      <c r="W128" s="4">
        <f>H29住基人口2!AW43</f>
        <v>672</v>
      </c>
      <c r="X128" s="4">
        <f>H29住基人口2!AX43</f>
        <v>639</v>
      </c>
      <c r="Y128" s="323"/>
    </row>
    <row r="129" spans="1:25">
      <c r="A129" s="296"/>
      <c r="B129" s="5"/>
      <c r="C129" s="295" t="s">
        <v>122</v>
      </c>
      <c r="D129" s="366">
        <f>SUM(E129:K129)</f>
        <v>116</v>
      </c>
      <c r="E129" s="6">
        <f>H27市町出生!E44</f>
        <v>2</v>
      </c>
      <c r="F129" s="6">
        <f>H27市町出生!F44</f>
        <v>11</v>
      </c>
      <c r="G129" s="6">
        <f>H27市町出生!G44</f>
        <v>35</v>
      </c>
      <c r="H129" s="6">
        <f>H27市町出生!H44</f>
        <v>40</v>
      </c>
      <c r="I129" s="6">
        <f>H27市町出生!I44</f>
        <v>21</v>
      </c>
      <c r="J129" s="6">
        <f>H27市町出生!J44</f>
        <v>7</v>
      </c>
      <c r="K129" s="6">
        <f>H27市町出生!K44</f>
        <v>0</v>
      </c>
      <c r="L129" s="323"/>
      <c r="M129" s="363"/>
      <c r="N129" s="296"/>
      <c r="O129" s="5"/>
      <c r="P129" s="297" t="s">
        <v>122</v>
      </c>
      <c r="Q129" s="372">
        <f>SUM(R129:X129)</f>
        <v>107</v>
      </c>
      <c r="R129" s="374">
        <f>H28市町出生!E44</f>
        <v>0</v>
      </c>
      <c r="S129" s="6">
        <f>H28市町出生!F44</f>
        <v>8</v>
      </c>
      <c r="T129" s="6">
        <f>H28市町出生!G44</f>
        <v>29</v>
      </c>
      <c r="U129" s="6">
        <f>H28市町出生!H44</f>
        <v>42</v>
      </c>
      <c r="V129" s="6">
        <f>H28市町出生!I44</f>
        <v>22</v>
      </c>
      <c r="W129" s="6">
        <f>H28市町出生!J44</f>
        <v>6</v>
      </c>
      <c r="X129" s="6">
        <f>H28市町出生!K44</f>
        <v>0</v>
      </c>
      <c r="Y129" s="323"/>
    </row>
    <row r="130" spans="1:25">
      <c r="A130" s="296"/>
      <c r="B130" s="5"/>
      <c r="C130" s="297" t="s">
        <v>123</v>
      </c>
      <c r="D130" s="323"/>
      <c r="E130" s="7">
        <f>E129/E128</f>
        <v>3.875968992248062E-3</v>
      </c>
      <c r="F130" s="7">
        <f t="shared" ref="F130:K130" si="124">F129/F128</f>
        <v>3.0386740331491711E-2</v>
      </c>
      <c r="G130" s="7">
        <f t="shared" si="124"/>
        <v>0.10263929618768329</v>
      </c>
      <c r="H130" s="7">
        <f t="shared" si="124"/>
        <v>9.4562647754137114E-2</v>
      </c>
      <c r="I130" s="7">
        <f t="shared" si="124"/>
        <v>4.2168674698795178E-2</v>
      </c>
      <c r="J130" s="7">
        <f t="shared" si="124"/>
        <v>9.9715099715099714E-3</v>
      </c>
      <c r="K130" s="7">
        <f t="shared" si="124"/>
        <v>0</v>
      </c>
      <c r="L130" s="17"/>
      <c r="M130" s="363"/>
      <c r="N130" s="296"/>
      <c r="O130" s="5"/>
      <c r="P130" s="297" t="s">
        <v>123</v>
      </c>
      <c r="Q130" s="5"/>
      <c r="R130" s="342">
        <f t="shared" ref="R130:X130" si="125">R129/R128</f>
        <v>0</v>
      </c>
      <c r="S130" s="7">
        <f t="shared" si="125"/>
        <v>2.2988505747126436E-2</v>
      </c>
      <c r="T130" s="7">
        <f t="shared" si="125"/>
        <v>9.5709570957095716E-2</v>
      </c>
      <c r="U130" s="7">
        <f t="shared" si="125"/>
        <v>0.1024390243902439</v>
      </c>
      <c r="V130" s="7">
        <f t="shared" si="125"/>
        <v>4.8140043763676151E-2</v>
      </c>
      <c r="W130" s="7">
        <f t="shared" si="125"/>
        <v>8.9285714285714281E-3</v>
      </c>
      <c r="X130" s="7">
        <f t="shared" si="125"/>
        <v>0</v>
      </c>
      <c r="Y130" s="17"/>
    </row>
    <row r="131" spans="1:25">
      <c r="A131" s="319"/>
      <c r="B131" s="3"/>
      <c r="C131" s="297" t="s">
        <v>118</v>
      </c>
      <c r="D131" s="323"/>
      <c r="E131" s="8">
        <f>E130*5</f>
        <v>1.937984496124031E-2</v>
      </c>
      <c r="F131" s="8">
        <f t="shared" ref="F131:K131" si="126">F130*5</f>
        <v>0.15193370165745856</v>
      </c>
      <c r="G131" s="8">
        <f t="shared" si="126"/>
        <v>0.51319648093841641</v>
      </c>
      <c r="H131" s="8">
        <f t="shared" si="126"/>
        <v>0.4728132387706856</v>
      </c>
      <c r="I131" s="8">
        <f t="shared" si="126"/>
        <v>0.21084337349397589</v>
      </c>
      <c r="J131" s="8">
        <f t="shared" si="126"/>
        <v>4.9857549857549859E-2</v>
      </c>
      <c r="K131" s="8">
        <f t="shared" si="126"/>
        <v>0</v>
      </c>
      <c r="L131" s="367">
        <f>ROUND(SUM(E131:K131),2)</f>
        <v>1.42</v>
      </c>
      <c r="M131" s="363"/>
      <c r="N131" s="319"/>
      <c r="O131" s="3"/>
      <c r="P131" s="318" t="s">
        <v>118</v>
      </c>
      <c r="Q131" s="3"/>
      <c r="R131" s="15">
        <f t="shared" ref="R131:X131" si="127">R130*5</f>
        <v>0</v>
      </c>
      <c r="S131" s="8">
        <f t="shared" si="127"/>
        <v>0.11494252873563218</v>
      </c>
      <c r="T131" s="8">
        <f t="shared" si="127"/>
        <v>0.47854785478547857</v>
      </c>
      <c r="U131" s="8">
        <f t="shared" si="127"/>
        <v>0.51219512195121952</v>
      </c>
      <c r="V131" s="8">
        <f t="shared" si="127"/>
        <v>0.24070021881838075</v>
      </c>
      <c r="W131" s="8">
        <f t="shared" si="127"/>
        <v>4.4642857142857137E-2</v>
      </c>
      <c r="X131" s="8">
        <f t="shared" si="127"/>
        <v>0</v>
      </c>
      <c r="Y131" s="367">
        <f>SUM(R131:X131)</f>
        <v>1.3910285814335681</v>
      </c>
    </row>
    <row r="132" spans="1:25">
      <c r="A132" s="296">
        <v>381</v>
      </c>
      <c r="B132" s="5" t="s">
        <v>29</v>
      </c>
      <c r="C132" s="294" t="s">
        <v>121</v>
      </c>
      <c r="D132" s="311">
        <f>SUM(E132:K132)</f>
        <v>5918</v>
      </c>
      <c r="E132" s="10">
        <f>H27国調市町!J52</f>
        <v>740</v>
      </c>
      <c r="F132" s="10">
        <f>H27国調市町!K52</f>
        <v>624</v>
      </c>
      <c r="G132" s="10">
        <f>H27国調市町!L52</f>
        <v>666</v>
      </c>
      <c r="H132" s="10">
        <f>H27国調市町!M52</f>
        <v>788</v>
      </c>
      <c r="I132" s="10">
        <f>H27国調市町!N52</f>
        <v>956</v>
      </c>
      <c r="J132" s="10">
        <f>H27国調市町!O52</f>
        <v>1167</v>
      </c>
      <c r="K132" s="10">
        <f>H27国調市町!P52</f>
        <v>977</v>
      </c>
      <c r="L132" s="323"/>
      <c r="M132" s="363"/>
      <c r="N132" s="296">
        <v>381</v>
      </c>
      <c r="O132" s="5" t="s">
        <v>29</v>
      </c>
      <c r="P132" s="297" t="s">
        <v>121</v>
      </c>
      <c r="Q132" s="371">
        <f>SUM(R132:X132)</f>
        <v>5747</v>
      </c>
      <c r="R132" s="373">
        <f>H29住基人口2!AR44</f>
        <v>712</v>
      </c>
      <c r="S132" s="4">
        <f>H29住基人口2!AS44</f>
        <v>594</v>
      </c>
      <c r="T132" s="4">
        <f>H29住基人口2!AT44</f>
        <v>594</v>
      </c>
      <c r="U132" s="4">
        <f>H29住基人口2!AU44</f>
        <v>776</v>
      </c>
      <c r="V132" s="4">
        <f>H29住基人口2!AV44</f>
        <v>895</v>
      </c>
      <c r="W132" s="4">
        <f>H29住基人口2!AW44</f>
        <v>1114</v>
      </c>
      <c r="X132" s="4">
        <f>H29住基人口2!AX44</f>
        <v>1062</v>
      </c>
      <c r="Y132" s="323"/>
    </row>
    <row r="133" spans="1:25">
      <c r="A133" s="296"/>
      <c r="B133" s="5"/>
      <c r="C133" s="295" t="s">
        <v>122</v>
      </c>
      <c r="D133" s="366">
        <f>SUM(E133:K133)</f>
        <v>207</v>
      </c>
      <c r="E133" s="9">
        <f>H27市町出生!E45</f>
        <v>3</v>
      </c>
      <c r="F133" s="9">
        <f>H27市町出生!F45</f>
        <v>18</v>
      </c>
      <c r="G133" s="9">
        <f>H27市町出生!G45</f>
        <v>56</v>
      </c>
      <c r="H133" s="9">
        <f>H27市町出生!H45</f>
        <v>72</v>
      </c>
      <c r="I133" s="9">
        <f>H27市町出生!I45</f>
        <v>50</v>
      </c>
      <c r="J133" s="9">
        <f>H27市町出生!J45</f>
        <v>8</v>
      </c>
      <c r="K133" s="9">
        <f>H27市町出生!K45</f>
        <v>0</v>
      </c>
      <c r="L133" s="323"/>
      <c r="M133" s="363"/>
      <c r="N133" s="296"/>
      <c r="O133" s="5"/>
      <c r="P133" s="297" t="s">
        <v>122</v>
      </c>
      <c r="Q133" s="372">
        <f>SUM(R133:X133)</f>
        <v>208</v>
      </c>
      <c r="R133" s="374">
        <f>H28市町出生!E45</f>
        <v>2</v>
      </c>
      <c r="S133" s="6">
        <f>H28市町出生!F45</f>
        <v>20</v>
      </c>
      <c r="T133" s="6">
        <f>H28市町出生!G45</f>
        <v>44</v>
      </c>
      <c r="U133" s="6">
        <f>H28市町出生!H45</f>
        <v>82</v>
      </c>
      <c r="V133" s="6">
        <f>H28市町出生!I45</f>
        <v>51</v>
      </c>
      <c r="W133" s="6">
        <f>H28市町出生!J45</f>
        <v>8</v>
      </c>
      <c r="X133" s="6">
        <f>H28市町出生!K45</f>
        <v>1</v>
      </c>
      <c r="Y133" s="323"/>
    </row>
    <row r="134" spans="1:25">
      <c r="A134" s="296"/>
      <c r="B134" s="5"/>
      <c r="C134" s="297" t="s">
        <v>123</v>
      </c>
      <c r="D134" s="323"/>
      <c r="E134" s="7">
        <f>E133/E132</f>
        <v>4.0540540540540543E-3</v>
      </c>
      <c r="F134" s="7">
        <f t="shared" ref="F134:K134" si="128">F133/F132</f>
        <v>2.8846153846153848E-2</v>
      </c>
      <c r="G134" s="7">
        <f t="shared" si="128"/>
        <v>8.408408408408409E-2</v>
      </c>
      <c r="H134" s="7">
        <f t="shared" si="128"/>
        <v>9.1370558375634514E-2</v>
      </c>
      <c r="I134" s="7">
        <f t="shared" si="128"/>
        <v>5.2301255230125521E-2</v>
      </c>
      <c r="J134" s="7">
        <f t="shared" si="128"/>
        <v>6.8551842330762643E-3</v>
      </c>
      <c r="K134" s="7">
        <f t="shared" si="128"/>
        <v>0</v>
      </c>
      <c r="L134" s="17"/>
      <c r="M134" s="363"/>
      <c r="N134" s="296"/>
      <c r="O134" s="5"/>
      <c r="P134" s="297" t="s">
        <v>123</v>
      </c>
      <c r="Q134" s="5"/>
      <c r="R134" s="342">
        <f t="shared" ref="R134:X134" si="129">R133/R132</f>
        <v>2.8089887640449437E-3</v>
      </c>
      <c r="S134" s="7">
        <f t="shared" si="129"/>
        <v>3.3670033670033669E-2</v>
      </c>
      <c r="T134" s="7">
        <f t="shared" si="129"/>
        <v>7.407407407407407E-2</v>
      </c>
      <c r="U134" s="7">
        <f t="shared" si="129"/>
        <v>0.1056701030927835</v>
      </c>
      <c r="V134" s="7">
        <f t="shared" si="129"/>
        <v>5.6983240223463689E-2</v>
      </c>
      <c r="W134" s="7">
        <f t="shared" si="129"/>
        <v>7.1813285457809697E-3</v>
      </c>
      <c r="X134" s="7">
        <f t="shared" si="129"/>
        <v>9.4161958568738226E-4</v>
      </c>
      <c r="Y134" s="17"/>
    </row>
    <row r="135" spans="1:25">
      <c r="A135" s="296"/>
      <c r="B135" s="5"/>
      <c r="C135" s="318" t="s">
        <v>118</v>
      </c>
      <c r="D135" s="324"/>
      <c r="E135" s="8">
        <f>E134*5</f>
        <v>2.0270270270270271E-2</v>
      </c>
      <c r="F135" s="8">
        <f t="shared" ref="F135:K135" si="130">F134*5</f>
        <v>0.14423076923076925</v>
      </c>
      <c r="G135" s="8">
        <f t="shared" si="130"/>
        <v>0.42042042042042044</v>
      </c>
      <c r="H135" s="8">
        <f t="shared" si="130"/>
        <v>0.45685279187817257</v>
      </c>
      <c r="I135" s="8">
        <f t="shared" si="130"/>
        <v>0.2615062761506276</v>
      </c>
      <c r="J135" s="8">
        <f t="shared" si="130"/>
        <v>3.4275921165381321E-2</v>
      </c>
      <c r="K135" s="8">
        <f t="shared" si="130"/>
        <v>0</v>
      </c>
      <c r="L135" s="367">
        <f>ROUND(SUM(E135:K135),2)</f>
        <v>1.34</v>
      </c>
      <c r="M135" s="363"/>
      <c r="N135" s="296"/>
      <c r="O135" s="5"/>
      <c r="P135" s="297" t="s">
        <v>118</v>
      </c>
      <c r="Q135" s="5"/>
      <c r="R135" s="342">
        <f t="shared" ref="R135:X135" si="131">R134*5</f>
        <v>1.4044943820224719E-2</v>
      </c>
      <c r="S135" s="7">
        <f t="shared" si="131"/>
        <v>0.16835016835016836</v>
      </c>
      <c r="T135" s="7">
        <f t="shared" si="131"/>
        <v>0.37037037037037035</v>
      </c>
      <c r="U135" s="7">
        <f t="shared" si="131"/>
        <v>0.52835051546391754</v>
      </c>
      <c r="V135" s="7">
        <f t="shared" si="131"/>
        <v>0.28491620111731847</v>
      </c>
      <c r="W135" s="7">
        <f t="shared" si="131"/>
        <v>3.5906642728904849E-2</v>
      </c>
      <c r="X135" s="7">
        <f t="shared" si="131"/>
        <v>4.7080979284369112E-3</v>
      </c>
      <c r="Y135" s="367">
        <f>SUM(R135:X135)</f>
        <v>1.4066469397793411</v>
      </c>
    </row>
    <row r="136" spans="1:25">
      <c r="A136" s="293">
        <v>382</v>
      </c>
      <c r="B136" s="2" t="s">
        <v>30</v>
      </c>
      <c r="C136" s="294" t="s">
        <v>121</v>
      </c>
      <c r="D136" s="365">
        <f>SUM(E136:K136)</f>
        <v>7161</v>
      </c>
      <c r="E136" s="4">
        <f>H27国調市町!J53</f>
        <v>855</v>
      </c>
      <c r="F136" s="4">
        <f>H27国調市町!K53</f>
        <v>846</v>
      </c>
      <c r="G136" s="4">
        <f>H27国調市町!L53</f>
        <v>819</v>
      </c>
      <c r="H136" s="4">
        <f>H27国調市町!M53</f>
        <v>984</v>
      </c>
      <c r="I136" s="4">
        <f>H27国調市町!N53</f>
        <v>1178</v>
      </c>
      <c r="J136" s="4">
        <f>H27国調市町!O53</f>
        <v>1345</v>
      </c>
      <c r="K136" s="4">
        <f>H27国調市町!P53</f>
        <v>1134</v>
      </c>
      <c r="L136" s="323"/>
      <c r="M136" s="363"/>
      <c r="N136" s="293">
        <v>382</v>
      </c>
      <c r="O136" s="2" t="s">
        <v>30</v>
      </c>
      <c r="P136" s="294" t="s">
        <v>121</v>
      </c>
      <c r="Q136" s="371">
        <f>SUM(R136:X136)</f>
        <v>6989</v>
      </c>
      <c r="R136" s="373">
        <f>H29住基人口2!AR45</f>
        <v>848</v>
      </c>
      <c r="S136" s="4">
        <f>H29住基人口2!AS45</f>
        <v>827</v>
      </c>
      <c r="T136" s="4">
        <f>H29住基人口2!AT45</f>
        <v>750</v>
      </c>
      <c r="U136" s="4">
        <f>H29住基人口2!AU45</f>
        <v>937</v>
      </c>
      <c r="V136" s="4">
        <f>H29住基人口2!AV45</f>
        <v>1101</v>
      </c>
      <c r="W136" s="4">
        <f>H29住基人口2!AW45</f>
        <v>1341</v>
      </c>
      <c r="X136" s="4">
        <f>H29住基人口2!AX45</f>
        <v>1185</v>
      </c>
      <c r="Y136" s="323"/>
    </row>
    <row r="137" spans="1:25">
      <c r="A137" s="296"/>
      <c r="B137" s="5"/>
      <c r="C137" s="295" t="s">
        <v>122</v>
      </c>
      <c r="D137" s="366">
        <f>SUM(E137:K137)</f>
        <v>307</v>
      </c>
      <c r="E137" s="6">
        <f>H27市町出生!E46</f>
        <v>11</v>
      </c>
      <c r="F137" s="6">
        <f>H27市町出生!F46</f>
        <v>36</v>
      </c>
      <c r="G137" s="6">
        <f>H27市町出生!G46</f>
        <v>87</v>
      </c>
      <c r="H137" s="6">
        <f>H27市町出生!H46</f>
        <v>100</v>
      </c>
      <c r="I137" s="6">
        <f>H27市町出生!I46</f>
        <v>63</v>
      </c>
      <c r="J137" s="6">
        <f>H27市町出生!J46</f>
        <v>9</v>
      </c>
      <c r="K137" s="6">
        <f>H27市町出生!K46</f>
        <v>1</v>
      </c>
      <c r="L137" s="323"/>
      <c r="M137" s="363"/>
      <c r="N137" s="296"/>
      <c r="O137" s="5"/>
      <c r="P137" s="297" t="s">
        <v>122</v>
      </c>
      <c r="Q137" s="372">
        <f>SUM(R137:X137)</f>
        <v>277</v>
      </c>
      <c r="R137" s="374">
        <f>H28市町出生!E46</f>
        <v>6</v>
      </c>
      <c r="S137" s="6">
        <f>H28市町出生!F46</f>
        <v>24</v>
      </c>
      <c r="T137" s="6">
        <f>H28市町出生!G46</f>
        <v>86</v>
      </c>
      <c r="U137" s="6">
        <f>H28市町出生!H46</f>
        <v>98</v>
      </c>
      <c r="V137" s="6">
        <f>H28市町出生!I46</f>
        <v>56</v>
      </c>
      <c r="W137" s="6">
        <f>H28市町出生!J46</f>
        <v>7</v>
      </c>
      <c r="X137" s="6">
        <f>H28市町出生!K46</f>
        <v>0</v>
      </c>
      <c r="Y137" s="323"/>
    </row>
    <row r="138" spans="1:25">
      <c r="A138" s="296"/>
      <c r="B138" s="5"/>
      <c r="C138" s="297" t="s">
        <v>123</v>
      </c>
      <c r="D138" s="323"/>
      <c r="E138" s="7">
        <f>E137/E136</f>
        <v>1.2865497076023392E-2</v>
      </c>
      <c r="F138" s="7">
        <f t="shared" ref="F138:K138" si="132">F137/F136</f>
        <v>4.2553191489361701E-2</v>
      </c>
      <c r="G138" s="7">
        <f t="shared" si="132"/>
        <v>0.10622710622710622</v>
      </c>
      <c r="H138" s="7">
        <f t="shared" si="132"/>
        <v>0.1016260162601626</v>
      </c>
      <c r="I138" s="7">
        <f t="shared" si="132"/>
        <v>5.3480475382003394E-2</v>
      </c>
      <c r="J138" s="7">
        <f t="shared" si="132"/>
        <v>6.6914498141263943E-3</v>
      </c>
      <c r="K138" s="7">
        <f t="shared" si="132"/>
        <v>8.8183421516754845E-4</v>
      </c>
      <c r="L138" s="17"/>
      <c r="M138" s="363"/>
      <c r="N138" s="296"/>
      <c r="O138" s="5"/>
      <c r="P138" s="297" t="s">
        <v>123</v>
      </c>
      <c r="Q138" s="5"/>
      <c r="R138" s="342">
        <f t="shared" ref="R138:X138" si="133">R137/R136</f>
        <v>7.0754716981132077E-3</v>
      </c>
      <c r="S138" s="7">
        <f t="shared" si="133"/>
        <v>2.9020556227327691E-2</v>
      </c>
      <c r="T138" s="7">
        <f t="shared" si="133"/>
        <v>0.11466666666666667</v>
      </c>
      <c r="U138" s="7">
        <f t="shared" si="133"/>
        <v>0.10458911419423693</v>
      </c>
      <c r="V138" s="7">
        <f t="shared" si="133"/>
        <v>5.0862851952770211E-2</v>
      </c>
      <c r="W138" s="7">
        <f t="shared" si="133"/>
        <v>5.219985085756898E-3</v>
      </c>
      <c r="X138" s="7">
        <f t="shared" si="133"/>
        <v>0</v>
      </c>
      <c r="Y138" s="17"/>
    </row>
    <row r="139" spans="1:25">
      <c r="A139" s="319"/>
      <c r="B139" s="3"/>
      <c r="C139" s="318" t="s">
        <v>118</v>
      </c>
      <c r="D139" s="324"/>
      <c r="E139" s="8">
        <f>E138*5</f>
        <v>6.4327485380116955E-2</v>
      </c>
      <c r="F139" s="8">
        <f t="shared" ref="F139:K139" si="134">F138*5</f>
        <v>0.21276595744680851</v>
      </c>
      <c r="G139" s="8">
        <f t="shared" si="134"/>
        <v>0.53113553113553114</v>
      </c>
      <c r="H139" s="8">
        <f t="shared" si="134"/>
        <v>0.50813008130081294</v>
      </c>
      <c r="I139" s="8">
        <f t="shared" si="134"/>
        <v>0.26740237691001695</v>
      </c>
      <c r="J139" s="8">
        <f t="shared" si="134"/>
        <v>3.3457249070631974E-2</v>
      </c>
      <c r="K139" s="8">
        <f t="shared" si="134"/>
        <v>4.4091710758377423E-3</v>
      </c>
      <c r="L139" s="367">
        <f>ROUND(SUM(E139:K139),2)</f>
        <v>1.62</v>
      </c>
      <c r="M139" s="363"/>
      <c r="N139" s="319"/>
      <c r="O139" s="3"/>
      <c r="P139" s="318" t="s">
        <v>118</v>
      </c>
      <c r="Q139" s="3"/>
      <c r="R139" s="15">
        <f t="shared" ref="R139:X139" si="135">R138*5</f>
        <v>3.5377358490566037E-2</v>
      </c>
      <c r="S139" s="8">
        <f t="shared" si="135"/>
        <v>0.14510278113663846</v>
      </c>
      <c r="T139" s="8">
        <f t="shared" si="135"/>
        <v>0.57333333333333336</v>
      </c>
      <c r="U139" s="8">
        <f t="shared" si="135"/>
        <v>0.52294557097118466</v>
      </c>
      <c r="V139" s="8">
        <f t="shared" si="135"/>
        <v>0.25431425976385102</v>
      </c>
      <c r="W139" s="8">
        <f t="shared" si="135"/>
        <v>2.609992542878449E-2</v>
      </c>
      <c r="X139" s="8">
        <f t="shared" si="135"/>
        <v>0</v>
      </c>
      <c r="Y139" s="367">
        <f>SUM(R139:X139)</f>
        <v>1.5571732291243581</v>
      </c>
    </row>
    <row r="140" spans="1:25">
      <c r="A140" s="296">
        <v>442</v>
      </c>
      <c r="B140" s="5" t="s">
        <v>143</v>
      </c>
      <c r="C140" s="297" t="s">
        <v>121</v>
      </c>
      <c r="D140" s="311">
        <f>SUM(E140:K140)</f>
        <v>2053</v>
      </c>
      <c r="E140" s="10">
        <f>H27国調市町!J54</f>
        <v>286</v>
      </c>
      <c r="F140" s="10">
        <f>H27国調市町!K54</f>
        <v>242</v>
      </c>
      <c r="G140" s="10">
        <f>H27国調市町!L54</f>
        <v>228</v>
      </c>
      <c r="H140" s="10">
        <f>H27国調市町!M54</f>
        <v>258</v>
      </c>
      <c r="I140" s="10">
        <f>H27国調市町!N54</f>
        <v>318</v>
      </c>
      <c r="J140" s="10">
        <f>H27国調市町!O54</f>
        <v>370</v>
      </c>
      <c r="K140" s="10">
        <f>H27国調市町!P54</f>
        <v>351</v>
      </c>
      <c r="L140" s="323"/>
      <c r="M140" s="363"/>
      <c r="N140" s="296">
        <v>442</v>
      </c>
      <c r="O140" s="5" t="s">
        <v>143</v>
      </c>
      <c r="P140" s="297" t="s">
        <v>121</v>
      </c>
      <c r="Q140" s="371">
        <f>SUM(R140:X140)</f>
        <v>1973</v>
      </c>
      <c r="R140" s="373">
        <f>H29住基人口2!AR46</f>
        <v>280</v>
      </c>
      <c r="S140" s="4">
        <f>H29住基人口2!AS46</f>
        <v>236</v>
      </c>
      <c r="T140" s="4">
        <f>H29住基人口2!AT46</f>
        <v>214</v>
      </c>
      <c r="U140" s="4">
        <f>H29住基人口2!AU46</f>
        <v>246</v>
      </c>
      <c r="V140" s="4">
        <f>H29住基人口2!AV46</f>
        <v>276</v>
      </c>
      <c r="W140" s="4">
        <f>H29住基人口2!AW46</f>
        <v>374</v>
      </c>
      <c r="X140" s="4">
        <f>H29住基人口2!AX46</f>
        <v>347</v>
      </c>
      <c r="Y140" s="323"/>
    </row>
    <row r="141" spans="1:25">
      <c r="A141" s="296"/>
      <c r="B141" s="5"/>
      <c r="C141" s="295" t="s">
        <v>122</v>
      </c>
      <c r="D141" s="366">
        <f>SUM(E141:K141)</f>
        <v>66</v>
      </c>
      <c r="E141" s="9">
        <f>H27市町出生!E47</f>
        <v>2</v>
      </c>
      <c r="F141" s="9">
        <f>H27市町出生!F47</f>
        <v>13</v>
      </c>
      <c r="G141" s="9">
        <f>H27市町出生!G47</f>
        <v>23</v>
      </c>
      <c r="H141" s="9">
        <f>H27市町出生!H47</f>
        <v>17</v>
      </c>
      <c r="I141" s="9">
        <f>H27市町出生!I47</f>
        <v>10</v>
      </c>
      <c r="J141" s="9">
        <f>H27市町出生!J47</f>
        <v>1</v>
      </c>
      <c r="K141" s="9">
        <f>H27市町出生!K47</f>
        <v>0</v>
      </c>
      <c r="L141" s="323"/>
      <c r="M141" s="363"/>
      <c r="N141" s="296"/>
      <c r="O141" s="5"/>
      <c r="P141" s="297" t="s">
        <v>122</v>
      </c>
      <c r="Q141" s="372">
        <f>SUM(R141:X141)</f>
        <v>53</v>
      </c>
      <c r="R141" s="374">
        <f>H28市町出生!E47</f>
        <v>0</v>
      </c>
      <c r="S141" s="6">
        <f>H28市町出生!F47</f>
        <v>14</v>
      </c>
      <c r="T141" s="6">
        <f>H28市町出生!G47</f>
        <v>10</v>
      </c>
      <c r="U141" s="6">
        <f>H28市町出生!H47</f>
        <v>19</v>
      </c>
      <c r="V141" s="6">
        <f>H28市町出生!I47</f>
        <v>7</v>
      </c>
      <c r="W141" s="6">
        <f>H28市町出生!J47</f>
        <v>3</v>
      </c>
      <c r="X141" s="6">
        <f>H28市町出生!K47</f>
        <v>0</v>
      </c>
      <c r="Y141" s="323"/>
    </row>
    <row r="142" spans="1:25">
      <c r="A142" s="296"/>
      <c r="B142" s="5"/>
      <c r="C142" s="297" t="s">
        <v>123</v>
      </c>
      <c r="D142" s="323"/>
      <c r="E142" s="7">
        <f>E141/E140</f>
        <v>6.993006993006993E-3</v>
      </c>
      <c r="F142" s="7">
        <f t="shared" ref="F142:K142" si="136">F141/F140</f>
        <v>5.3719008264462811E-2</v>
      </c>
      <c r="G142" s="7">
        <f t="shared" si="136"/>
        <v>0.10087719298245613</v>
      </c>
      <c r="H142" s="7">
        <f t="shared" si="136"/>
        <v>6.589147286821706E-2</v>
      </c>
      <c r="I142" s="7">
        <f t="shared" si="136"/>
        <v>3.1446540880503145E-2</v>
      </c>
      <c r="J142" s="7">
        <f t="shared" si="136"/>
        <v>2.7027027027027029E-3</v>
      </c>
      <c r="K142" s="7">
        <f t="shared" si="136"/>
        <v>0</v>
      </c>
      <c r="L142" s="17"/>
      <c r="M142" s="363"/>
      <c r="N142" s="296"/>
      <c r="O142" s="5"/>
      <c r="P142" s="297" t="s">
        <v>123</v>
      </c>
      <c r="Q142" s="5"/>
      <c r="R142" s="342">
        <f t="shared" ref="R142:X142" si="137">R141/R140</f>
        <v>0</v>
      </c>
      <c r="S142" s="7">
        <f t="shared" si="137"/>
        <v>5.9322033898305086E-2</v>
      </c>
      <c r="T142" s="7">
        <f t="shared" si="137"/>
        <v>4.6728971962616821E-2</v>
      </c>
      <c r="U142" s="7">
        <f t="shared" si="137"/>
        <v>7.7235772357723581E-2</v>
      </c>
      <c r="V142" s="7">
        <f t="shared" si="137"/>
        <v>2.5362318840579712E-2</v>
      </c>
      <c r="W142" s="7">
        <f t="shared" si="137"/>
        <v>8.0213903743315516E-3</v>
      </c>
      <c r="X142" s="7">
        <f t="shared" si="137"/>
        <v>0</v>
      </c>
      <c r="Y142" s="17"/>
    </row>
    <row r="143" spans="1:25">
      <c r="A143" s="296"/>
      <c r="B143" s="5"/>
      <c r="C143" s="297" t="s">
        <v>118</v>
      </c>
      <c r="D143" s="323"/>
      <c r="E143" s="8">
        <f>E142*5</f>
        <v>3.4965034965034968E-2</v>
      </c>
      <c r="F143" s="8">
        <f t="shared" ref="F143:K143" si="138">F142*5</f>
        <v>0.26859504132231404</v>
      </c>
      <c r="G143" s="8">
        <f t="shared" si="138"/>
        <v>0.50438596491228072</v>
      </c>
      <c r="H143" s="8">
        <f t="shared" si="138"/>
        <v>0.3294573643410853</v>
      </c>
      <c r="I143" s="8">
        <f t="shared" si="138"/>
        <v>0.15723270440251572</v>
      </c>
      <c r="J143" s="8">
        <f t="shared" si="138"/>
        <v>1.3513513513513514E-2</v>
      </c>
      <c r="K143" s="8">
        <f t="shared" si="138"/>
        <v>0</v>
      </c>
      <c r="L143" s="367">
        <f>ROUND(SUM(E143:K143),2)</f>
        <v>1.31</v>
      </c>
      <c r="M143" s="363"/>
      <c r="N143" s="296"/>
      <c r="O143" s="5"/>
      <c r="P143" s="297" t="s">
        <v>118</v>
      </c>
      <c r="Q143" s="5"/>
      <c r="R143" s="342">
        <f t="shared" ref="R143:X143" si="139">R142*5</f>
        <v>0</v>
      </c>
      <c r="S143" s="7">
        <f t="shared" si="139"/>
        <v>0.29661016949152541</v>
      </c>
      <c r="T143" s="7">
        <f t="shared" si="139"/>
        <v>0.23364485981308411</v>
      </c>
      <c r="U143" s="7">
        <f t="shared" si="139"/>
        <v>0.38617886178861793</v>
      </c>
      <c r="V143" s="7">
        <f t="shared" si="139"/>
        <v>0.12681159420289856</v>
      </c>
      <c r="W143" s="7">
        <f t="shared" si="139"/>
        <v>4.0106951871657762E-2</v>
      </c>
      <c r="X143" s="7">
        <f t="shared" si="139"/>
        <v>0</v>
      </c>
      <c r="Y143" s="367">
        <f>SUM(R143:X143)</f>
        <v>1.0833524371677838</v>
      </c>
    </row>
    <row r="144" spans="1:25">
      <c r="A144" s="293">
        <v>443</v>
      </c>
      <c r="B144" s="2" t="s">
        <v>144</v>
      </c>
      <c r="C144" s="294" t="s">
        <v>121</v>
      </c>
      <c r="D144" s="365">
        <f>SUM(E144:K144)</f>
        <v>4055</v>
      </c>
      <c r="E144" s="4">
        <f>H27国調市町!J55</f>
        <v>571</v>
      </c>
      <c r="F144" s="4">
        <f>H27国調市町!K55</f>
        <v>605</v>
      </c>
      <c r="G144" s="4">
        <f>H27国調市町!L55</f>
        <v>504</v>
      </c>
      <c r="H144" s="4">
        <f>H27国調市町!M55</f>
        <v>513</v>
      </c>
      <c r="I144" s="4">
        <f>H27国調市町!N55</f>
        <v>606</v>
      </c>
      <c r="J144" s="4">
        <f>H27国調市町!O55</f>
        <v>697</v>
      </c>
      <c r="K144" s="4">
        <f>H27国調市町!P55</f>
        <v>559</v>
      </c>
      <c r="L144" s="323"/>
      <c r="M144" s="363"/>
      <c r="N144" s="293">
        <v>443</v>
      </c>
      <c r="O144" s="2" t="s">
        <v>144</v>
      </c>
      <c r="P144" s="294" t="s">
        <v>121</v>
      </c>
      <c r="Q144" s="371">
        <f>SUM(R144:X144)</f>
        <v>3931</v>
      </c>
      <c r="R144" s="373">
        <f>H29住基人口2!AR47</f>
        <v>565</v>
      </c>
      <c r="S144" s="4">
        <f>H29住基人口2!AS47</f>
        <v>563</v>
      </c>
      <c r="T144" s="4">
        <f>H29住基人口2!AT47</f>
        <v>479</v>
      </c>
      <c r="U144" s="4">
        <f>H29住基人口2!AU47</f>
        <v>503</v>
      </c>
      <c r="V144" s="4">
        <f>H29住基人口2!AV47</f>
        <v>559</v>
      </c>
      <c r="W144" s="4">
        <f>H29住基人口2!AW47</f>
        <v>687</v>
      </c>
      <c r="X144" s="4">
        <f>H29住基人口2!AX47</f>
        <v>575</v>
      </c>
      <c r="Y144" s="323"/>
    </row>
    <row r="145" spans="1:25">
      <c r="A145" s="296"/>
      <c r="B145" s="5"/>
      <c r="C145" s="295" t="s">
        <v>122</v>
      </c>
      <c r="D145" s="366">
        <f>SUM(E145:K145)</f>
        <v>158</v>
      </c>
      <c r="E145" s="6">
        <f>H27市町出生!E48</f>
        <v>0</v>
      </c>
      <c r="F145" s="6">
        <f>H27市町出生!F48</f>
        <v>15</v>
      </c>
      <c r="G145" s="6">
        <f>H27市町出生!G48</f>
        <v>46</v>
      </c>
      <c r="H145" s="6">
        <f>H27市町出生!H48</f>
        <v>60</v>
      </c>
      <c r="I145" s="6">
        <f>H27市町出生!I48</f>
        <v>31</v>
      </c>
      <c r="J145" s="6">
        <f>H27市町出生!J48</f>
        <v>6</v>
      </c>
      <c r="K145" s="6">
        <f>H27市町出生!K48</f>
        <v>0</v>
      </c>
      <c r="L145" s="323"/>
      <c r="M145" s="363"/>
      <c r="N145" s="296"/>
      <c r="O145" s="5"/>
      <c r="P145" s="297" t="s">
        <v>122</v>
      </c>
      <c r="Q145" s="372">
        <f>SUM(R145:X145)</f>
        <v>164</v>
      </c>
      <c r="R145" s="374">
        <f>H28市町出生!E48</f>
        <v>1</v>
      </c>
      <c r="S145" s="6">
        <f>H28市町出生!F48</f>
        <v>16</v>
      </c>
      <c r="T145" s="6">
        <f>H28市町出生!G48</f>
        <v>43</v>
      </c>
      <c r="U145" s="6">
        <f>H28市町出生!H48</f>
        <v>64</v>
      </c>
      <c r="V145" s="6">
        <f>H28市町出生!I48</f>
        <v>31</v>
      </c>
      <c r="W145" s="6">
        <f>H28市町出生!J48</f>
        <v>9</v>
      </c>
      <c r="X145" s="6">
        <f>H28市町出生!K48</f>
        <v>0</v>
      </c>
      <c r="Y145" s="323"/>
    </row>
    <row r="146" spans="1:25">
      <c r="A146" s="296"/>
      <c r="B146" s="5"/>
      <c r="C146" s="297" t="s">
        <v>123</v>
      </c>
      <c r="D146" s="323"/>
      <c r="E146" s="7">
        <f>E145/E144</f>
        <v>0</v>
      </c>
      <c r="F146" s="7">
        <f t="shared" ref="F146:K146" si="140">F145/F144</f>
        <v>2.4793388429752067E-2</v>
      </c>
      <c r="G146" s="7">
        <f t="shared" si="140"/>
        <v>9.1269841269841265E-2</v>
      </c>
      <c r="H146" s="7">
        <f t="shared" si="140"/>
        <v>0.11695906432748537</v>
      </c>
      <c r="I146" s="7">
        <f t="shared" si="140"/>
        <v>5.1155115511551157E-2</v>
      </c>
      <c r="J146" s="7">
        <f t="shared" si="140"/>
        <v>8.60832137733142E-3</v>
      </c>
      <c r="K146" s="7">
        <f t="shared" si="140"/>
        <v>0</v>
      </c>
      <c r="L146" s="17"/>
      <c r="M146" s="363"/>
      <c r="N146" s="296"/>
      <c r="O146" s="5"/>
      <c r="P146" s="297" t="s">
        <v>123</v>
      </c>
      <c r="Q146" s="5"/>
      <c r="R146" s="342">
        <f t="shared" ref="R146:X146" si="141">R145/R144</f>
        <v>1.7699115044247787E-3</v>
      </c>
      <c r="S146" s="7">
        <f t="shared" si="141"/>
        <v>2.8419182948490232E-2</v>
      </c>
      <c r="T146" s="7">
        <f t="shared" si="141"/>
        <v>8.9770354906054284E-2</v>
      </c>
      <c r="U146" s="7">
        <f t="shared" si="141"/>
        <v>0.1272365805168986</v>
      </c>
      <c r="V146" s="7">
        <f t="shared" si="141"/>
        <v>5.5456171735241505E-2</v>
      </c>
      <c r="W146" s="7">
        <f t="shared" si="141"/>
        <v>1.3100436681222707E-2</v>
      </c>
      <c r="X146" s="7">
        <f t="shared" si="141"/>
        <v>0</v>
      </c>
      <c r="Y146" s="17"/>
    </row>
    <row r="147" spans="1:25">
      <c r="A147" s="319"/>
      <c r="B147" s="3"/>
      <c r="C147" s="318" t="s">
        <v>118</v>
      </c>
      <c r="D147" s="324"/>
      <c r="E147" s="8">
        <f>E146*5</f>
        <v>0</v>
      </c>
      <c r="F147" s="8">
        <f t="shared" ref="F147:K147" si="142">F146*5</f>
        <v>0.12396694214876033</v>
      </c>
      <c r="G147" s="8">
        <f t="shared" si="142"/>
        <v>0.45634920634920634</v>
      </c>
      <c r="H147" s="8">
        <f t="shared" si="142"/>
        <v>0.58479532163742687</v>
      </c>
      <c r="I147" s="8">
        <f t="shared" si="142"/>
        <v>0.25577557755775576</v>
      </c>
      <c r="J147" s="8">
        <f t="shared" si="142"/>
        <v>4.3041606886657098E-2</v>
      </c>
      <c r="K147" s="8">
        <f t="shared" si="142"/>
        <v>0</v>
      </c>
      <c r="L147" s="367">
        <f>ROUND(SUM(E147:K147),2)</f>
        <v>1.46</v>
      </c>
      <c r="M147" s="363"/>
      <c r="N147" s="319"/>
      <c r="O147" s="3"/>
      <c r="P147" s="318" t="s">
        <v>118</v>
      </c>
      <c r="Q147" s="3"/>
      <c r="R147" s="15">
        <f t="shared" ref="R147:X147" si="143">R146*5</f>
        <v>8.8495575221238937E-3</v>
      </c>
      <c r="S147" s="8">
        <f t="shared" si="143"/>
        <v>0.14209591474245115</v>
      </c>
      <c r="T147" s="8">
        <f t="shared" si="143"/>
        <v>0.44885177453027142</v>
      </c>
      <c r="U147" s="8">
        <f t="shared" si="143"/>
        <v>0.63618290258449295</v>
      </c>
      <c r="V147" s="8">
        <f t="shared" si="143"/>
        <v>0.27728085867620755</v>
      </c>
      <c r="W147" s="8">
        <f t="shared" si="143"/>
        <v>6.5502183406113537E-2</v>
      </c>
      <c r="X147" s="8">
        <f t="shared" si="143"/>
        <v>0</v>
      </c>
      <c r="Y147" s="367">
        <f>SUM(R147:X147)</f>
        <v>1.5787631914616604</v>
      </c>
    </row>
    <row r="148" spans="1:25">
      <c r="A148" s="296">
        <v>446</v>
      </c>
      <c r="B148" s="5" t="s">
        <v>145</v>
      </c>
      <c r="C148" s="294" t="s">
        <v>121</v>
      </c>
      <c r="D148" s="311">
        <f>SUM(E148:K148)</f>
        <v>1911</v>
      </c>
      <c r="E148" s="10">
        <f>H27国調市町!J56</f>
        <v>293</v>
      </c>
      <c r="F148" s="10">
        <f>H27国調市町!K56</f>
        <v>217</v>
      </c>
      <c r="G148" s="10">
        <f>H27国調市町!L56</f>
        <v>212</v>
      </c>
      <c r="H148" s="10">
        <f>H27国調市町!M56</f>
        <v>218</v>
      </c>
      <c r="I148" s="10">
        <f>H27国調市町!N56</f>
        <v>282</v>
      </c>
      <c r="J148" s="10">
        <f>H27国調市町!O56</f>
        <v>348</v>
      </c>
      <c r="K148" s="10">
        <f>H27国調市町!P56</f>
        <v>341</v>
      </c>
      <c r="L148" s="323"/>
      <c r="M148" s="363"/>
      <c r="N148" s="296">
        <v>446</v>
      </c>
      <c r="O148" s="5" t="s">
        <v>145</v>
      </c>
      <c r="P148" s="297" t="s">
        <v>121</v>
      </c>
      <c r="Q148" s="371">
        <f>SUM(R148:X148)</f>
        <v>1827</v>
      </c>
      <c r="R148" s="373">
        <f>H29住基人口2!AR48</f>
        <v>271</v>
      </c>
      <c r="S148" s="4">
        <f>H29住基人口2!AS48</f>
        <v>216</v>
      </c>
      <c r="T148" s="4">
        <f>H29住基人口2!AT48</f>
        <v>189</v>
      </c>
      <c r="U148" s="4">
        <f>H29住基人口2!AU48</f>
        <v>220</v>
      </c>
      <c r="V148" s="4">
        <f>H29住基人口2!AV48</f>
        <v>261</v>
      </c>
      <c r="W148" s="4">
        <f>H29住基人口2!AW48</f>
        <v>337</v>
      </c>
      <c r="X148" s="4">
        <f>H29住基人口2!AX48</f>
        <v>333</v>
      </c>
      <c r="Y148" s="323"/>
    </row>
    <row r="149" spans="1:25">
      <c r="A149" s="296"/>
      <c r="B149" s="5"/>
      <c r="C149" s="295" t="s">
        <v>122</v>
      </c>
      <c r="D149" s="366">
        <f>SUM(E149:K149)</f>
        <v>70</v>
      </c>
      <c r="E149" s="9">
        <f>H27市町出生!E49</f>
        <v>0</v>
      </c>
      <c r="F149" s="9">
        <f>H27市町出生!F49</f>
        <v>10</v>
      </c>
      <c r="G149" s="9">
        <f>H27市町出生!G49</f>
        <v>21</v>
      </c>
      <c r="H149" s="9">
        <f>H27市町出生!H49</f>
        <v>19</v>
      </c>
      <c r="I149" s="9">
        <f>H27市町出生!I49</f>
        <v>16</v>
      </c>
      <c r="J149" s="9">
        <f>H27市町出生!J49</f>
        <v>4</v>
      </c>
      <c r="K149" s="9">
        <f>H27市町出生!K49</f>
        <v>0</v>
      </c>
      <c r="L149" s="323"/>
      <c r="M149" s="363"/>
      <c r="N149" s="296"/>
      <c r="O149" s="5"/>
      <c r="P149" s="297" t="s">
        <v>122</v>
      </c>
      <c r="Q149" s="372">
        <f>SUM(R149:X149)</f>
        <v>70</v>
      </c>
      <c r="R149" s="374">
        <f>H28市町出生!E49</f>
        <v>1</v>
      </c>
      <c r="S149" s="6">
        <f>H28市町出生!F49</f>
        <v>7</v>
      </c>
      <c r="T149" s="6">
        <f>H28市町出生!G49</f>
        <v>22</v>
      </c>
      <c r="U149" s="6">
        <f>H28市町出生!H49</f>
        <v>18</v>
      </c>
      <c r="V149" s="6">
        <f>H28市町出生!I49</f>
        <v>21</v>
      </c>
      <c r="W149" s="6">
        <f>H28市町出生!J49</f>
        <v>1</v>
      </c>
      <c r="X149" s="6">
        <f>H28市町出生!K49</f>
        <v>0</v>
      </c>
      <c r="Y149" s="323"/>
    </row>
    <row r="150" spans="1:25">
      <c r="A150" s="296"/>
      <c r="B150" s="5"/>
      <c r="C150" s="297" t="s">
        <v>123</v>
      </c>
      <c r="D150" s="323"/>
      <c r="E150" s="7">
        <f>E149/E148</f>
        <v>0</v>
      </c>
      <c r="F150" s="7">
        <f t="shared" ref="F150:K150" si="144">F149/F148</f>
        <v>4.6082949308755762E-2</v>
      </c>
      <c r="G150" s="7">
        <f t="shared" si="144"/>
        <v>9.9056603773584911E-2</v>
      </c>
      <c r="H150" s="7">
        <f t="shared" si="144"/>
        <v>8.7155963302752298E-2</v>
      </c>
      <c r="I150" s="7">
        <f t="shared" si="144"/>
        <v>5.6737588652482268E-2</v>
      </c>
      <c r="J150" s="7">
        <f t="shared" si="144"/>
        <v>1.1494252873563218E-2</v>
      </c>
      <c r="K150" s="7">
        <f t="shared" si="144"/>
        <v>0</v>
      </c>
      <c r="L150" s="17"/>
      <c r="M150" s="363"/>
      <c r="N150" s="296"/>
      <c r="O150" s="5"/>
      <c r="P150" s="297" t="s">
        <v>123</v>
      </c>
      <c r="Q150" s="5"/>
      <c r="R150" s="342">
        <f t="shared" ref="R150:X150" si="145">R149/R148</f>
        <v>3.6900369003690036E-3</v>
      </c>
      <c r="S150" s="7">
        <f t="shared" si="145"/>
        <v>3.2407407407407406E-2</v>
      </c>
      <c r="T150" s="7">
        <f t="shared" si="145"/>
        <v>0.1164021164021164</v>
      </c>
      <c r="U150" s="7">
        <f t="shared" si="145"/>
        <v>8.1818181818181818E-2</v>
      </c>
      <c r="V150" s="7">
        <f t="shared" si="145"/>
        <v>8.0459770114942528E-2</v>
      </c>
      <c r="W150" s="7">
        <f t="shared" si="145"/>
        <v>2.967359050445104E-3</v>
      </c>
      <c r="X150" s="7">
        <f t="shared" si="145"/>
        <v>0</v>
      </c>
      <c r="Y150" s="17"/>
    </row>
    <row r="151" spans="1:25">
      <c r="A151" s="296"/>
      <c r="B151" s="5"/>
      <c r="C151" s="318" t="s">
        <v>118</v>
      </c>
      <c r="D151" s="324"/>
      <c r="E151" s="8">
        <f>E150*5</f>
        <v>0</v>
      </c>
      <c r="F151" s="8">
        <f t="shared" ref="F151:K151" si="146">F150*5</f>
        <v>0.2304147465437788</v>
      </c>
      <c r="G151" s="8">
        <f t="shared" si="146"/>
        <v>0.49528301886792458</v>
      </c>
      <c r="H151" s="8">
        <f t="shared" si="146"/>
        <v>0.43577981651376152</v>
      </c>
      <c r="I151" s="8">
        <f t="shared" si="146"/>
        <v>0.28368794326241131</v>
      </c>
      <c r="J151" s="8">
        <f t="shared" si="146"/>
        <v>5.7471264367816091E-2</v>
      </c>
      <c r="K151" s="8">
        <f t="shared" si="146"/>
        <v>0</v>
      </c>
      <c r="L151" s="367">
        <f>ROUND(SUM(E151:K151),2)</f>
        <v>1.5</v>
      </c>
      <c r="M151" s="363"/>
      <c r="N151" s="296"/>
      <c r="O151" s="5"/>
      <c r="P151" s="297" t="s">
        <v>118</v>
      </c>
      <c r="Q151" s="5"/>
      <c r="R151" s="342">
        <f t="shared" ref="R151:X151" si="147">R150*5</f>
        <v>1.8450184501845018E-2</v>
      </c>
      <c r="S151" s="7">
        <f t="shared" si="147"/>
        <v>0.16203703703703703</v>
      </c>
      <c r="T151" s="7">
        <f t="shared" si="147"/>
        <v>0.58201058201058198</v>
      </c>
      <c r="U151" s="7">
        <f t="shared" si="147"/>
        <v>0.40909090909090906</v>
      </c>
      <c r="V151" s="7">
        <f t="shared" si="147"/>
        <v>0.40229885057471265</v>
      </c>
      <c r="W151" s="7">
        <f t="shared" si="147"/>
        <v>1.483679525222552E-2</v>
      </c>
      <c r="X151" s="7">
        <f t="shared" si="147"/>
        <v>0</v>
      </c>
      <c r="Y151" s="367">
        <f>SUM(R151:X151)</f>
        <v>1.5887243584673114</v>
      </c>
    </row>
    <row r="152" spans="1:25">
      <c r="A152" s="293">
        <v>464</v>
      </c>
      <c r="B152" s="2" t="s">
        <v>146</v>
      </c>
      <c r="C152" s="297" t="s">
        <v>121</v>
      </c>
      <c r="D152" s="365">
        <f>SUM(E152:K152)</f>
        <v>7123</v>
      </c>
      <c r="E152" s="4">
        <f>H27国調市町!J57</f>
        <v>928</v>
      </c>
      <c r="F152" s="4">
        <f>H27国調市町!K57</f>
        <v>645</v>
      </c>
      <c r="G152" s="4">
        <f>H27国調市町!L57</f>
        <v>765</v>
      </c>
      <c r="H152" s="4">
        <f>H27国調市町!M57</f>
        <v>995</v>
      </c>
      <c r="I152" s="4">
        <f>H27国調市町!N57</f>
        <v>1192</v>
      </c>
      <c r="J152" s="4">
        <f>H27国調市町!O57</f>
        <v>1498</v>
      </c>
      <c r="K152" s="4">
        <f>H27国調市町!P57</f>
        <v>1100</v>
      </c>
      <c r="L152" s="323"/>
      <c r="M152" s="363"/>
      <c r="N152" s="293">
        <v>464</v>
      </c>
      <c r="O152" s="2" t="s">
        <v>146</v>
      </c>
      <c r="P152" s="294" t="s">
        <v>121</v>
      </c>
      <c r="Q152" s="371">
        <f>SUM(R152:X152)</f>
        <v>6990</v>
      </c>
      <c r="R152" s="373">
        <f>H29住基人口2!AR49</f>
        <v>953</v>
      </c>
      <c r="S152" s="4">
        <f>H29住基人口2!AS49</f>
        <v>650</v>
      </c>
      <c r="T152" s="4">
        <f>H29住基人口2!AT49</f>
        <v>711</v>
      </c>
      <c r="U152" s="4">
        <f>H29住基人口2!AU49</f>
        <v>939</v>
      </c>
      <c r="V152" s="4">
        <f>H29住基人口2!AV49</f>
        <v>1087</v>
      </c>
      <c r="W152" s="4">
        <f>H29住基人口2!AW49</f>
        <v>1466</v>
      </c>
      <c r="X152" s="4">
        <f>H29住基人口2!AX49</f>
        <v>1184</v>
      </c>
      <c r="Y152" s="323"/>
    </row>
    <row r="153" spans="1:25">
      <c r="A153" s="296"/>
      <c r="B153" s="5"/>
      <c r="C153" s="295" t="s">
        <v>122</v>
      </c>
      <c r="D153" s="366">
        <f>SUM(E153:K153)</f>
        <v>284</v>
      </c>
      <c r="E153" s="6">
        <f>H27市町出生!E50</f>
        <v>6</v>
      </c>
      <c r="F153" s="6">
        <f>H27市町出生!F50</f>
        <v>20</v>
      </c>
      <c r="G153" s="6">
        <f>H27市町出生!G50</f>
        <v>90</v>
      </c>
      <c r="H153" s="6">
        <f>H27市町出生!H50</f>
        <v>94</v>
      </c>
      <c r="I153" s="6">
        <f>H27市町出生!I50</f>
        <v>63</v>
      </c>
      <c r="J153" s="6">
        <f>H27市町出生!J50</f>
        <v>11</v>
      </c>
      <c r="K153" s="6">
        <f>H27市町出生!K50</f>
        <v>0</v>
      </c>
      <c r="L153" s="323"/>
      <c r="M153" s="363"/>
      <c r="N153" s="296"/>
      <c r="O153" s="5"/>
      <c r="P153" s="297" t="s">
        <v>122</v>
      </c>
      <c r="Q153" s="372">
        <f>SUM(R153:X153)</f>
        <v>291</v>
      </c>
      <c r="R153" s="374">
        <f>H28市町出生!E50</f>
        <v>8</v>
      </c>
      <c r="S153" s="6">
        <f>H28市町出生!F50</f>
        <v>33</v>
      </c>
      <c r="T153" s="6">
        <f>H28市町出生!G50</f>
        <v>83</v>
      </c>
      <c r="U153" s="6">
        <f>H28市町出生!H50</f>
        <v>99</v>
      </c>
      <c r="V153" s="6">
        <f>H28市町出生!I50</f>
        <v>59</v>
      </c>
      <c r="W153" s="6">
        <f>H28市町出生!J50</f>
        <v>9</v>
      </c>
      <c r="X153" s="6">
        <f>H28市町出生!K50</f>
        <v>0</v>
      </c>
      <c r="Y153" s="323"/>
    </row>
    <row r="154" spans="1:25">
      <c r="A154" s="296"/>
      <c r="B154" s="5"/>
      <c r="C154" s="297" t="s">
        <v>123</v>
      </c>
      <c r="D154" s="323"/>
      <c r="E154" s="7">
        <f>E153/E152</f>
        <v>6.4655172413793103E-3</v>
      </c>
      <c r="F154" s="7">
        <f t="shared" ref="F154:K154" si="148">F153/F152</f>
        <v>3.1007751937984496E-2</v>
      </c>
      <c r="G154" s="7">
        <f t="shared" si="148"/>
        <v>0.11764705882352941</v>
      </c>
      <c r="H154" s="7">
        <f t="shared" si="148"/>
        <v>9.4472361809045224E-2</v>
      </c>
      <c r="I154" s="7">
        <f t="shared" si="148"/>
        <v>5.2852348993288591E-2</v>
      </c>
      <c r="J154" s="7">
        <f t="shared" si="148"/>
        <v>7.3431241655540717E-3</v>
      </c>
      <c r="K154" s="7">
        <f t="shared" si="148"/>
        <v>0</v>
      </c>
      <c r="L154" s="17"/>
      <c r="M154" s="363"/>
      <c r="N154" s="296"/>
      <c r="O154" s="5"/>
      <c r="P154" s="297" t="s">
        <v>123</v>
      </c>
      <c r="Q154" s="5"/>
      <c r="R154" s="342">
        <f t="shared" ref="R154:X154" si="149">R153/R152</f>
        <v>8.3945435466946487E-3</v>
      </c>
      <c r="S154" s="7">
        <f t="shared" si="149"/>
        <v>5.0769230769230768E-2</v>
      </c>
      <c r="T154" s="7">
        <f t="shared" si="149"/>
        <v>0.11673699015471167</v>
      </c>
      <c r="U154" s="7">
        <f t="shared" si="149"/>
        <v>0.10543130990415335</v>
      </c>
      <c r="V154" s="7">
        <f t="shared" si="149"/>
        <v>5.4277828886844529E-2</v>
      </c>
      <c r="W154" s="7">
        <f t="shared" si="149"/>
        <v>6.1391541609822648E-3</v>
      </c>
      <c r="X154" s="7">
        <f t="shared" si="149"/>
        <v>0</v>
      </c>
      <c r="Y154" s="17"/>
    </row>
    <row r="155" spans="1:25">
      <c r="A155" s="319"/>
      <c r="B155" s="3"/>
      <c r="C155" s="297" t="s">
        <v>118</v>
      </c>
      <c r="D155" s="323"/>
      <c r="E155" s="8">
        <f>E154*5</f>
        <v>3.2327586206896554E-2</v>
      </c>
      <c r="F155" s="8">
        <f t="shared" ref="F155:K155" si="150">F154*5</f>
        <v>0.15503875968992248</v>
      </c>
      <c r="G155" s="8">
        <f t="shared" si="150"/>
        <v>0.58823529411764708</v>
      </c>
      <c r="H155" s="8">
        <f t="shared" si="150"/>
        <v>0.47236180904522612</v>
      </c>
      <c r="I155" s="8">
        <f t="shared" si="150"/>
        <v>0.26426174496644295</v>
      </c>
      <c r="J155" s="8">
        <f t="shared" si="150"/>
        <v>3.6715620827770357E-2</v>
      </c>
      <c r="K155" s="8">
        <f t="shared" si="150"/>
        <v>0</v>
      </c>
      <c r="L155" s="367">
        <f>ROUND(SUM(E155:K155),2)</f>
        <v>1.55</v>
      </c>
      <c r="M155" s="363"/>
      <c r="N155" s="319"/>
      <c r="O155" s="3"/>
      <c r="P155" s="318" t="s">
        <v>118</v>
      </c>
      <c r="Q155" s="3"/>
      <c r="R155" s="15">
        <f t="shared" ref="R155:X155" si="151">R154*5</f>
        <v>4.1972717733473247E-2</v>
      </c>
      <c r="S155" s="8">
        <f t="shared" si="151"/>
        <v>0.25384615384615383</v>
      </c>
      <c r="T155" s="8">
        <f t="shared" si="151"/>
        <v>0.58368495077355842</v>
      </c>
      <c r="U155" s="8">
        <f t="shared" si="151"/>
        <v>0.52715654952076674</v>
      </c>
      <c r="V155" s="8">
        <f t="shared" si="151"/>
        <v>0.27138914443422263</v>
      </c>
      <c r="W155" s="8">
        <f t="shared" si="151"/>
        <v>3.0695770804911322E-2</v>
      </c>
      <c r="X155" s="8">
        <f t="shared" si="151"/>
        <v>0</v>
      </c>
      <c r="Y155" s="367">
        <f>SUM(R155:X155)</f>
        <v>1.7087452871130862</v>
      </c>
    </row>
    <row r="156" spans="1:25">
      <c r="A156" s="296">
        <v>481</v>
      </c>
      <c r="B156" s="5" t="s">
        <v>31</v>
      </c>
      <c r="C156" s="294" t="s">
        <v>121</v>
      </c>
      <c r="D156" s="311">
        <f>SUM(E156:K156)</f>
        <v>2413</v>
      </c>
      <c r="E156" s="10">
        <f>H27国調市町!J58</f>
        <v>299</v>
      </c>
      <c r="F156" s="10">
        <f>H27国調市町!K58</f>
        <v>241</v>
      </c>
      <c r="G156" s="10">
        <f>H27国調市町!L58</f>
        <v>279</v>
      </c>
      <c r="H156" s="10">
        <f>H27国調市町!M58</f>
        <v>304</v>
      </c>
      <c r="I156" s="10">
        <f>H27国調市町!N58</f>
        <v>395</v>
      </c>
      <c r="J156" s="10">
        <f>H27国調市町!O58</f>
        <v>469</v>
      </c>
      <c r="K156" s="10">
        <f>H27国調市町!P58</f>
        <v>426</v>
      </c>
      <c r="L156" s="323"/>
      <c r="M156" s="363"/>
      <c r="N156" s="296">
        <v>481</v>
      </c>
      <c r="O156" s="5" t="s">
        <v>31</v>
      </c>
      <c r="P156" s="297" t="s">
        <v>121</v>
      </c>
      <c r="Q156" s="371">
        <f>SUM(R156:X156)</f>
        <v>2295</v>
      </c>
      <c r="R156" s="373">
        <f>H29住基人口2!AR50</f>
        <v>287</v>
      </c>
      <c r="S156" s="4">
        <f>H29住基人口2!AS50</f>
        <v>229</v>
      </c>
      <c r="T156" s="4">
        <f>H29住基人口2!AT50</f>
        <v>251</v>
      </c>
      <c r="U156" s="4">
        <f>H29住基人口2!AU50</f>
        <v>285</v>
      </c>
      <c r="V156" s="4">
        <f>H29住基人口2!AV50</f>
        <v>351</v>
      </c>
      <c r="W156" s="4">
        <f>H29住基人口2!AW50</f>
        <v>452</v>
      </c>
      <c r="X156" s="4">
        <f>H29住基人口2!AX50</f>
        <v>440</v>
      </c>
      <c r="Y156" s="323"/>
    </row>
    <row r="157" spans="1:25">
      <c r="A157" s="296"/>
      <c r="B157" s="5"/>
      <c r="C157" s="295" t="s">
        <v>122</v>
      </c>
      <c r="D157" s="366">
        <f>SUM(E157:K157)</f>
        <v>70</v>
      </c>
      <c r="E157" s="9">
        <f>H27市町出生!E51</f>
        <v>2</v>
      </c>
      <c r="F157" s="9">
        <f>H27市町出生!F51</f>
        <v>10</v>
      </c>
      <c r="G157" s="9">
        <f>H27市町出生!G51</f>
        <v>21</v>
      </c>
      <c r="H157" s="9">
        <f>H27市町出生!H51</f>
        <v>22</v>
      </c>
      <c r="I157" s="9">
        <f>H27市町出生!I51</f>
        <v>14</v>
      </c>
      <c r="J157" s="9">
        <f>H27市町出生!J51</f>
        <v>1</v>
      </c>
      <c r="K157" s="9">
        <f>H27市町出生!K51</f>
        <v>0</v>
      </c>
      <c r="L157" s="323"/>
      <c r="M157" s="363"/>
      <c r="N157" s="296"/>
      <c r="O157" s="5"/>
      <c r="P157" s="297" t="s">
        <v>122</v>
      </c>
      <c r="Q157" s="372">
        <f>SUM(R157:X157)</f>
        <v>75</v>
      </c>
      <c r="R157" s="374">
        <f>H28市町出生!E51</f>
        <v>3</v>
      </c>
      <c r="S157" s="6">
        <f>H28市町出生!F51</f>
        <v>5</v>
      </c>
      <c r="T157" s="6">
        <f>H28市町出生!G51</f>
        <v>14</v>
      </c>
      <c r="U157" s="6">
        <f>H28市町出生!H51</f>
        <v>26</v>
      </c>
      <c r="V157" s="6">
        <f>H28市町出生!I51</f>
        <v>22</v>
      </c>
      <c r="W157" s="6">
        <f>H28市町出生!J51</f>
        <v>5</v>
      </c>
      <c r="X157" s="6">
        <f>H28市町出生!K51</f>
        <v>0</v>
      </c>
      <c r="Y157" s="323"/>
    </row>
    <row r="158" spans="1:25">
      <c r="A158" s="296"/>
      <c r="B158" s="5"/>
      <c r="C158" s="297" t="s">
        <v>123</v>
      </c>
      <c r="D158" s="323"/>
      <c r="E158" s="7">
        <f>E157/E156</f>
        <v>6.688963210702341E-3</v>
      </c>
      <c r="F158" s="7">
        <f t="shared" ref="F158:K158" si="152">F157/F156</f>
        <v>4.1493775933609957E-2</v>
      </c>
      <c r="G158" s="7">
        <f t="shared" si="152"/>
        <v>7.5268817204301078E-2</v>
      </c>
      <c r="H158" s="7">
        <f t="shared" si="152"/>
        <v>7.2368421052631582E-2</v>
      </c>
      <c r="I158" s="7">
        <f t="shared" si="152"/>
        <v>3.5443037974683546E-2</v>
      </c>
      <c r="J158" s="7">
        <f t="shared" si="152"/>
        <v>2.1321961620469083E-3</v>
      </c>
      <c r="K158" s="7">
        <f t="shared" si="152"/>
        <v>0</v>
      </c>
      <c r="L158" s="17"/>
      <c r="M158" s="363"/>
      <c r="N158" s="296"/>
      <c r="O158" s="5"/>
      <c r="P158" s="297" t="s">
        <v>123</v>
      </c>
      <c r="Q158" s="5"/>
      <c r="R158" s="342">
        <f t="shared" ref="R158:X158" si="153">R157/R156</f>
        <v>1.0452961672473868E-2</v>
      </c>
      <c r="S158" s="7">
        <f t="shared" si="153"/>
        <v>2.1834061135371178E-2</v>
      </c>
      <c r="T158" s="7">
        <f t="shared" si="153"/>
        <v>5.5776892430278883E-2</v>
      </c>
      <c r="U158" s="7">
        <f t="shared" si="153"/>
        <v>9.1228070175438603E-2</v>
      </c>
      <c r="V158" s="7">
        <f t="shared" si="153"/>
        <v>6.2678062678062682E-2</v>
      </c>
      <c r="W158" s="7">
        <f t="shared" si="153"/>
        <v>1.1061946902654867E-2</v>
      </c>
      <c r="X158" s="7">
        <f t="shared" si="153"/>
        <v>0</v>
      </c>
      <c r="Y158" s="17"/>
    </row>
    <row r="159" spans="1:25">
      <c r="A159" s="296"/>
      <c r="B159" s="5"/>
      <c r="C159" s="318" t="s">
        <v>118</v>
      </c>
      <c r="D159" s="324"/>
      <c r="E159" s="8">
        <f>E158*5</f>
        <v>3.3444816053511704E-2</v>
      </c>
      <c r="F159" s="8">
        <f t="shared" ref="F159:K159" si="154">F158*5</f>
        <v>0.20746887966804978</v>
      </c>
      <c r="G159" s="8">
        <f t="shared" si="154"/>
        <v>0.37634408602150538</v>
      </c>
      <c r="H159" s="8">
        <f t="shared" si="154"/>
        <v>0.36184210526315791</v>
      </c>
      <c r="I159" s="8">
        <f t="shared" si="154"/>
        <v>0.17721518987341772</v>
      </c>
      <c r="J159" s="8">
        <f t="shared" si="154"/>
        <v>1.0660980810234541E-2</v>
      </c>
      <c r="K159" s="8">
        <f t="shared" si="154"/>
        <v>0</v>
      </c>
      <c r="L159" s="367">
        <f>ROUND(SUM(E159:K159),2)</f>
        <v>1.17</v>
      </c>
      <c r="M159" s="363"/>
      <c r="N159" s="296"/>
      <c r="O159" s="5"/>
      <c r="P159" s="297" t="s">
        <v>118</v>
      </c>
      <c r="Q159" s="5"/>
      <c r="R159" s="342">
        <f t="shared" ref="R159:X159" si="155">R158*5</f>
        <v>5.2264808362369339E-2</v>
      </c>
      <c r="S159" s="7">
        <f t="shared" si="155"/>
        <v>0.10917030567685589</v>
      </c>
      <c r="T159" s="7">
        <f t="shared" si="155"/>
        <v>0.2788844621513944</v>
      </c>
      <c r="U159" s="7">
        <f t="shared" si="155"/>
        <v>0.45614035087719301</v>
      </c>
      <c r="V159" s="7">
        <f t="shared" si="155"/>
        <v>0.31339031339031342</v>
      </c>
      <c r="W159" s="7">
        <f t="shared" si="155"/>
        <v>5.5309734513274339E-2</v>
      </c>
      <c r="X159" s="7">
        <f t="shared" si="155"/>
        <v>0</v>
      </c>
      <c r="Y159" s="367">
        <f>SUM(R159:X159)</f>
        <v>1.2651599749714004</v>
      </c>
    </row>
    <row r="160" spans="1:25">
      <c r="A160" s="293">
        <v>501</v>
      </c>
      <c r="B160" s="2" t="s">
        <v>147</v>
      </c>
      <c r="C160" s="294" t="s">
        <v>121</v>
      </c>
      <c r="D160" s="365">
        <f>SUM(E160:K160)</f>
        <v>2459</v>
      </c>
      <c r="E160" s="4">
        <f>H27国調市町!J59</f>
        <v>310</v>
      </c>
      <c r="F160" s="4">
        <f>H27国調市町!K59</f>
        <v>247</v>
      </c>
      <c r="G160" s="4">
        <f>H27国調市町!L59</f>
        <v>280</v>
      </c>
      <c r="H160" s="4">
        <f>H27国調市町!M59</f>
        <v>318</v>
      </c>
      <c r="I160" s="4">
        <f>H27国調市町!N59</f>
        <v>415</v>
      </c>
      <c r="J160" s="4">
        <f>H27国調市町!O59</f>
        <v>428</v>
      </c>
      <c r="K160" s="4">
        <f>H27国調市町!P59</f>
        <v>461</v>
      </c>
      <c r="L160" s="323"/>
      <c r="M160" s="363"/>
      <c r="N160" s="293">
        <v>501</v>
      </c>
      <c r="O160" s="2" t="s">
        <v>147</v>
      </c>
      <c r="P160" s="294" t="s">
        <v>121</v>
      </c>
      <c r="Q160" s="371">
        <f>SUM(R160:X160)</f>
        <v>2316</v>
      </c>
      <c r="R160" s="373">
        <f>H29住基人口2!AR51</f>
        <v>282</v>
      </c>
      <c r="S160" s="4">
        <f>H29住基人口2!AS51</f>
        <v>233</v>
      </c>
      <c r="T160" s="4">
        <f>H29住基人口2!AT51</f>
        <v>256</v>
      </c>
      <c r="U160" s="4">
        <f>H29住基人口2!AU51</f>
        <v>296</v>
      </c>
      <c r="V160" s="4">
        <f>H29住基人口2!AV51</f>
        <v>394</v>
      </c>
      <c r="W160" s="4">
        <f>H29住基人口2!AW51</f>
        <v>414</v>
      </c>
      <c r="X160" s="4">
        <f>H29住基人口2!AX51</f>
        <v>441</v>
      </c>
      <c r="Y160" s="323"/>
    </row>
    <row r="161" spans="1:25">
      <c r="A161" s="296"/>
      <c r="B161" s="5"/>
      <c r="C161" s="295" t="s">
        <v>122</v>
      </c>
      <c r="D161" s="366">
        <f>SUM(E161:K161)</f>
        <v>87</v>
      </c>
      <c r="E161" s="6">
        <f>H27市町出生!E52</f>
        <v>1</v>
      </c>
      <c r="F161" s="6">
        <f>H27市町出生!F52</f>
        <v>9</v>
      </c>
      <c r="G161" s="6">
        <f>H27市町出生!G52</f>
        <v>28</v>
      </c>
      <c r="H161" s="6">
        <f>H27市町出生!H52</f>
        <v>24</v>
      </c>
      <c r="I161" s="6">
        <f>H27市町出生!I52</f>
        <v>22</v>
      </c>
      <c r="J161" s="6">
        <f>H27市町出生!J52</f>
        <v>3</v>
      </c>
      <c r="K161" s="6">
        <f>H27市町出生!K52</f>
        <v>0</v>
      </c>
      <c r="L161" s="323"/>
      <c r="M161" s="363"/>
      <c r="N161" s="296"/>
      <c r="O161" s="5"/>
      <c r="P161" s="297" t="s">
        <v>122</v>
      </c>
      <c r="Q161" s="372">
        <f>SUM(R161:X161)</f>
        <v>87</v>
      </c>
      <c r="R161" s="374">
        <f>H28市町出生!E52</f>
        <v>2</v>
      </c>
      <c r="S161" s="6">
        <f>H28市町出生!F52</f>
        <v>14</v>
      </c>
      <c r="T161" s="6">
        <f>H28市町出生!G52</f>
        <v>22</v>
      </c>
      <c r="U161" s="6">
        <f>H28市町出生!H52</f>
        <v>20</v>
      </c>
      <c r="V161" s="6">
        <f>H28市町出生!I52</f>
        <v>25</v>
      </c>
      <c r="W161" s="6">
        <f>H28市町出生!J52</f>
        <v>4</v>
      </c>
      <c r="X161" s="6">
        <f>H28市町出生!K52</f>
        <v>0</v>
      </c>
      <c r="Y161" s="323"/>
    </row>
    <row r="162" spans="1:25">
      <c r="A162" s="296"/>
      <c r="B162" s="5"/>
      <c r="C162" s="297" t="s">
        <v>123</v>
      </c>
      <c r="D162" s="323"/>
      <c r="E162" s="7">
        <f>E161/E160</f>
        <v>3.2258064516129032E-3</v>
      </c>
      <c r="F162" s="7">
        <f t="shared" ref="F162:K162" si="156">F161/F160</f>
        <v>3.643724696356275E-2</v>
      </c>
      <c r="G162" s="7">
        <f t="shared" si="156"/>
        <v>0.1</v>
      </c>
      <c r="H162" s="7">
        <f t="shared" si="156"/>
        <v>7.5471698113207544E-2</v>
      </c>
      <c r="I162" s="7">
        <f t="shared" si="156"/>
        <v>5.3012048192771083E-2</v>
      </c>
      <c r="J162" s="7">
        <f t="shared" si="156"/>
        <v>7.0093457943925233E-3</v>
      </c>
      <c r="K162" s="7">
        <f t="shared" si="156"/>
        <v>0</v>
      </c>
      <c r="L162" s="17"/>
      <c r="M162" s="363"/>
      <c r="N162" s="296"/>
      <c r="O162" s="5"/>
      <c r="P162" s="297" t="s">
        <v>123</v>
      </c>
      <c r="Q162" s="5"/>
      <c r="R162" s="342">
        <f t="shared" ref="R162:X162" si="157">R161/R160</f>
        <v>7.0921985815602835E-3</v>
      </c>
      <c r="S162" s="7">
        <f t="shared" si="157"/>
        <v>6.0085836909871244E-2</v>
      </c>
      <c r="T162" s="7">
        <f t="shared" si="157"/>
        <v>8.59375E-2</v>
      </c>
      <c r="U162" s="7">
        <f t="shared" si="157"/>
        <v>6.7567567567567571E-2</v>
      </c>
      <c r="V162" s="7">
        <f t="shared" si="157"/>
        <v>6.3451776649746189E-2</v>
      </c>
      <c r="W162" s="7">
        <f t="shared" si="157"/>
        <v>9.6618357487922701E-3</v>
      </c>
      <c r="X162" s="7">
        <f t="shared" si="157"/>
        <v>0</v>
      </c>
      <c r="Y162" s="17"/>
    </row>
    <row r="163" spans="1:25">
      <c r="A163" s="319"/>
      <c r="B163" s="3"/>
      <c r="C163" s="318" t="s">
        <v>118</v>
      </c>
      <c r="D163" s="324"/>
      <c r="E163" s="8">
        <f>E162*5</f>
        <v>1.6129032258064516E-2</v>
      </c>
      <c r="F163" s="8">
        <f t="shared" ref="F163:K163" si="158">F162*5</f>
        <v>0.18218623481781376</v>
      </c>
      <c r="G163" s="8">
        <f t="shared" si="158"/>
        <v>0.5</v>
      </c>
      <c r="H163" s="8">
        <f t="shared" si="158"/>
        <v>0.37735849056603771</v>
      </c>
      <c r="I163" s="8">
        <f t="shared" si="158"/>
        <v>0.26506024096385539</v>
      </c>
      <c r="J163" s="8">
        <f t="shared" si="158"/>
        <v>3.5046728971962614E-2</v>
      </c>
      <c r="K163" s="8">
        <f t="shared" si="158"/>
        <v>0</v>
      </c>
      <c r="L163" s="367">
        <f>ROUND(SUM(E163:K163),2)</f>
        <v>1.38</v>
      </c>
      <c r="M163" s="363"/>
      <c r="N163" s="319"/>
      <c r="O163" s="3"/>
      <c r="P163" s="318" t="s">
        <v>118</v>
      </c>
      <c r="Q163" s="3"/>
      <c r="R163" s="15">
        <f t="shared" ref="R163:X163" si="159">R162*5</f>
        <v>3.5460992907801414E-2</v>
      </c>
      <c r="S163" s="8">
        <f t="shared" si="159"/>
        <v>0.30042918454935624</v>
      </c>
      <c r="T163" s="8">
        <f t="shared" si="159"/>
        <v>0.4296875</v>
      </c>
      <c r="U163" s="8">
        <f t="shared" si="159"/>
        <v>0.33783783783783783</v>
      </c>
      <c r="V163" s="8">
        <f t="shared" si="159"/>
        <v>0.31725888324873097</v>
      </c>
      <c r="W163" s="8">
        <f t="shared" si="159"/>
        <v>4.8309178743961352E-2</v>
      </c>
      <c r="X163" s="8">
        <f t="shared" si="159"/>
        <v>0</v>
      </c>
      <c r="Y163" s="367">
        <f>SUM(R163:X163)</f>
        <v>1.4689835772876878</v>
      </c>
    </row>
    <row r="164" spans="1:25">
      <c r="A164" s="296">
        <v>585</v>
      </c>
      <c r="B164" s="5" t="s">
        <v>148</v>
      </c>
      <c r="C164" s="297" t="s">
        <v>121</v>
      </c>
      <c r="D164" s="311">
        <f>SUM(E164:K164)</f>
        <v>2539</v>
      </c>
      <c r="E164" s="10">
        <f>H27国調市町!J60</f>
        <v>352</v>
      </c>
      <c r="F164" s="10">
        <f>H27国調市町!K60</f>
        <v>220</v>
      </c>
      <c r="G164" s="10">
        <f>H27国調市町!L60</f>
        <v>278</v>
      </c>
      <c r="H164" s="10">
        <f>H27国調市町!M60</f>
        <v>323</v>
      </c>
      <c r="I164" s="10">
        <f>H27国調市町!N60</f>
        <v>395</v>
      </c>
      <c r="J164" s="10">
        <f>H27国調市町!O60</f>
        <v>481</v>
      </c>
      <c r="K164" s="10">
        <f>H27国調市町!P60</f>
        <v>490</v>
      </c>
      <c r="L164" s="323"/>
      <c r="M164" s="363"/>
      <c r="N164" s="296">
        <v>585</v>
      </c>
      <c r="O164" s="5" t="s">
        <v>148</v>
      </c>
      <c r="P164" s="297" t="s">
        <v>121</v>
      </c>
      <c r="Q164" s="371">
        <f>SUM(R164:X164)</f>
        <v>2406</v>
      </c>
      <c r="R164" s="373">
        <f>H29住基人口2!AR52</f>
        <v>334</v>
      </c>
      <c r="S164" s="4">
        <f>H29住基人口2!AS52</f>
        <v>208</v>
      </c>
      <c r="T164" s="4">
        <f>H29住基人口2!AT52</f>
        <v>243</v>
      </c>
      <c r="U164" s="4">
        <f>H29住基人口2!AU52</f>
        <v>299</v>
      </c>
      <c r="V164" s="4">
        <f>H29住基人口2!AV52</f>
        <v>355</v>
      </c>
      <c r="W164" s="4">
        <f>H29住基人口2!AW52</f>
        <v>468</v>
      </c>
      <c r="X164" s="4">
        <f>H29住基人口2!AX52</f>
        <v>499</v>
      </c>
      <c r="Y164" s="323"/>
    </row>
    <row r="165" spans="1:25">
      <c r="A165" s="296"/>
      <c r="B165" s="5"/>
      <c r="C165" s="295" t="s">
        <v>122</v>
      </c>
      <c r="D165" s="366">
        <f>SUM(E165:K165)</f>
        <v>106</v>
      </c>
      <c r="E165" s="9">
        <f>H27市町出生!E53</f>
        <v>2</v>
      </c>
      <c r="F165" s="9">
        <f>H27市町出生!F53</f>
        <v>8</v>
      </c>
      <c r="G165" s="9">
        <f>H27市町出生!G53</f>
        <v>34</v>
      </c>
      <c r="H165" s="9">
        <f>H27市町出生!H53</f>
        <v>42</v>
      </c>
      <c r="I165" s="9">
        <f>H27市町出生!I53</f>
        <v>15</v>
      </c>
      <c r="J165" s="9">
        <f>H27市町出生!J53</f>
        <v>5</v>
      </c>
      <c r="K165" s="9">
        <f>H27市町出生!K53</f>
        <v>0</v>
      </c>
      <c r="L165" s="323"/>
      <c r="M165" s="363"/>
      <c r="N165" s="296"/>
      <c r="O165" s="5"/>
      <c r="P165" s="297" t="s">
        <v>122</v>
      </c>
      <c r="Q165" s="372">
        <f>SUM(R165:X165)</f>
        <v>95</v>
      </c>
      <c r="R165" s="374">
        <f>H28市町出生!E53</f>
        <v>0</v>
      </c>
      <c r="S165" s="6">
        <f>H28市町出生!F53</f>
        <v>16</v>
      </c>
      <c r="T165" s="6">
        <f>H28市町出生!G53</f>
        <v>28</v>
      </c>
      <c r="U165" s="6">
        <f>H28市町出生!H53</f>
        <v>35</v>
      </c>
      <c r="V165" s="6">
        <f>H28市町出生!I53</f>
        <v>13</v>
      </c>
      <c r="W165" s="6">
        <f>H28市町出生!J53</f>
        <v>3</v>
      </c>
      <c r="X165" s="6">
        <f>H28市町出生!K53</f>
        <v>0</v>
      </c>
      <c r="Y165" s="323"/>
    </row>
    <row r="166" spans="1:25">
      <c r="A166" s="296"/>
      <c r="B166" s="5"/>
      <c r="C166" s="297" t="s">
        <v>123</v>
      </c>
      <c r="D166" s="323"/>
      <c r="E166" s="7">
        <f>E165/E164</f>
        <v>5.681818181818182E-3</v>
      </c>
      <c r="F166" s="7">
        <f t="shared" ref="F166:K166" si="160">F165/F164</f>
        <v>3.6363636363636362E-2</v>
      </c>
      <c r="G166" s="7">
        <f t="shared" si="160"/>
        <v>0.1223021582733813</v>
      </c>
      <c r="H166" s="7">
        <f t="shared" si="160"/>
        <v>0.13003095975232198</v>
      </c>
      <c r="I166" s="7">
        <f t="shared" si="160"/>
        <v>3.7974683544303799E-2</v>
      </c>
      <c r="J166" s="7">
        <f t="shared" si="160"/>
        <v>1.0395010395010396E-2</v>
      </c>
      <c r="K166" s="7">
        <f t="shared" si="160"/>
        <v>0</v>
      </c>
      <c r="L166" s="17"/>
      <c r="M166" s="363"/>
      <c r="N166" s="296"/>
      <c r="O166" s="5"/>
      <c r="P166" s="297" t="s">
        <v>123</v>
      </c>
      <c r="Q166" s="5"/>
      <c r="R166" s="342">
        <f t="shared" ref="R166:X166" si="161">R165/R164</f>
        <v>0</v>
      </c>
      <c r="S166" s="7">
        <f t="shared" si="161"/>
        <v>7.6923076923076927E-2</v>
      </c>
      <c r="T166" s="7">
        <f t="shared" si="161"/>
        <v>0.11522633744855967</v>
      </c>
      <c r="U166" s="7">
        <f t="shared" si="161"/>
        <v>0.11705685618729098</v>
      </c>
      <c r="V166" s="7">
        <f t="shared" si="161"/>
        <v>3.6619718309859155E-2</v>
      </c>
      <c r="W166" s="7">
        <f t="shared" si="161"/>
        <v>6.41025641025641E-3</v>
      </c>
      <c r="X166" s="7">
        <f t="shared" si="161"/>
        <v>0</v>
      </c>
      <c r="Y166" s="17"/>
    </row>
    <row r="167" spans="1:25">
      <c r="A167" s="296"/>
      <c r="B167" s="5"/>
      <c r="C167" s="297" t="s">
        <v>118</v>
      </c>
      <c r="D167" s="323"/>
      <c r="E167" s="8">
        <f>E166*5</f>
        <v>2.8409090909090912E-2</v>
      </c>
      <c r="F167" s="8">
        <f t="shared" ref="F167:K167" si="162">F166*5</f>
        <v>0.18181818181818182</v>
      </c>
      <c r="G167" s="8">
        <f t="shared" si="162"/>
        <v>0.61151079136690645</v>
      </c>
      <c r="H167" s="8">
        <f t="shared" si="162"/>
        <v>0.65015479876160986</v>
      </c>
      <c r="I167" s="8">
        <f t="shared" si="162"/>
        <v>0.189873417721519</v>
      </c>
      <c r="J167" s="8">
        <f t="shared" si="162"/>
        <v>5.1975051975051978E-2</v>
      </c>
      <c r="K167" s="8">
        <f t="shared" si="162"/>
        <v>0</v>
      </c>
      <c r="L167" s="367">
        <f>ROUND(SUM(E167:K167),2)</f>
        <v>1.71</v>
      </c>
      <c r="M167" s="363"/>
      <c r="N167" s="296"/>
      <c r="O167" s="5"/>
      <c r="P167" s="297" t="s">
        <v>118</v>
      </c>
      <c r="Q167" s="5"/>
      <c r="R167" s="342">
        <f t="shared" ref="R167:X167" si="163">R166*5</f>
        <v>0</v>
      </c>
      <c r="S167" s="7">
        <f t="shared" si="163"/>
        <v>0.38461538461538464</v>
      </c>
      <c r="T167" s="7">
        <f t="shared" si="163"/>
        <v>0.5761316872427984</v>
      </c>
      <c r="U167" s="7">
        <f t="shared" si="163"/>
        <v>0.5852842809364549</v>
      </c>
      <c r="V167" s="7">
        <f t="shared" si="163"/>
        <v>0.18309859154929578</v>
      </c>
      <c r="W167" s="7">
        <f t="shared" si="163"/>
        <v>3.2051282051282048E-2</v>
      </c>
      <c r="X167" s="7">
        <f t="shared" si="163"/>
        <v>0</v>
      </c>
      <c r="Y167" s="367">
        <f>SUM(R167:X167)</f>
        <v>1.7611812263952156</v>
      </c>
    </row>
    <row r="168" spans="1:25">
      <c r="A168" s="293">
        <v>586</v>
      </c>
      <c r="B168" s="2" t="s">
        <v>149</v>
      </c>
      <c r="C168" s="294" t="s">
        <v>121</v>
      </c>
      <c r="D168" s="365">
        <f>SUM(E168:K168)</f>
        <v>2058</v>
      </c>
      <c r="E168" s="4">
        <f>H27国調市町!J61</f>
        <v>279</v>
      </c>
      <c r="F168" s="4">
        <f>H27国調市町!K61</f>
        <v>164</v>
      </c>
      <c r="G168" s="4">
        <f>H27国調市町!L61</f>
        <v>221</v>
      </c>
      <c r="H168" s="4">
        <f>H27国調市町!M61</f>
        <v>277</v>
      </c>
      <c r="I168" s="4">
        <f>H27国調市町!N61</f>
        <v>374</v>
      </c>
      <c r="J168" s="4">
        <f>H27国調市町!O61</f>
        <v>368</v>
      </c>
      <c r="K168" s="4">
        <f>H27国調市町!P61</f>
        <v>375</v>
      </c>
      <c r="L168" s="323"/>
      <c r="M168" s="363"/>
      <c r="N168" s="293">
        <v>586</v>
      </c>
      <c r="O168" s="2" t="s">
        <v>149</v>
      </c>
      <c r="P168" s="294" t="s">
        <v>121</v>
      </c>
      <c r="Q168" s="371">
        <f>SUM(R168:X168)</f>
        <v>1960</v>
      </c>
      <c r="R168" s="373">
        <f>H29住基人口2!AR53</f>
        <v>262</v>
      </c>
      <c r="S168" s="4">
        <f>H29住基人口2!AS53</f>
        <v>151</v>
      </c>
      <c r="T168" s="4">
        <f>H29住基人口2!AT53</f>
        <v>212</v>
      </c>
      <c r="U168" s="4">
        <f>H29住基人口2!AU53</f>
        <v>257</v>
      </c>
      <c r="V168" s="4">
        <f>H29住基人口2!AV53</f>
        <v>347</v>
      </c>
      <c r="W168" s="4">
        <f>H29住基人口2!AW53</f>
        <v>369</v>
      </c>
      <c r="X168" s="4">
        <f>H29住基人口2!AX53</f>
        <v>362</v>
      </c>
      <c r="Y168" s="323"/>
    </row>
    <row r="169" spans="1:25">
      <c r="A169" s="296"/>
      <c r="B169" s="5"/>
      <c r="C169" s="295" t="s">
        <v>122</v>
      </c>
      <c r="D169" s="366">
        <f>SUM(E169:K169)</f>
        <v>75</v>
      </c>
      <c r="E169" s="6">
        <f>H27市町出生!E54</f>
        <v>0</v>
      </c>
      <c r="F169" s="6">
        <f>H27市町出生!F54</f>
        <v>4</v>
      </c>
      <c r="G169" s="6">
        <f>H27市町出生!G54</f>
        <v>18</v>
      </c>
      <c r="H169" s="6">
        <f>H27市町出生!H54</f>
        <v>30</v>
      </c>
      <c r="I169" s="6">
        <f>H27市町出生!I54</f>
        <v>18</v>
      </c>
      <c r="J169" s="6">
        <f>H27市町出生!J54</f>
        <v>5</v>
      </c>
      <c r="K169" s="6">
        <f>H27市町出生!K54</f>
        <v>0</v>
      </c>
      <c r="L169" s="323"/>
      <c r="M169" s="363"/>
      <c r="N169" s="296"/>
      <c r="O169" s="5"/>
      <c r="P169" s="297" t="s">
        <v>122</v>
      </c>
      <c r="Q169" s="372">
        <f>SUM(R169:X169)</f>
        <v>80</v>
      </c>
      <c r="R169" s="374">
        <f>H28市町出生!E54</f>
        <v>0</v>
      </c>
      <c r="S169" s="6">
        <f>H28市町出生!F54</f>
        <v>6</v>
      </c>
      <c r="T169" s="6">
        <f>H28市町出生!G54</f>
        <v>18</v>
      </c>
      <c r="U169" s="6">
        <f>H28市町出生!H54</f>
        <v>32</v>
      </c>
      <c r="V169" s="6">
        <f>H28市町出生!I54</f>
        <v>19</v>
      </c>
      <c r="W169" s="6">
        <f>H28市町出生!J54</f>
        <v>5</v>
      </c>
      <c r="X169" s="6">
        <f>H28市町出生!K54</f>
        <v>0</v>
      </c>
      <c r="Y169" s="323"/>
    </row>
    <row r="170" spans="1:25">
      <c r="A170" s="296"/>
      <c r="B170" s="5"/>
      <c r="C170" s="297" t="s">
        <v>123</v>
      </c>
      <c r="D170" s="323"/>
      <c r="E170" s="7">
        <f>E169/E168</f>
        <v>0</v>
      </c>
      <c r="F170" s="7">
        <f t="shared" ref="F170:K170" si="164">F169/F168</f>
        <v>2.4390243902439025E-2</v>
      </c>
      <c r="G170" s="7">
        <f t="shared" si="164"/>
        <v>8.1447963800904979E-2</v>
      </c>
      <c r="H170" s="7">
        <f t="shared" si="164"/>
        <v>0.10830324909747292</v>
      </c>
      <c r="I170" s="7">
        <f t="shared" si="164"/>
        <v>4.8128342245989303E-2</v>
      </c>
      <c r="J170" s="7">
        <f t="shared" si="164"/>
        <v>1.358695652173913E-2</v>
      </c>
      <c r="K170" s="7">
        <f t="shared" si="164"/>
        <v>0</v>
      </c>
      <c r="L170" s="17"/>
      <c r="M170" s="363"/>
      <c r="N170" s="296"/>
      <c r="O170" s="5"/>
      <c r="P170" s="297" t="s">
        <v>123</v>
      </c>
      <c r="Q170" s="5"/>
      <c r="R170" s="342">
        <f t="shared" ref="R170:X170" si="165">R169/R168</f>
        <v>0</v>
      </c>
      <c r="S170" s="7">
        <f t="shared" si="165"/>
        <v>3.9735099337748346E-2</v>
      </c>
      <c r="T170" s="7">
        <f t="shared" si="165"/>
        <v>8.4905660377358486E-2</v>
      </c>
      <c r="U170" s="7">
        <f t="shared" si="165"/>
        <v>0.1245136186770428</v>
      </c>
      <c r="V170" s="7">
        <f t="shared" si="165"/>
        <v>5.4755043227665709E-2</v>
      </c>
      <c r="W170" s="7">
        <f t="shared" si="165"/>
        <v>1.3550135501355014E-2</v>
      </c>
      <c r="X170" s="7">
        <f t="shared" si="165"/>
        <v>0</v>
      </c>
      <c r="Y170" s="17"/>
    </row>
    <row r="171" spans="1:25">
      <c r="A171" s="319"/>
      <c r="B171" s="3"/>
      <c r="C171" s="318" t="s">
        <v>118</v>
      </c>
      <c r="D171" s="324"/>
      <c r="E171" s="8">
        <f>E170*5</f>
        <v>0</v>
      </c>
      <c r="F171" s="8">
        <f t="shared" ref="F171:K171" si="166">F170*5</f>
        <v>0.12195121951219512</v>
      </c>
      <c r="G171" s="8">
        <f t="shared" si="166"/>
        <v>0.40723981900452488</v>
      </c>
      <c r="H171" s="8">
        <f t="shared" si="166"/>
        <v>0.54151624548736466</v>
      </c>
      <c r="I171" s="8">
        <f t="shared" si="166"/>
        <v>0.24064171122994651</v>
      </c>
      <c r="J171" s="8">
        <f t="shared" si="166"/>
        <v>6.7934782608695649E-2</v>
      </c>
      <c r="K171" s="8">
        <f t="shared" si="166"/>
        <v>0</v>
      </c>
      <c r="L171" s="367">
        <f>ROUND(SUM(E171:K171),2)</f>
        <v>1.38</v>
      </c>
      <c r="M171" s="363"/>
      <c r="N171" s="319"/>
      <c r="O171" s="3"/>
      <c r="P171" s="318" t="s">
        <v>118</v>
      </c>
      <c r="Q171" s="3"/>
      <c r="R171" s="15">
        <f t="shared" ref="R171:X171" si="167">R170*5</f>
        <v>0</v>
      </c>
      <c r="S171" s="8">
        <f t="shared" si="167"/>
        <v>0.19867549668874174</v>
      </c>
      <c r="T171" s="8">
        <f t="shared" si="167"/>
        <v>0.42452830188679241</v>
      </c>
      <c r="U171" s="8">
        <f t="shared" si="167"/>
        <v>0.62256809338521402</v>
      </c>
      <c r="V171" s="8">
        <f t="shared" si="167"/>
        <v>0.27377521613832856</v>
      </c>
      <c r="W171" s="8">
        <f t="shared" si="167"/>
        <v>6.7750677506775075E-2</v>
      </c>
      <c r="X171" s="8">
        <f t="shared" si="167"/>
        <v>0</v>
      </c>
      <c r="Y171" s="367">
        <f>SUM(R171:X171)</f>
        <v>1.5872977856058517</v>
      </c>
    </row>
    <row r="172" spans="1:25">
      <c r="A172" t="s">
        <v>150</v>
      </c>
      <c r="M172" s="363"/>
      <c r="O172" s="1" t="s">
        <v>929</v>
      </c>
    </row>
    <row r="173" spans="1:25">
      <c r="A173" t="s">
        <v>779</v>
      </c>
      <c r="M173" s="363"/>
    </row>
    <row r="174" spans="1:25">
      <c r="M174" s="363"/>
      <c r="N174" s="5"/>
      <c r="O174" s="5"/>
      <c r="P174" s="5"/>
      <c r="Q174" s="5"/>
      <c r="R174" s="214"/>
      <c r="S174" s="214"/>
      <c r="T174" s="214"/>
      <c r="U174" s="214"/>
      <c r="V174" s="214"/>
      <c r="W174" s="214"/>
      <c r="X174" s="214"/>
      <c r="Y174" s="214"/>
    </row>
    <row r="175" spans="1:25">
      <c r="A175" s="293"/>
      <c r="B175" s="2"/>
      <c r="C175" s="294"/>
      <c r="D175" s="364" t="s">
        <v>1065</v>
      </c>
      <c r="E175" s="193" t="s">
        <v>111</v>
      </c>
      <c r="F175" s="193" t="s">
        <v>112</v>
      </c>
      <c r="G175" s="193" t="s">
        <v>113</v>
      </c>
      <c r="H175" s="193" t="s">
        <v>114</v>
      </c>
      <c r="I175" s="193" t="s">
        <v>115</v>
      </c>
      <c r="J175" s="193" t="s">
        <v>116</v>
      </c>
      <c r="K175" s="193" t="s">
        <v>117</v>
      </c>
      <c r="L175" s="364" t="s">
        <v>118</v>
      </c>
      <c r="M175" s="363"/>
      <c r="N175" s="293"/>
      <c r="O175" s="2"/>
      <c r="P175" s="294"/>
      <c r="Q175" s="193" t="s">
        <v>1065</v>
      </c>
      <c r="R175" s="369" t="s">
        <v>111</v>
      </c>
      <c r="S175" s="193" t="s">
        <v>112</v>
      </c>
      <c r="T175" s="193" t="s">
        <v>113</v>
      </c>
      <c r="U175" s="193" t="s">
        <v>114</v>
      </c>
      <c r="V175" s="193" t="s">
        <v>115</v>
      </c>
      <c r="W175" s="193" t="s">
        <v>116</v>
      </c>
      <c r="X175" s="193" t="s">
        <v>117</v>
      </c>
      <c r="Y175" s="364" t="s">
        <v>118</v>
      </c>
    </row>
    <row r="176" spans="1:25">
      <c r="A176" s="319"/>
      <c r="B176" s="3" t="s">
        <v>119</v>
      </c>
      <c r="C176" s="318"/>
      <c r="D176" s="324"/>
      <c r="E176" s="3"/>
      <c r="F176" s="3"/>
      <c r="G176" s="3"/>
      <c r="H176" s="3"/>
      <c r="I176" s="3"/>
      <c r="J176" s="3"/>
      <c r="K176" s="3"/>
      <c r="L176" s="324"/>
      <c r="M176" s="363"/>
      <c r="N176" s="319"/>
      <c r="O176" s="3" t="s">
        <v>119</v>
      </c>
      <c r="P176" s="318"/>
      <c r="Q176" s="3"/>
      <c r="R176" s="319"/>
      <c r="S176" s="3"/>
      <c r="T176" s="3"/>
      <c r="U176" s="3"/>
      <c r="V176" s="3"/>
      <c r="W176" s="3"/>
      <c r="X176" s="3"/>
      <c r="Y176" s="324"/>
    </row>
    <row r="177" spans="1:25">
      <c r="A177" s="293">
        <v>101</v>
      </c>
      <c r="B177" s="2" t="s">
        <v>120</v>
      </c>
      <c r="C177" s="294" t="s">
        <v>121</v>
      </c>
      <c r="D177" s="365">
        <f>SUM(E177:K177)</f>
        <v>49077</v>
      </c>
      <c r="E177" s="4">
        <f>H27国調市町!J13</f>
        <v>5605</v>
      </c>
      <c r="F177" s="4">
        <f>H27国調市町!K13</f>
        <v>5786</v>
      </c>
      <c r="G177" s="4">
        <f>H27国調市町!L13</f>
        <v>5283</v>
      </c>
      <c r="H177" s="4">
        <f>H27国調市町!M13</f>
        <v>6318</v>
      </c>
      <c r="I177" s="4">
        <f>H27国調市町!N13</f>
        <v>7559</v>
      </c>
      <c r="J177" s="4">
        <f>H27国調市町!O13</f>
        <v>9725</v>
      </c>
      <c r="K177" s="4">
        <f>H27国調市町!P13</f>
        <v>8801</v>
      </c>
      <c r="L177" s="323"/>
      <c r="M177" s="363"/>
      <c r="N177" s="293">
        <v>101</v>
      </c>
      <c r="O177" s="2" t="s">
        <v>120</v>
      </c>
      <c r="P177" s="294" t="s">
        <v>121</v>
      </c>
      <c r="Q177" s="371">
        <f>SUM(R177:X177)</f>
        <v>47745</v>
      </c>
      <c r="R177" s="373">
        <f>H29住基人口2!AR5</f>
        <v>5586</v>
      </c>
      <c r="S177" s="4">
        <f>H29住基人口2!AS5</f>
        <v>5691</v>
      </c>
      <c r="T177" s="4">
        <f>H29住基人口2!AT5</f>
        <v>5020</v>
      </c>
      <c r="U177" s="4">
        <f>H29住基人口2!AU5</f>
        <v>5918</v>
      </c>
      <c r="V177" s="4">
        <f>H29住基人口2!AV5</f>
        <v>7058</v>
      </c>
      <c r="W177" s="4">
        <f>H29住基人口2!AW5</f>
        <v>9273</v>
      </c>
      <c r="X177" s="4">
        <f>H29住基人口2!AX5</f>
        <v>9199</v>
      </c>
      <c r="Y177" s="323"/>
    </row>
    <row r="178" spans="1:25">
      <c r="A178" s="296"/>
      <c r="B178" s="5"/>
      <c r="C178" s="295" t="s">
        <v>122</v>
      </c>
      <c r="D178" s="366">
        <f>SUM(E178:K178)</f>
        <v>1897</v>
      </c>
      <c r="E178" s="6">
        <f>H27市町出生!E6</f>
        <v>11</v>
      </c>
      <c r="F178" s="6">
        <f>H27市町出生!F6</f>
        <v>78</v>
      </c>
      <c r="G178" s="6">
        <f>H27市町出生!G6</f>
        <v>417</v>
      </c>
      <c r="H178" s="6">
        <f>H27市町出生!H6</f>
        <v>771</v>
      </c>
      <c r="I178" s="6">
        <f>H27市町出生!I6</f>
        <v>495</v>
      </c>
      <c r="J178" s="6">
        <f>H27市町出生!J6</f>
        <v>118</v>
      </c>
      <c r="K178" s="6">
        <f>H27市町出生!K6</f>
        <v>7</v>
      </c>
      <c r="L178" s="323"/>
      <c r="M178" s="363"/>
      <c r="N178" s="296"/>
      <c r="O178" s="5"/>
      <c r="P178" s="297" t="s">
        <v>122</v>
      </c>
      <c r="Q178" s="372">
        <f>SUM(R178:X178)</f>
        <v>1817</v>
      </c>
      <c r="R178" s="374">
        <f>H28市町出生!E6</f>
        <v>4</v>
      </c>
      <c r="S178" s="6">
        <f>H28市町出生!F6</f>
        <v>69</v>
      </c>
      <c r="T178" s="6">
        <f>H28市町出生!G6</f>
        <v>351</v>
      </c>
      <c r="U178" s="6">
        <f>H28市町出生!H6</f>
        <v>706</v>
      </c>
      <c r="V178" s="6">
        <f>H28市町出生!I6</f>
        <v>542</v>
      </c>
      <c r="W178" s="6">
        <f>H28市町出生!J6</f>
        <v>143</v>
      </c>
      <c r="X178" s="6">
        <f>H28市町出生!K6</f>
        <v>2</v>
      </c>
      <c r="Y178" s="323"/>
    </row>
    <row r="179" spans="1:25">
      <c r="A179" s="296"/>
      <c r="B179" s="5"/>
      <c r="C179" s="297" t="s">
        <v>123</v>
      </c>
      <c r="D179" s="323"/>
      <c r="E179" s="7">
        <f>E178/E177</f>
        <v>1.9625334522747548E-3</v>
      </c>
      <c r="F179" s="7">
        <f t="shared" ref="F179:K179" si="168">F178/F177</f>
        <v>1.3480815762184583E-2</v>
      </c>
      <c r="G179" s="7">
        <f t="shared" si="168"/>
        <v>7.8932424758659858E-2</v>
      </c>
      <c r="H179" s="7">
        <f t="shared" si="168"/>
        <v>0.12203228869895537</v>
      </c>
      <c r="I179" s="7">
        <f t="shared" si="168"/>
        <v>6.5484852493716106E-2</v>
      </c>
      <c r="J179" s="7">
        <f t="shared" si="168"/>
        <v>1.2133676092544987E-2</v>
      </c>
      <c r="K179" s="7">
        <f t="shared" si="168"/>
        <v>7.9536416316327695E-4</v>
      </c>
      <c r="L179" s="17"/>
      <c r="M179" s="363"/>
      <c r="N179" s="296"/>
      <c r="O179" s="5"/>
      <c r="P179" s="297" t="s">
        <v>123</v>
      </c>
      <c r="Q179" s="5"/>
      <c r="R179" s="342">
        <f t="shared" ref="R179:X179" si="169">R178/R177</f>
        <v>7.1607590404582891E-4</v>
      </c>
      <c r="S179" s="7">
        <f t="shared" si="169"/>
        <v>1.2124406958355299E-2</v>
      </c>
      <c r="T179" s="7">
        <f t="shared" si="169"/>
        <v>6.9920318725099601E-2</v>
      </c>
      <c r="U179" s="7">
        <f t="shared" si="169"/>
        <v>0.11929705981750592</v>
      </c>
      <c r="V179" s="7">
        <f t="shared" si="169"/>
        <v>7.679229243411731E-2</v>
      </c>
      <c r="W179" s="7">
        <f t="shared" si="169"/>
        <v>1.542111506524318E-2</v>
      </c>
      <c r="X179" s="7">
        <f t="shared" si="169"/>
        <v>2.174149364061311E-4</v>
      </c>
      <c r="Y179" s="17"/>
    </row>
    <row r="180" spans="1:25">
      <c r="A180" s="319"/>
      <c r="B180" s="3"/>
      <c r="C180" s="318" t="s">
        <v>118</v>
      </c>
      <c r="D180" s="324"/>
      <c r="E180" s="8">
        <f>E179*5</f>
        <v>9.8126672613737739E-3</v>
      </c>
      <c r="F180" s="8">
        <f t="shared" ref="F180:K180" si="170">F179*5</f>
        <v>6.7404078810922918E-2</v>
      </c>
      <c r="G180" s="8">
        <f t="shared" si="170"/>
        <v>0.39466212379329929</v>
      </c>
      <c r="H180" s="8">
        <f t="shared" si="170"/>
        <v>0.61016144349477686</v>
      </c>
      <c r="I180" s="8">
        <f t="shared" si="170"/>
        <v>0.32742426246858053</v>
      </c>
      <c r="J180" s="8">
        <f t="shared" si="170"/>
        <v>6.0668380462724936E-2</v>
      </c>
      <c r="K180" s="8">
        <f t="shared" si="170"/>
        <v>3.9768208158163848E-3</v>
      </c>
      <c r="L180" s="367">
        <f>ROUND(SUM(E180:K180),2)</f>
        <v>1.47</v>
      </c>
      <c r="M180" s="363"/>
      <c r="N180" s="319"/>
      <c r="O180" s="3"/>
      <c r="P180" s="318" t="s">
        <v>118</v>
      </c>
      <c r="Q180" s="3"/>
      <c r="R180" s="15">
        <f t="shared" ref="R180:X180" si="171">R179*5</f>
        <v>3.5803795202291443E-3</v>
      </c>
      <c r="S180" s="8">
        <f t="shared" si="171"/>
        <v>6.0622034791776497E-2</v>
      </c>
      <c r="T180" s="8">
        <f t="shared" si="171"/>
        <v>0.34960159362549803</v>
      </c>
      <c r="U180" s="8">
        <f t="shared" si="171"/>
        <v>0.59648529908752956</v>
      </c>
      <c r="V180" s="8">
        <f t="shared" si="171"/>
        <v>0.38396146217058658</v>
      </c>
      <c r="W180" s="8">
        <f t="shared" si="171"/>
        <v>7.7105575326215897E-2</v>
      </c>
      <c r="X180" s="8">
        <f t="shared" si="171"/>
        <v>1.0870746820306554E-3</v>
      </c>
      <c r="Y180" s="367">
        <f>SUM(R180:X180)</f>
        <v>1.4724434192038662</v>
      </c>
    </row>
    <row r="181" spans="1:25">
      <c r="A181" s="293">
        <v>102</v>
      </c>
      <c r="B181" s="2" t="s">
        <v>124</v>
      </c>
      <c r="C181" s="294" t="s">
        <v>121</v>
      </c>
      <c r="D181" s="365">
        <f>SUM(E181:K181)</f>
        <v>31412</v>
      </c>
      <c r="E181" s="4">
        <f>H27国調市町!J14</f>
        <v>3175</v>
      </c>
      <c r="F181" s="4">
        <f>H27国調市町!K14</f>
        <v>4010</v>
      </c>
      <c r="G181" s="4">
        <f>H27国調市町!L14</f>
        <v>3737</v>
      </c>
      <c r="H181" s="4">
        <f>H27国調市町!M14</f>
        <v>4374</v>
      </c>
      <c r="I181" s="4">
        <f>H27国調市町!N14</f>
        <v>4996</v>
      </c>
      <c r="J181" s="4">
        <f>H27国調市町!O14</f>
        <v>6048</v>
      </c>
      <c r="K181" s="4">
        <f>H27国調市町!P14</f>
        <v>5072</v>
      </c>
      <c r="L181" s="323"/>
      <c r="M181" s="363"/>
      <c r="N181" s="293">
        <v>102</v>
      </c>
      <c r="O181" s="2" t="s">
        <v>124</v>
      </c>
      <c r="P181" s="294" t="s">
        <v>121</v>
      </c>
      <c r="Q181" s="371">
        <f>SUM(R181:X181)</f>
        <v>30669</v>
      </c>
      <c r="R181" s="373">
        <f>H29住基人口2!AR6</f>
        <v>3201</v>
      </c>
      <c r="S181" s="4">
        <f>H29住基人口2!AS6</f>
        <v>3882</v>
      </c>
      <c r="T181" s="4">
        <f>H29住基人口2!AT6</f>
        <v>3537</v>
      </c>
      <c r="U181" s="4">
        <f>H29住基人口2!AU6</f>
        <v>4111</v>
      </c>
      <c r="V181" s="4">
        <f>H29住基人口2!AV6</f>
        <v>4739</v>
      </c>
      <c r="W181" s="4">
        <f>H29住基人口2!AW6</f>
        <v>5910</v>
      </c>
      <c r="X181" s="4">
        <f>H29住基人口2!AX6</f>
        <v>5289</v>
      </c>
      <c r="Y181" s="323"/>
    </row>
    <row r="182" spans="1:25">
      <c r="A182" s="296"/>
      <c r="B182" s="5"/>
      <c r="C182" s="295" t="s">
        <v>122</v>
      </c>
      <c r="D182" s="366">
        <f>SUM(E182:K182)</f>
        <v>1175</v>
      </c>
      <c r="E182" s="6">
        <f>H27市町出生!E7</f>
        <v>11</v>
      </c>
      <c r="F182" s="6">
        <f>H27市町出生!F7</f>
        <v>60</v>
      </c>
      <c r="G182" s="6">
        <f>H27市町出生!G7</f>
        <v>255</v>
      </c>
      <c r="H182" s="6">
        <f>H27市町出生!H7</f>
        <v>441</v>
      </c>
      <c r="I182" s="6">
        <f>H27市町出生!I7</f>
        <v>330</v>
      </c>
      <c r="J182" s="6">
        <f>H27市町出生!J7</f>
        <v>76</v>
      </c>
      <c r="K182" s="6">
        <f>H27市町出生!K7</f>
        <v>2</v>
      </c>
      <c r="L182" s="323"/>
      <c r="M182" s="363"/>
      <c r="N182" s="296"/>
      <c r="O182" s="5"/>
      <c r="P182" s="297" t="s">
        <v>122</v>
      </c>
      <c r="Q182" s="372">
        <f>SUM(R182:X182)</f>
        <v>1153</v>
      </c>
      <c r="R182" s="374">
        <f>H28市町出生!E7</f>
        <v>5</v>
      </c>
      <c r="S182" s="6">
        <f>H28市町出生!F7</f>
        <v>57</v>
      </c>
      <c r="T182" s="6">
        <f>H28市町出生!G7</f>
        <v>242</v>
      </c>
      <c r="U182" s="6">
        <f>H28市町出生!H7</f>
        <v>432</v>
      </c>
      <c r="V182" s="6">
        <f>H28市町出生!I7</f>
        <v>347</v>
      </c>
      <c r="W182" s="6">
        <f>H28市町出生!J7</f>
        <v>68</v>
      </c>
      <c r="X182" s="6">
        <f>H28市町出生!K7</f>
        <v>2</v>
      </c>
      <c r="Y182" s="323"/>
    </row>
    <row r="183" spans="1:25">
      <c r="A183" s="296"/>
      <c r="B183" s="5"/>
      <c r="C183" s="297" t="s">
        <v>123</v>
      </c>
      <c r="D183" s="323"/>
      <c r="E183" s="7">
        <f>E182/E181</f>
        <v>3.4645669291338585E-3</v>
      </c>
      <c r="F183" s="7">
        <f t="shared" ref="F183:K183" si="172">F182/F181</f>
        <v>1.4962593516209476E-2</v>
      </c>
      <c r="G183" s="7">
        <f t="shared" si="172"/>
        <v>6.8236553385068233E-2</v>
      </c>
      <c r="H183" s="7">
        <f t="shared" si="172"/>
        <v>0.10082304526748971</v>
      </c>
      <c r="I183" s="7">
        <f t="shared" si="172"/>
        <v>6.6052842273819051E-2</v>
      </c>
      <c r="J183" s="7">
        <f t="shared" si="172"/>
        <v>1.2566137566137565E-2</v>
      </c>
      <c r="K183" s="7">
        <f t="shared" si="172"/>
        <v>3.9432176656151418E-4</v>
      </c>
      <c r="L183" s="17"/>
      <c r="M183" s="363"/>
      <c r="N183" s="296"/>
      <c r="O183" s="5"/>
      <c r="P183" s="297" t="s">
        <v>123</v>
      </c>
      <c r="Q183" s="5"/>
      <c r="R183" s="342">
        <f t="shared" ref="R183:X183" si="173">R182/R181</f>
        <v>1.5620118712902219E-3</v>
      </c>
      <c r="S183" s="7">
        <f t="shared" si="173"/>
        <v>1.4683153013910355E-2</v>
      </c>
      <c r="T183" s="7">
        <f t="shared" si="173"/>
        <v>6.8419564602770711E-2</v>
      </c>
      <c r="U183" s="7">
        <f t="shared" si="173"/>
        <v>0.10508392118705911</v>
      </c>
      <c r="V183" s="7">
        <f t="shared" si="173"/>
        <v>7.3222198776113107E-2</v>
      </c>
      <c r="W183" s="7">
        <f t="shared" si="173"/>
        <v>1.1505922165820644E-2</v>
      </c>
      <c r="X183" s="7">
        <f t="shared" si="173"/>
        <v>3.7814331631688409E-4</v>
      </c>
      <c r="Y183" s="17"/>
    </row>
    <row r="184" spans="1:25">
      <c r="A184" s="319"/>
      <c r="B184" s="3"/>
      <c r="C184" s="318" t="s">
        <v>118</v>
      </c>
      <c r="D184" s="324"/>
      <c r="E184" s="8">
        <f>E183*5</f>
        <v>1.7322834645669291E-2</v>
      </c>
      <c r="F184" s="8">
        <f t="shared" ref="F184:K184" si="174">F183*5</f>
        <v>7.4812967581047385E-2</v>
      </c>
      <c r="G184" s="8">
        <f t="shared" si="174"/>
        <v>0.34118276692534116</v>
      </c>
      <c r="H184" s="8">
        <f t="shared" si="174"/>
        <v>0.50411522633744854</v>
      </c>
      <c r="I184" s="8">
        <f t="shared" si="174"/>
        <v>0.33026421136909523</v>
      </c>
      <c r="J184" s="8">
        <f t="shared" si="174"/>
        <v>6.283068783068782E-2</v>
      </c>
      <c r="K184" s="8">
        <f t="shared" si="174"/>
        <v>1.9716088328075709E-3</v>
      </c>
      <c r="L184" s="367">
        <f>ROUND(SUM(E184:K184),2)</f>
        <v>1.33</v>
      </c>
      <c r="M184" s="363"/>
      <c r="N184" s="319"/>
      <c r="O184" s="3"/>
      <c r="P184" s="318" t="s">
        <v>118</v>
      </c>
      <c r="Q184" s="3"/>
      <c r="R184" s="15">
        <f t="shared" ref="R184:X184" si="175">R183*5</f>
        <v>7.8100593564511094E-3</v>
      </c>
      <c r="S184" s="8">
        <f t="shared" si="175"/>
        <v>7.3415765069551775E-2</v>
      </c>
      <c r="T184" s="8">
        <f t="shared" si="175"/>
        <v>0.34209782301385355</v>
      </c>
      <c r="U184" s="8">
        <f t="shared" si="175"/>
        <v>0.52541960593529557</v>
      </c>
      <c r="V184" s="8">
        <f t="shared" si="175"/>
        <v>0.36611099388056556</v>
      </c>
      <c r="W184" s="8">
        <f t="shared" si="175"/>
        <v>5.7529610829103218E-2</v>
      </c>
      <c r="X184" s="8">
        <f t="shared" si="175"/>
        <v>1.8907165815844206E-3</v>
      </c>
      <c r="Y184" s="367">
        <f>SUM(R184:X184)</f>
        <v>1.3742745746664053</v>
      </c>
    </row>
    <row r="185" spans="1:25">
      <c r="A185" s="296">
        <v>105</v>
      </c>
      <c r="B185" s="5" t="s">
        <v>125</v>
      </c>
      <c r="C185" s="297" t="s">
        <v>121</v>
      </c>
      <c r="D185" s="311">
        <f>SUM(E185:K185)</f>
        <v>21642</v>
      </c>
      <c r="E185" s="10">
        <f>H27国調市町!J15</f>
        <v>1923</v>
      </c>
      <c r="F185" s="10">
        <f>H27国調市町!K15</f>
        <v>2557</v>
      </c>
      <c r="G185" s="10">
        <f>H27国調市町!L15</f>
        <v>3264</v>
      </c>
      <c r="H185" s="10">
        <f>H27国調市町!M15</f>
        <v>3283</v>
      </c>
      <c r="I185" s="10">
        <f>H27国調市町!N15</f>
        <v>3260</v>
      </c>
      <c r="J185" s="10">
        <f>H27国調市町!O15</f>
        <v>3925</v>
      </c>
      <c r="K185" s="10">
        <f>H27国調市町!P15</f>
        <v>3430</v>
      </c>
      <c r="L185" s="323"/>
      <c r="M185" s="363"/>
      <c r="N185" s="296">
        <v>105</v>
      </c>
      <c r="O185" s="5" t="s">
        <v>125</v>
      </c>
      <c r="P185" s="297" t="s">
        <v>121</v>
      </c>
      <c r="Q185" s="371">
        <f>SUM(R185:X185)</f>
        <v>21093</v>
      </c>
      <c r="R185" s="373">
        <f>H29住基人口2!AR7</f>
        <v>1878</v>
      </c>
      <c r="S185" s="4">
        <f>H29住基人口2!AS7</f>
        <v>2475</v>
      </c>
      <c r="T185" s="4">
        <f>H29住基人口2!AT7</f>
        <v>3121</v>
      </c>
      <c r="U185" s="4">
        <f>H29住基人口2!AU7</f>
        <v>3169</v>
      </c>
      <c r="V185" s="4">
        <f>H29住基人口2!AV7</f>
        <v>3022</v>
      </c>
      <c r="W185" s="4">
        <f>H29住基人口2!AW7</f>
        <v>3797</v>
      </c>
      <c r="X185" s="4">
        <f>H29住基人口2!AX7</f>
        <v>3631</v>
      </c>
      <c r="Y185" s="323"/>
    </row>
    <row r="186" spans="1:25">
      <c r="A186" s="296"/>
      <c r="B186" s="5"/>
      <c r="C186" s="295" t="s">
        <v>122</v>
      </c>
      <c r="D186" s="366">
        <f>SUM(E186:K186)</f>
        <v>860</v>
      </c>
      <c r="E186" s="9">
        <f>H27市町出生!E8</f>
        <v>12</v>
      </c>
      <c r="F186" s="9">
        <f>H27市町出生!F8</f>
        <v>95</v>
      </c>
      <c r="G186" s="9">
        <f>H27市町出生!G8</f>
        <v>228</v>
      </c>
      <c r="H186" s="9">
        <f>H27市町出生!H8</f>
        <v>313</v>
      </c>
      <c r="I186" s="9">
        <f>H27市町出生!I8</f>
        <v>168</v>
      </c>
      <c r="J186" s="9">
        <f>H27市町出生!J8</f>
        <v>44</v>
      </c>
      <c r="K186" s="9">
        <f>H27市町出生!K8</f>
        <v>0</v>
      </c>
      <c r="L186" s="323"/>
      <c r="M186" s="363"/>
      <c r="N186" s="296"/>
      <c r="O186" s="5"/>
      <c r="P186" s="297" t="s">
        <v>122</v>
      </c>
      <c r="Q186" s="372">
        <f>SUM(R186:X186)</f>
        <v>832</v>
      </c>
      <c r="R186" s="374">
        <f>H28市町出生!E8</f>
        <v>10</v>
      </c>
      <c r="S186" s="6">
        <f>H28市町出生!F8</f>
        <v>87</v>
      </c>
      <c r="T186" s="6">
        <f>H28市町出生!G8</f>
        <v>243</v>
      </c>
      <c r="U186" s="6">
        <f>H28市町出生!H8</f>
        <v>287</v>
      </c>
      <c r="V186" s="6">
        <f>H28市町出生!I8</f>
        <v>166</v>
      </c>
      <c r="W186" s="6">
        <f>H28市町出生!J8</f>
        <v>37</v>
      </c>
      <c r="X186" s="6">
        <f>H28市町出生!K8</f>
        <v>2</v>
      </c>
      <c r="Y186" s="323"/>
    </row>
    <row r="187" spans="1:25">
      <c r="A187" s="296"/>
      <c r="B187" s="5"/>
      <c r="C187" s="297" t="s">
        <v>123</v>
      </c>
      <c r="D187" s="323"/>
      <c r="E187" s="7">
        <f>E186/E185</f>
        <v>6.2402496099843996E-3</v>
      </c>
      <c r="F187" s="7">
        <f t="shared" ref="F187:K187" si="176">F186/F185</f>
        <v>3.7152913570590536E-2</v>
      </c>
      <c r="G187" s="7">
        <f t="shared" si="176"/>
        <v>6.985294117647059E-2</v>
      </c>
      <c r="H187" s="7">
        <f t="shared" si="176"/>
        <v>9.5339628388668898E-2</v>
      </c>
      <c r="I187" s="7">
        <f t="shared" si="176"/>
        <v>5.1533742331288344E-2</v>
      </c>
      <c r="J187" s="7">
        <f t="shared" si="176"/>
        <v>1.1210191082802547E-2</v>
      </c>
      <c r="K187" s="7">
        <f t="shared" si="176"/>
        <v>0</v>
      </c>
      <c r="L187" s="17"/>
      <c r="M187" s="363"/>
      <c r="N187" s="296"/>
      <c r="O187" s="5"/>
      <c r="P187" s="297" t="s">
        <v>123</v>
      </c>
      <c r="Q187" s="5"/>
      <c r="R187" s="342">
        <f t="shared" ref="R187:X187" si="177">R186/R185</f>
        <v>5.3248136315228968E-3</v>
      </c>
      <c r="S187" s="7">
        <f t="shared" si="177"/>
        <v>3.5151515151515149E-2</v>
      </c>
      <c r="T187" s="7">
        <f t="shared" si="177"/>
        <v>7.7859660365267536E-2</v>
      </c>
      <c r="U187" s="7">
        <f t="shared" si="177"/>
        <v>9.056484695487535E-2</v>
      </c>
      <c r="V187" s="7">
        <f t="shared" si="177"/>
        <v>5.4930509596293843E-2</v>
      </c>
      <c r="W187" s="7">
        <f t="shared" si="177"/>
        <v>9.7445351593363188E-3</v>
      </c>
      <c r="X187" s="7">
        <f t="shared" si="177"/>
        <v>5.50812448361333E-4</v>
      </c>
      <c r="Y187" s="17"/>
    </row>
    <row r="188" spans="1:25">
      <c r="A188" s="296"/>
      <c r="B188" s="5"/>
      <c r="C188" s="297" t="s">
        <v>118</v>
      </c>
      <c r="D188" s="323"/>
      <c r="E188" s="8">
        <f>E187*5</f>
        <v>3.1201248049921998E-2</v>
      </c>
      <c r="F188" s="8">
        <f t="shared" ref="F188:K188" si="178">F187*5</f>
        <v>0.18576456785295267</v>
      </c>
      <c r="G188" s="8">
        <f t="shared" si="178"/>
        <v>0.34926470588235292</v>
      </c>
      <c r="H188" s="8">
        <f t="shared" si="178"/>
        <v>0.47669814194334448</v>
      </c>
      <c r="I188" s="8">
        <f t="shared" si="178"/>
        <v>0.25766871165644173</v>
      </c>
      <c r="J188" s="8">
        <f t="shared" si="178"/>
        <v>5.605095541401274E-2</v>
      </c>
      <c r="K188" s="8">
        <f t="shared" si="178"/>
        <v>0</v>
      </c>
      <c r="L188" s="367">
        <f>ROUND(SUM(E188:K188),2)</f>
        <v>1.36</v>
      </c>
      <c r="M188" s="363"/>
      <c r="N188" s="296"/>
      <c r="O188" s="5"/>
      <c r="P188" s="297" t="s">
        <v>118</v>
      </c>
      <c r="Q188" s="5"/>
      <c r="R188" s="342">
        <f t="shared" ref="R188:X188" si="179">R187*5</f>
        <v>2.6624068157614485E-2</v>
      </c>
      <c r="S188" s="7">
        <f t="shared" si="179"/>
        <v>0.17575757575757575</v>
      </c>
      <c r="T188" s="7">
        <f t="shared" si="179"/>
        <v>0.38929830182633768</v>
      </c>
      <c r="U188" s="7">
        <f t="shared" si="179"/>
        <v>0.45282423477437672</v>
      </c>
      <c r="V188" s="7">
        <f t="shared" si="179"/>
        <v>0.27465254798146921</v>
      </c>
      <c r="W188" s="7">
        <f t="shared" si="179"/>
        <v>4.8722675796681596E-2</v>
      </c>
      <c r="X188" s="7">
        <f t="shared" si="179"/>
        <v>2.7540622418066648E-3</v>
      </c>
      <c r="Y188" s="367">
        <f>SUM(R188:X188)</f>
        <v>1.3706334665358624</v>
      </c>
    </row>
    <row r="189" spans="1:25">
      <c r="A189" s="293">
        <v>106</v>
      </c>
      <c r="B189" s="2" t="s">
        <v>126</v>
      </c>
      <c r="C189" s="294" t="s">
        <v>121</v>
      </c>
      <c r="D189" s="365">
        <f>SUM(E189:K189)</f>
        <v>18884</v>
      </c>
      <c r="E189" s="4">
        <f>H27国調市町!J16</f>
        <v>2059</v>
      </c>
      <c r="F189" s="4">
        <f>H27国調市町!K16</f>
        <v>2239</v>
      </c>
      <c r="G189" s="4">
        <f>H27国調市町!L16</f>
        <v>2452</v>
      </c>
      <c r="H189" s="4">
        <f>H27国調市町!M16</f>
        <v>2532</v>
      </c>
      <c r="I189" s="4">
        <f>H27国調市町!N16</f>
        <v>2784</v>
      </c>
      <c r="J189" s="4">
        <f>H27国調市町!O16</f>
        <v>3552</v>
      </c>
      <c r="K189" s="4">
        <f>H27国調市町!P16</f>
        <v>3266</v>
      </c>
      <c r="L189" s="323"/>
      <c r="M189" s="363"/>
      <c r="N189" s="293">
        <v>106</v>
      </c>
      <c r="O189" s="2" t="s">
        <v>126</v>
      </c>
      <c r="P189" s="294" t="s">
        <v>121</v>
      </c>
      <c r="Q189" s="371">
        <f>SUM(R189:X189)</f>
        <v>18197</v>
      </c>
      <c r="R189" s="373">
        <f>H29住基人口2!AR8</f>
        <v>1975</v>
      </c>
      <c r="S189" s="4">
        <f>H29住基人口2!AS8</f>
        <v>2204</v>
      </c>
      <c r="T189" s="4">
        <f>H29住基人口2!AT8</f>
        <v>2239</v>
      </c>
      <c r="U189" s="4">
        <f>H29住基人口2!AU8</f>
        <v>2436</v>
      </c>
      <c r="V189" s="4">
        <f>H29住基人口2!AV8</f>
        <v>2583</v>
      </c>
      <c r="W189" s="4">
        <f>H29住基人口2!AW8</f>
        <v>3379</v>
      </c>
      <c r="X189" s="4">
        <f>H29住基人口2!AX8</f>
        <v>3381</v>
      </c>
      <c r="Y189" s="323"/>
    </row>
    <row r="190" spans="1:25">
      <c r="A190" s="296"/>
      <c r="B190" s="5"/>
      <c r="C190" s="295" t="s">
        <v>122</v>
      </c>
      <c r="D190" s="366">
        <f>SUM(E190:K190)</f>
        <v>630</v>
      </c>
      <c r="E190" s="6">
        <f>H27市町出生!E9</f>
        <v>23</v>
      </c>
      <c r="F190" s="6">
        <f>H27市町出生!F9</f>
        <v>82</v>
      </c>
      <c r="G190" s="6">
        <f>H27市町出生!G9</f>
        <v>168</v>
      </c>
      <c r="H190" s="6">
        <f>H27市町出生!H9</f>
        <v>207</v>
      </c>
      <c r="I190" s="6">
        <f>H27市町出生!I9</f>
        <v>117</v>
      </c>
      <c r="J190" s="6">
        <f>H27市町出生!J9</f>
        <v>32</v>
      </c>
      <c r="K190" s="6">
        <f>H27市町出生!K9</f>
        <v>1</v>
      </c>
      <c r="L190" s="323"/>
      <c r="M190" s="363"/>
      <c r="N190" s="296"/>
      <c r="O190" s="5"/>
      <c r="P190" s="297" t="s">
        <v>122</v>
      </c>
      <c r="Q190" s="372">
        <f>SUM(R190:X190)</f>
        <v>592</v>
      </c>
      <c r="R190" s="374">
        <f>H28市町出生!E9</f>
        <v>20</v>
      </c>
      <c r="S190" s="6">
        <f>H28市町出生!F9</f>
        <v>80</v>
      </c>
      <c r="T190" s="6">
        <f>H28市町出生!G9</f>
        <v>126</v>
      </c>
      <c r="U190" s="6">
        <f>H28市町出生!H9</f>
        <v>232</v>
      </c>
      <c r="V190" s="6">
        <f>H28市町出生!I9</f>
        <v>103</v>
      </c>
      <c r="W190" s="6">
        <f>H28市町出生!J9</f>
        <v>31</v>
      </c>
      <c r="X190" s="6">
        <f>H28市町出生!K9</f>
        <v>0</v>
      </c>
      <c r="Y190" s="323"/>
    </row>
    <row r="191" spans="1:25">
      <c r="A191" s="296"/>
      <c r="B191" s="5"/>
      <c r="C191" s="297" t="s">
        <v>123</v>
      </c>
      <c r="D191" s="323"/>
      <c r="E191" s="7">
        <f>E190/E189</f>
        <v>1.1170471102476931E-2</v>
      </c>
      <c r="F191" s="7">
        <f t="shared" ref="F191:K191" si="180">F190/F189</f>
        <v>3.6623492630638681E-2</v>
      </c>
      <c r="G191" s="7">
        <f t="shared" si="180"/>
        <v>6.8515497553017946E-2</v>
      </c>
      <c r="H191" s="7">
        <f t="shared" si="180"/>
        <v>8.1753554502369666E-2</v>
      </c>
      <c r="I191" s="7">
        <f t="shared" si="180"/>
        <v>4.2025862068965518E-2</v>
      </c>
      <c r="J191" s="7">
        <f t="shared" si="180"/>
        <v>9.0090090090090089E-3</v>
      </c>
      <c r="K191" s="7">
        <f t="shared" si="180"/>
        <v>3.061849357011635E-4</v>
      </c>
      <c r="L191" s="17"/>
      <c r="M191" s="363"/>
      <c r="N191" s="296"/>
      <c r="O191" s="5"/>
      <c r="P191" s="297" t="s">
        <v>123</v>
      </c>
      <c r="Q191" s="5"/>
      <c r="R191" s="342">
        <f t="shared" ref="R191:X191" si="181">R190/R189</f>
        <v>1.0126582278481013E-2</v>
      </c>
      <c r="S191" s="7">
        <f t="shared" si="181"/>
        <v>3.6297640653357534E-2</v>
      </c>
      <c r="T191" s="7">
        <f t="shared" si="181"/>
        <v>5.6275122822688699E-2</v>
      </c>
      <c r="U191" s="7">
        <f t="shared" si="181"/>
        <v>9.5238095238095233E-2</v>
      </c>
      <c r="V191" s="7">
        <f t="shared" si="181"/>
        <v>3.9876113046844755E-2</v>
      </c>
      <c r="W191" s="7">
        <f t="shared" si="181"/>
        <v>9.1743119266055051E-3</v>
      </c>
      <c r="X191" s="7">
        <f t="shared" si="181"/>
        <v>0</v>
      </c>
      <c r="Y191" s="17"/>
    </row>
    <row r="192" spans="1:25">
      <c r="A192" s="319"/>
      <c r="B192" s="3"/>
      <c r="C192" s="318" t="s">
        <v>118</v>
      </c>
      <c r="D192" s="324"/>
      <c r="E192" s="8">
        <f>E191*5</f>
        <v>5.5852355512384655E-2</v>
      </c>
      <c r="F192" s="8">
        <f t="shared" ref="F192:K192" si="182">F191*5</f>
        <v>0.18311746315319341</v>
      </c>
      <c r="G192" s="8">
        <f t="shared" si="182"/>
        <v>0.34257748776508973</v>
      </c>
      <c r="H192" s="8">
        <f t="shared" si="182"/>
        <v>0.40876777251184832</v>
      </c>
      <c r="I192" s="8">
        <f t="shared" si="182"/>
        <v>0.2101293103448276</v>
      </c>
      <c r="J192" s="8">
        <f t="shared" si="182"/>
        <v>4.5045045045045043E-2</v>
      </c>
      <c r="K192" s="8">
        <f t="shared" si="182"/>
        <v>1.5309246785058174E-3</v>
      </c>
      <c r="L192" s="367">
        <f>ROUND(SUM(E192:K192),2)</f>
        <v>1.25</v>
      </c>
      <c r="M192" s="363"/>
      <c r="N192" s="319"/>
      <c r="O192" s="3"/>
      <c r="P192" s="318" t="s">
        <v>118</v>
      </c>
      <c r="Q192" s="3"/>
      <c r="R192" s="15">
        <f t="shared" ref="R192:X192" si="183">R191*5</f>
        <v>5.0632911392405063E-2</v>
      </c>
      <c r="S192" s="8">
        <f t="shared" si="183"/>
        <v>0.18148820326678766</v>
      </c>
      <c r="T192" s="8">
        <f t="shared" si="183"/>
        <v>0.28137561411344347</v>
      </c>
      <c r="U192" s="8">
        <f t="shared" si="183"/>
        <v>0.47619047619047616</v>
      </c>
      <c r="V192" s="8">
        <f t="shared" si="183"/>
        <v>0.19938056523422376</v>
      </c>
      <c r="W192" s="8">
        <f t="shared" si="183"/>
        <v>4.5871559633027525E-2</v>
      </c>
      <c r="X192" s="8">
        <f t="shared" si="183"/>
        <v>0</v>
      </c>
      <c r="Y192" s="367">
        <f>SUM(R192:X192)</f>
        <v>1.2349393298303637</v>
      </c>
    </row>
    <row r="193" spans="1:25">
      <c r="A193" s="293">
        <v>107</v>
      </c>
      <c r="B193" s="2" t="s">
        <v>127</v>
      </c>
      <c r="C193" s="294" t="s">
        <v>121</v>
      </c>
      <c r="D193" s="365">
        <f>SUM(E193:K193)</f>
        <v>33328</v>
      </c>
      <c r="E193" s="4">
        <f>H27国調市町!J17</f>
        <v>3861</v>
      </c>
      <c r="F193" s="4">
        <f>H27国調市町!K17</f>
        <v>4336</v>
      </c>
      <c r="G193" s="4">
        <f>H27国調市町!L17</f>
        <v>3929</v>
      </c>
      <c r="H193" s="4">
        <f>H27国調市町!M17</f>
        <v>4392</v>
      </c>
      <c r="I193" s="4">
        <f>H27国調市町!N17</f>
        <v>5127</v>
      </c>
      <c r="J193" s="4">
        <f>H27国調市町!O17</f>
        <v>6022</v>
      </c>
      <c r="K193" s="4">
        <f>H27国調市町!P17</f>
        <v>5661</v>
      </c>
      <c r="L193" s="323"/>
      <c r="M193" s="363"/>
      <c r="N193" s="293">
        <v>107</v>
      </c>
      <c r="O193" s="2" t="s">
        <v>127</v>
      </c>
      <c r="P193" s="294" t="s">
        <v>121</v>
      </c>
      <c r="Q193" s="371">
        <f>SUM(R193:X193)</f>
        <v>32114</v>
      </c>
      <c r="R193" s="373">
        <f>H29住基人口2!AR9</f>
        <v>3772</v>
      </c>
      <c r="S193" s="4">
        <f>H29住基人口2!AS9</f>
        <v>4105</v>
      </c>
      <c r="T193" s="4">
        <f>H29住基人口2!AT9</f>
        <v>3608</v>
      </c>
      <c r="U193" s="4">
        <f>H29住基人口2!AU9</f>
        <v>4177</v>
      </c>
      <c r="V193" s="4">
        <f>H29住基人口2!AV9</f>
        <v>4781</v>
      </c>
      <c r="W193" s="4">
        <f>H29住基人口2!AW9</f>
        <v>5795</v>
      </c>
      <c r="X193" s="4">
        <f>H29住基人口2!AX9</f>
        <v>5876</v>
      </c>
      <c r="Y193" s="323"/>
    </row>
    <row r="194" spans="1:25">
      <c r="A194" s="296"/>
      <c r="B194" s="5"/>
      <c r="C194" s="295" t="s">
        <v>122</v>
      </c>
      <c r="D194" s="366">
        <f>SUM(E194:K194)</f>
        <v>1142</v>
      </c>
      <c r="E194" s="6">
        <f>H27市町出生!E10</f>
        <v>13</v>
      </c>
      <c r="F194" s="6">
        <f>H27市町出生!F10</f>
        <v>81</v>
      </c>
      <c r="G194" s="6">
        <f>H27市町出生!G10</f>
        <v>297</v>
      </c>
      <c r="H194" s="6">
        <f>H27市町出生!H10</f>
        <v>394</v>
      </c>
      <c r="I194" s="6">
        <f>H27市町出生!I10</f>
        <v>293</v>
      </c>
      <c r="J194" s="6">
        <f>H27市町出生!J10</f>
        <v>63</v>
      </c>
      <c r="K194" s="6">
        <f>H27市町出生!K10</f>
        <v>1</v>
      </c>
      <c r="L194" s="323"/>
      <c r="M194" s="363"/>
      <c r="N194" s="296"/>
      <c r="O194" s="5"/>
      <c r="P194" s="297" t="s">
        <v>122</v>
      </c>
      <c r="Q194" s="372">
        <f>SUM(R194:X194)</f>
        <v>1194</v>
      </c>
      <c r="R194" s="374">
        <f>H28市町出生!E10</f>
        <v>14</v>
      </c>
      <c r="S194" s="6">
        <f>H28市町出生!F10</f>
        <v>77</v>
      </c>
      <c r="T194" s="6">
        <f>H28市町出生!G10</f>
        <v>324</v>
      </c>
      <c r="U194" s="6">
        <f>H28市町出生!H10</f>
        <v>425</v>
      </c>
      <c r="V194" s="6">
        <f>H28市町出生!I10</f>
        <v>283</v>
      </c>
      <c r="W194" s="6">
        <f>H28市町出生!J10</f>
        <v>68</v>
      </c>
      <c r="X194" s="6">
        <f>H28市町出生!K10</f>
        <v>3</v>
      </c>
      <c r="Y194" s="323"/>
    </row>
    <row r="195" spans="1:25">
      <c r="A195" s="296"/>
      <c r="B195" s="5"/>
      <c r="C195" s="297" t="s">
        <v>123</v>
      </c>
      <c r="D195" s="323"/>
      <c r="E195" s="7">
        <f>E194/E193</f>
        <v>3.3670033670033669E-3</v>
      </c>
      <c r="F195" s="7">
        <f t="shared" ref="F195:K195" si="184">F194/F193</f>
        <v>1.8680811808118081E-2</v>
      </c>
      <c r="G195" s="7">
        <f t="shared" si="184"/>
        <v>7.5591753626877062E-2</v>
      </c>
      <c r="H195" s="7">
        <f t="shared" si="184"/>
        <v>8.9708561020036423E-2</v>
      </c>
      <c r="I195" s="7">
        <f t="shared" si="184"/>
        <v>5.7148429881022041E-2</v>
      </c>
      <c r="J195" s="7">
        <f t="shared" si="184"/>
        <v>1.0461640650946529E-2</v>
      </c>
      <c r="K195" s="7">
        <f t="shared" si="184"/>
        <v>1.7664723547076489E-4</v>
      </c>
      <c r="L195" s="17"/>
      <c r="M195" s="363"/>
      <c r="N195" s="296"/>
      <c r="O195" s="5"/>
      <c r="P195" s="297" t="s">
        <v>123</v>
      </c>
      <c r="Q195" s="5"/>
      <c r="R195" s="342">
        <f t="shared" ref="R195:X195" si="185">R194/R193</f>
        <v>3.711558854718982E-3</v>
      </c>
      <c r="S195" s="7">
        <f t="shared" si="185"/>
        <v>1.8757612667478683E-2</v>
      </c>
      <c r="T195" s="7">
        <f t="shared" si="185"/>
        <v>8.9800443458980042E-2</v>
      </c>
      <c r="U195" s="7">
        <f t="shared" si="185"/>
        <v>0.10174766578884367</v>
      </c>
      <c r="V195" s="7">
        <f t="shared" si="185"/>
        <v>5.9192637523530642E-2</v>
      </c>
      <c r="W195" s="7">
        <f t="shared" si="185"/>
        <v>1.1734253666954271E-2</v>
      </c>
      <c r="X195" s="7">
        <f t="shared" si="185"/>
        <v>5.1055139550714769E-4</v>
      </c>
      <c r="Y195" s="17"/>
    </row>
    <row r="196" spans="1:25">
      <c r="A196" s="319"/>
      <c r="B196" s="3"/>
      <c r="C196" s="318" t="s">
        <v>118</v>
      </c>
      <c r="D196" s="324"/>
      <c r="E196" s="8">
        <f>E195*5</f>
        <v>1.6835016835016835E-2</v>
      </c>
      <c r="F196" s="8">
        <f t="shared" ref="F196:K196" si="186">F195*5</f>
        <v>9.3404059040590404E-2</v>
      </c>
      <c r="G196" s="8">
        <f t="shared" si="186"/>
        <v>0.37795876813438534</v>
      </c>
      <c r="H196" s="8">
        <f t="shared" si="186"/>
        <v>0.44854280510018213</v>
      </c>
      <c r="I196" s="8">
        <f t="shared" si="186"/>
        <v>0.28574214940511022</v>
      </c>
      <c r="J196" s="8">
        <f t="shared" si="186"/>
        <v>5.2308203254732642E-2</v>
      </c>
      <c r="K196" s="8">
        <f t="shared" si="186"/>
        <v>8.8323617735382447E-4</v>
      </c>
      <c r="L196" s="367">
        <f>ROUND(SUM(E196:K196),2)</f>
        <v>1.28</v>
      </c>
      <c r="M196" s="363"/>
      <c r="N196" s="319"/>
      <c r="O196" s="3"/>
      <c r="P196" s="318" t="s">
        <v>118</v>
      </c>
      <c r="Q196" s="3"/>
      <c r="R196" s="15">
        <f t="shared" ref="R196:X196" si="187">R195*5</f>
        <v>1.855779427359491E-2</v>
      </c>
      <c r="S196" s="8">
        <f t="shared" si="187"/>
        <v>9.3788063337393424E-2</v>
      </c>
      <c r="T196" s="8">
        <f t="shared" si="187"/>
        <v>0.4490022172949002</v>
      </c>
      <c r="U196" s="8">
        <f t="shared" si="187"/>
        <v>0.50873832894421833</v>
      </c>
      <c r="V196" s="8">
        <f t="shared" si="187"/>
        <v>0.29596318761765322</v>
      </c>
      <c r="W196" s="8">
        <f t="shared" si="187"/>
        <v>5.8671268334771355E-2</v>
      </c>
      <c r="X196" s="8">
        <f t="shared" si="187"/>
        <v>2.5527569775357383E-3</v>
      </c>
      <c r="Y196" s="367">
        <f>SUM(R196:X196)</f>
        <v>1.4272736167800673</v>
      </c>
    </row>
    <row r="197" spans="1:25">
      <c r="A197" s="296">
        <v>108</v>
      </c>
      <c r="B197" s="5" t="s">
        <v>128</v>
      </c>
      <c r="C197" s="294" t="s">
        <v>121</v>
      </c>
      <c r="D197" s="311">
        <f>SUM(E197:K197)</f>
        <v>44887</v>
      </c>
      <c r="E197" s="10">
        <f>H27国調市町!J18</f>
        <v>5087</v>
      </c>
      <c r="F197" s="10">
        <f>H27国調市町!K18</f>
        <v>4753</v>
      </c>
      <c r="G197" s="10">
        <f>H27国調市町!L18</f>
        <v>5171</v>
      </c>
      <c r="H197" s="10">
        <f>H27国調市町!M18</f>
        <v>6259</v>
      </c>
      <c r="I197" s="10">
        <f>H27国調市町!N18</f>
        <v>7136</v>
      </c>
      <c r="J197" s="10">
        <f>H27国調市町!O18</f>
        <v>8775</v>
      </c>
      <c r="K197" s="10">
        <f>H27国調市町!P18</f>
        <v>7706</v>
      </c>
      <c r="L197" s="323"/>
      <c r="M197" s="363"/>
      <c r="N197" s="296">
        <v>108</v>
      </c>
      <c r="O197" s="5" t="s">
        <v>128</v>
      </c>
      <c r="P197" s="297" t="s">
        <v>121</v>
      </c>
      <c r="Q197" s="371">
        <f>SUM(R197:X197)</f>
        <v>43665</v>
      </c>
      <c r="R197" s="373">
        <f>H29住基人口2!AR10</f>
        <v>4986</v>
      </c>
      <c r="S197" s="4">
        <f>H29住基人口2!AS10</f>
        <v>4605</v>
      </c>
      <c r="T197" s="4">
        <f>H29住基人口2!AT10</f>
        <v>4802</v>
      </c>
      <c r="U197" s="4">
        <f>H29住基人口2!AU10</f>
        <v>5935</v>
      </c>
      <c r="V197" s="4">
        <f>H29住基人口2!AV10</f>
        <v>6831</v>
      </c>
      <c r="W197" s="4">
        <f>H29住基人口2!AW10</f>
        <v>8500</v>
      </c>
      <c r="X197" s="4">
        <f>H29住基人口2!AX10</f>
        <v>8006</v>
      </c>
      <c r="Y197" s="323"/>
    </row>
    <row r="198" spans="1:25">
      <c r="A198" s="296"/>
      <c r="B198" s="5"/>
      <c r="C198" s="295" t="s">
        <v>122</v>
      </c>
      <c r="D198" s="366">
        <f>SUM(E198:K198)</f>
        <v>1855</v>
      </c>
      <c r="E198" s="9">
        <f>H27市町出生!E11</f>
        <v>19</v>
      </c>
      <c r="F198" s="9">
        <f>H27市町出生!F11</f>
        <v>146</v>
      </c>
      <c r="G198" s="9">
        <f>H27市町出生!G11</f>
        <v>485</v>
      </c>
      <c r="H198" s="9">
        <f>H27市町出生!H11</f>
        <v>722</v>
      </c>
      <c r="I198" s="9">
        <f>H27市町出生!I11</f>
        <v>395</v>
      </c>
      <c r="J198" s="9">
        <f>H27市町出生!J11</f>
        <v>88</v>
      </c>
      <c r="K198" s="9">
        <f>H27市町出生!K11</f>
        <v>0</v>
      </c>
      <c r="L198" s="323"/>
      <c r="M198" s="363"/>
      <c r="N198" s="296"/>
      <c r="O198" s="5"/>
      <c r="P198" s="297" t="s">
        <v>122</v>
      </c>
      <c r="Q198" s="372">
        <f>SUM(R198:X198)</f>
        <v>1846</v>
      </c>
      <c r="R198" s="374">
        <f>H28市町出生!E11</f>
        <v>19</v>
      </c>
      <c r="S198" s="6">
        <f>H28市町出生!F11</f>
        <v>136</v>
      </c>
      <c r="T198" s="6">
        <f>H28市町出生!G11</f>
        <v>461</v>
      </c>
      <c r="U198" s="6">
        <f>H28市町出生!H11</f>
        <v>680</v>
      </c>
      <c r="V198" s="6">
        <f>H28市町出生!I11</f>
        <v>438</v>
      </c>
      <c r="W198" s="6">
        <f>H28市町出生!J11</f>
        <v>108</v>
      </c>
      <c r="X198" s="6">
        <f>H28市町出生!K11</f>
        <v>4</v>
      </c>
      <c r="Y198" s="323"/>
    </row>
    <row r="199" spans="1:25">
      <c r="A199" s="296"/>
      <c r="B199" s="5"/>
      <c r="C199" s="297" t="s">
        <v>123</v>
      </c>
      <c r="D199" s="323"/>
      <c r="E199" s="7">
        <f>E198/E197</f>
        <v>3.7350108118734027E-3</v>
      </c>
      <c r="F199" s="7">
        <f t="shared" ref="F199:K199" si="188">F198/F197</f>
        <v>3.0717441615821586E-2</v>
      </c>
      <c r="G199" s="7">
        <f t="shared" si="188"/>
        <v>9.3792303229549415E-2</v>
      </c>
      <c r="H199" s="7">
        <f t="shared" si="188"/>
        <v>0.11535389039782713</v>
      </c>
      <c r="I199" s="7">
        <f t="shared" si="188"/>
        <v>5.5353139013452915E-2</v>
      </c>
      <c r="J199" s="7">
        <f t="shared" si="188"/>
        <v>1.0028490028490029E-2</v>
      </c>
      <c r="K199" s="7">
        <f t="shared" si="188"/>
        <v>0</v>
      </c>
      <c r="L199" s="17"/>
      <c r="M199" s="363"/>
      <c r="N199" s="296"/>
      <c r="O199" s="5"/>
      <c r="P199" s="297" t="s">
        <v>123</v>
      </c>
      <c r="Q199" s="5"/>
      <c r="R199" s="342">
        <f t="shared" ref="R199:X199" si="189">R198/R197</f>
        <v>3.810669875651825E-3</v>
      </c>
      <c r="S199" s="7">
        <f t="shared" si="189"/>
        <v>2.9533116178067319E-2</v>
      </c>
      <c r="T199" s="7">
        <f t="shared" si="189"/>
        <v>9.600166597251146E-2</v>
      </c>
      <c r="U199" s="7">
        <f t="shared" si="189"/>
        <v>0.11457455770850884</v>
      </c>
      <c r="V199" s="7">
        <f t="shared" si="189"/>
        <v>6.4119455423803248E-2</v>
      </c>
      <c r="W199" s="7">
        <f t="shared" si="189"/>
        <v>1.2705882352941176E-2</v>
      </c>
      <c r="X199" s="7">
        <f t="shared" si="189"/>
        <v>4.9962528103922061E-4</v>
      </c>
      <c r="Y199" s="17"/>
    </row>
    <row r="200" spans="1:25">
      <c r="A200" s="296"/>
      <c r="B200" s="5"/>
      <c r="C200" s="318" t="s">
        <v>118</v>
      </c>
      <c r="D200" s="324"/>
      <c r="E200" s="8">
        <f>E199*5</f>
        <v>1.8675054059367015E-2</v>
      </c>
      <c r="F200" s="8">
        <f t="shared" ref="F200:K200" si="190">F199*5</f>
        <v>0.15358720807910792</v>
      </c>
      <c r="G200" s="8">
        <f t="shared" si="190"/>
        <v>0.46896151614774706</v>
      </c>
      <c r="H200" s="8">
        <f t="shared" si="190"/>
        <v>0.57676945198913565</v>
      </c>
      <c r="I200" s="8">
        <f t="shared" si="190"/>
        <v>0.27676569506726456</v>
      </c>
      <c r="J200" s="8">
        <f t="shared" si="190"/>
        <v>5.0142450142450147E-2</v>
      </c>
      <c r="K200" s="8">
        <f t="shared" si="190"/>
        <v>0</v>
      </c>
      <c r="L200" s="367">
        <f>ROUND(SUM(E200:K200),2)</f>
        <v>1.54</v>
      </c>
      <c r="M200" s="363"/>
      <c r="N200" s="296"/>
      <c r="O200" s="5"/>
      <c r="P200" s="297" t="s">
        <v>118</v>
      </c>
      <c r="Q200" s="5"/>
      <c r="R200" s="342">
        <f t="shared" ref="R200:X200" si="191">R199*5</f>
        <v>1.9053349378259126E-2</v>
      </c>
      <c r="S200" s="7">
        <f t="shared" si="191"/>
        <v>0.1476655808903366</v>
      </c>
      <c r="T200" s="7">
        <f t="shared" si="191"/>
        <v>0.48000832986255731</v>
      </c>
      <c r="U200" s="7">
        <f t="shared" si="191"/>
        <v>0.5728727885425442</v>
      </c>
      <c r="V200" s="7">
        <f t="shared" si="191"/>
        <v>0.32059727711901626</v>
      </c>
      <c r="W200" s="7">
        <f t="shared" si="191"/>
        <v>6.3529411764705876E-2</v>
      </c>
      <c r="X200" s="7">
        <f t="shared" si="191"/>
        <v>2.4981264051961031E-3</v>
      </c>
      <c r="Y200" s="367">
        <f>SUM(R200:X200)</f>
        <v>1.6062248639626155</v>
      </c>
    </row>
    <row r="201" spans="1:25">
      <c r="A201" s="293">
        <v>109</v>
      </c>
      <c r="B201" s="2" t="s">
        <v>129</v>
      </c>
      <c r="C201" s="297" t="s">
        <v>121</v>
      </c>
      <c r="D201" s="365">
        <f>SUM(E201:K201)</f>
        <v>44313</v>
      </c>
      <c r="E201" s="4">
        <f>H27国調市町!J19</f>
        <v>5524</v>
      </c>
      <c r="F201" s="4">
        <f>H27国調市町!K19</f>
        <v>5062</v>
      </c>
      <c r="G201" s="4">
        <f>H27国調市町!L19</f>
        <v>4833</v>
      </c>
      <c r="H201" s="4">
        <f>H27国調市町!M19</f>
        <v>5523</v>
      </c>
      <c r="I201" s="4">
        <f>H27国調市町!N19</f>
        <v>6861</v>
      </c>
      <c r="J201" s="4">
        <f>H27国調市町!O19</f>
        <v>8670</v>
      </c>
      <c r="K201" s="4">
        <f>H27国調市町!P19</f>
        <v>7840</v>
      </c>
      <c r="L201" s="323"/>
      <c r="M201" s="363"/>
      <c r="N201" s="293">
        <v>109</v>
      </c>
      <c r="O201" s="2" t="s">
        <v>129</v>
      </c>
      <c r="P201" s="294" t="s">
        <v>121</v>
      </c>
      <c r="Q201" s="371">
        <f>SUM(R201:X201)</f>
        <v>42690</v>
      </c>
      <c r="R201" s="373">
        <f>H29住基人口2!AR11</f>
        <v>5368</v>
      </c>
      <c r="S201" s="4">
        <f>H29住基人口2!AS11</f>
        <v>4905</v>
      </c>
      <c r="T201" s="4">
        <f>H29住基人口2!AT11</f>
        <v>4435</v>
      </c>
      <c r="U201" s="4">
        <f>H29住基人口2!AU11</f>
        <v>5130</v>
      </c>
      <c r="V201" s="4">
        <f>H29住基人口2!AV11</f>
        <v>6323</v>
      </c>
      <c r="W201" s="4">
        <f>H29住基人口2!AW11</f>
        <v>8339</v>
      </c>
      <c r="X201" s="4">
        <f>H29住基人口2!AX11</f>
        <v>8190</v>
      </c>
      <c r="Y201" s="323"/>
    </row>
    <row r="202" spans="1:25">
      <c r="A202" s="296"/>
      <c r="B202" s="5"/>
      <c r="C202" s="295" t="s">
        <v>122</v>
      </c>
      <c r="D202" s="366">
        <f>SUM(E202:K202)</f>
        <v>1500</v>
      </c>
      <c r="E202" s="6">
        <f>H27市町出生!E12</f>
        <v>20</v>
      </c>
      <c r="F202" s="6">
        <f>H27市町出生!F12</f>
        <v>122</v>
      </c>
      <c r="G202" s="6">
        <f>H27市町出生!G12</f>
        <v>389</v>
      </c>
      <c r="H202" s="6">
        <f>H27市町出生!H12</f>
        <v>523</v>
      </c>
      <c r="I202" s="6">
        <f>H27市町出生!I12</f>
        <v>352</v>
      </c>
      <c r="J202" s="6">
        <f>H27市町出生!J12</f>
        <v>90</v>
      </c>
      <c r="K202" s="6">
        <f>H27市町出生!K12</f>
        <v>4</v>
      </c>
      <c r="L202" s="323"/>
      <c r="M202" s="363"/>
      <c r="N202" s="296"/>
      <c r="O202" s="5"/>
      <c r="P202" s="297" t="s">
        <v>122</v>
      </c>
      <c r="Q202" s="372">
        <f>SUM(R202:X202)</f>
        <v>1460</v>
      </c>
      <c r="R202" s="374">
        <f>H28市町出生!E12</f>
        <v>18</v>
      </c>
      <c r="S202" s="6">
        <f>H28市町出生!F12</f>
        <v>116</v>
      </c>
      <c r="T202" s="6">
        <f>H28市町出生!G12</f>
        <v>393</v>
      </c>
      <c r="U202" s="6">
        <f>H28市町出生!H12</f>
        <v>519</v>
      </c>
      <c r="V202" s="6">
        <f>H28市町出生!I12</f>
        <v>326</v>
      </c>
      <c r="W202" s="6">
        <f>H28市町出生!J12</f>
        <v>87</v>
      </c>
      <c r="X202" s="6">
        <f>H28市町出生!K12</f>
        <v>1</v>
      </c>
      <c r="Y202" s="323"/>
    </row>
    <row r="203" spans="1:25">
      <c r="A203" s="296"/>
      <c r="B203" s="5"/>
      <c r="C203" s="297" t="s">
        <v>123</v>
      </c>
      <c r="D203" s="323"/>
      <c r="E203" s="7">
        <f>E202/E201</f>
        <v>3.6205648081100651E-3</v>
      </c>
      <c r="F203" s="7">
        <f t="shared" ref="F203:K203" si="192">F202/F201</f>
        <v>2.4101145792177005E-2</v>
      </c>
      <c r="G203" s="7">
        <f t="shared" si="192"/>
        <v>8.0488309538588862E-2</v>
      </c>
      <c r="H203" s="7">
        <f t="shared" si="192"/>
        <v>9.4694912185406488E-2</v>
      </c>
      <c r="I203" s="7">
        <f t="shared" si="192"/>
        <v>5.1304474566389736E-2</v>
      </c>
      <c r="J203" s="7">
        <f t="shared" si="192"/>
        <v>1.0380622837370242E-2</v>
      </c>
      <c r="K203" s="7">
        <f t="shared" si="192"/>
        <v>5.1020408163265311E-4</v>
      </c>
      <c r="L203" s="17"/>
      <c r="M203" s="363"/>
      <c r="N203" s="296"/>
      <c r="O203" s="5"/>
      <c r="P203" s="297" t="s">
        <v>123</v>
      </c>
      <c r="Q203" s="5"/>
      <c r="R203" s="342">
        <f t="shared" ref="R203:X203" si="193">R202/R201</f>
        <v>3.3532041728763042E-3</v>
      </c>
      <c r="S203" s="7">
        <f t="shared" si="193"/>
        <v>2.3649337410805302E-2</v>
      </c>
      <c r="T203" s="7">
        <f t="shared" si="193"/>
        <v>8.861330326944758E-2</v>
      </c>
      <c r="U203" s="7">
        <f t="shared" si="193"/>
        <v>0.10116959064327485</v>
      </c>
      <c r="V203" s="7">
        <f t="shared" si="193"/>
        <v>5.1557804839474933E-2</v>
      </c>
      <c r="W203" s="7">
        <f t="shared" si="193"/>
        <v>1.0432905624175561E-2</v>
      </c>
      <c r="X203" s="7">
        <f t="shared" si="193"/>
        <v>1.221001221001221E-4</v>
      </c>
      <c r="Y203" s="17"/>
    </row>
    <row r="204" spans="1:25">
      <c r="A204" s="319"/>
      <c r="B204" s="3"/>
      <c r="C204" s="297" t="s">
        <v>118</v>
      </c>
      <c r="D204" s="324"/>
      <c r="E204" s="8">
        <f>E203*5</f>
        <v>1.8102824040550327E-2</v>
      </c>
      <c r="F204" s="8">
        <f t="shared" ref="F204:K204" si="194">F203*5</f>
        <v>0.12050572896088503</v>
      </c>
      <c r="G204" s="8">
        <f t="shared" si="194"/>
        <v>0.40244154769294432</v>
      </c>
      <c r="H204" s="8">
        <f t="shared" si="194"/>
        <v>0.47347456092703244</v>
      </c>
      <c r="I204" s="8">
        <f t="shared" si="194"/>
        <v>0.25652237283194868</v>
      </c>
      <c r="J204" s="8">
        <f t="shared" si="194"/>
        <v>5.1903114186851208E-2</v>
      </c>
      <c r="K204" s="8">
        <f t="shared" si="194"/>
        <v>2.5510204081632655E-3</v>
      </c>
      <c r="L204" s="367">
        <f>ROUND(SUM(E204:K204),2)</f>
        <v>1.33</v>
      </c>
      <c r="M204" s="363"/>
      <c r="N204" s="319"/>
      <c r="O204" s="3"/>
      <c r="P204" s="318" t="s">
        <v>118</v>
      </c>
      <c r="Q204" s="3"/>
      <c r="R204" s="15">
        <f t="shared" ref="R204:X204" si="195">R203*5</f>
        <v>1.6766020864381521E-2</v>
      </c>
      <c r="S204" s="8">
        <f t="shared" si="195"/>
        <v>0.11824668705402651</v>
      </c>
      <c r="T204" s="8">
        <f t="shared" si="195"/>
        <v>0.44306651634723793</v>
      </c>
      <c r="U204" s="8">
        <f t="shared" si="195"/>
        <v>0.50584795321637421</v>
      </c>
      <c r="V204" s="8">
        <f t="shared" si="195"/>
        <v>0.25778902419737465</v>
      </c>
      <c r="W204" s="8">
        <f t="shared" si="195"/>
        <v>5.2164528120877809E-2</v>
      </c>
      <c r="X204" s="8">
        <f t="shared" si="195"/>
        <v>6.105006105006105E-4</v>
      </c>
      <c r="Y204" s="367">
        <f>SUM(R204:X204)</f>
        <v>1.3944912304107733</v>
      </c>
    </row>
    <row r="205" spans="1:25">
      <c r="A205" s="296">
        <v>110</v>
      </c>
      <c r="B205" s="5" t="s">
        <v>130</v>
      </c>
      <c r="C205" s="294" t="s">
        <v>121</v>
      </c>
      <c r="D205" s="311">
        <f>SUM(E205:K205)</f>
        <v>33968</v>
      </c>
      <c r="E205" s="10">
        <f>H27国調市町!J20</f>
        <v>2300</v>
      </c>
      <c r="F205" s="10">
        <f>H27国調市町!K20</f>
        <v>4508</v>
      </c>
      <c r="G205" s="10">
        <f>H27国調市町!L20</f>
        <v>5507</v>
      </c>
      <c r="H205" s="10">
        <f>H27国調市町!M20</f>
        <v>5446</v>
      </c>
      <c r="I205" s="10">
        <f>H27国調市町!N20</f>
        <v>5525</v>
      </c>
      <c r="J205" s="10">
        <f>H27国調市町!O20</f>
        <v>5824</v>
      </c>
      <c r="K205" s="10">
        <f>H27国調市町!P20</f>
        <v>4858</v>
      </c>
      <c r="L205" s="323"/>
      <c r="M205" s="363"/>
      <c r="N205" s="296">
        <v>110</v>
      </c>
      <c r="O205" s="5" t="s">
        <v>130</v>
      </c>
      <c r="P205" s="297" t="s">
        <v>121</v>
      </c>
      <c r="Q205" s="371">
        <f>SUM(R205:X205)</f>
        <v>34144</v>
      </c>
      <c r="R205" s="373">
        <f>H29住基人口2!AR12</f>
        <v>2367</v>
      </c>
      <c r="S205" s="4">
        <f>H29住基人口2!AS12</f>
        <v>4626</v>
      </c>
      <c r="T205" s="4">
        <f>H29住基人口2!AT12</f>
        <v>5434</v>
      </c>
      <c r="U205" s="4">
        <f>H29住基人口2!AU12</f>
        <v>5343</v>
      </c>
      <c r="V205" s="4">
        <f>H29住基人口2!AV12</f>
        <v>5365</v>
      </c>
      <c r="W205" s="4">
        <f>H29住基人口2!AW12</f>
        <v>5839</v>
      </c>
      <c r="X205" s="4">
        <f>H29住基人口2!AX12</f>
        <v>5170</v>
      </c>
      <c r="Y205" s="323"/>
    </row>
    <row r="206" spans="1:25">
      <c r="A206" s="296"/>
      <c r="B206" s="5"/>
      <c r="C206" s="295" t="s">
        <v>122</v>
      </c>
      <c r="D206" s="366">
        <f>SUM(E206:K206)</f>
        <v>1047</v>
      </c>
      <c r="E206" s="9">
        <f>H27市町出生!E13</f>
        <v>12</v>
      </c>
      <c r="F206" s="9">
        <f>H27市町出生!F13</f>
        <v>77</v>
      </c>
      <c r="G206" s="9">
        <f>H27市町出生!G13</f>
        <v>213</v>
      </c>
      <c r="H206" s="9">
        <f>H27市町出生!H13</f>
        <v>389</v>
      </c>
      <c r="I206" s="9">
        <f>H27市町出生!I13</f>
        <v>272</v>
      </c>
      <c r="J206" s="9">
        <f>H27市町出生!J13</f>
        <v>82</v>
      </c>
      <c r="K206" s="9">
        <f>H27市町出生!K13</f>
        <v>2</v>
      </c>
      <c r="L206" s="323"/>
      <c r="M206" s="363"/>
      <c r="N206" s="296"/>
      <c r="O206" s="5"/>
      <c r="P206" s="297" t="s">
        <v>122</v>
      </c>
      <c r="Q206" s="372">
        <f>SUM(R206:X206)</f>
        <v>1166</v>
      </c>
      <c r="R206" s="374">
        <f>H28市町出生!E13</f>
        <v>6</v>
      </c>
      <c r="S206" s="6">
        <f>H28市町出生!F13</f>
        <v>70</v>
      </c>
      <c r="T206" s="6">
        <f>H28市町出生!G13</f>
        <v>303</v>
      </c>
      <c r="U206" s="6">
        <f>H28市町出生!H13</f>
        <v>377</v>
      </c>
      <c r="V206" s="6">
        <f>H28市町出生!I13</f>
        <v>332</v>
      </c>
      <c r="W206" s="6">
        <f>H28市町出生!J13</f>
        <v>76</v>
      </c>
      <c r="X206" s="6">
        <f>H28市町出生!K13</f>
        <v>2</v>
      </c>
      <c r="Y206" s="323"/>
    </row>
    <row r="207" spans="1:25">
      <c r="A207" s="296"/>
      <c r="B207" s="5"/>
      <c r="C207" s="297" t="s">
        <v>123</v>
      </c>
      <c r="D207" s="323"/>
      <c r="E207" s="7">
        <f>E206/E205</f>
        <v>5.2173913043478265E-3</v>
      </c>
      <c r="F207" s="7">
        <f t="shared" ref="F207:K207" si="196">F206/F205</f>
        <v>1.7080745341614908E-2</v>
      </c>
      <c r="G207" s="7">
        <f t="shared" si="196"/>
        <v>3.8678046123116032E-2</v>
      </c>
      <c r="H207" s="7">
        <f t="shared" si="196"/>
        <v>7.1428571428571425E-2</v>
      </c>
      <c r="I207" s="7">
        <f t="shared" si="196"/>
        <v>4.9230769230769231E-2</v>
      </c>
      <c r="J207" s="7">
        <f t="shared" si="196"/>
        <v>1.407967032967033E-2</v>
      </c>
      <c r="K207" s="7">
        <f t="shared" si="196"/>
        <v>4.1169205434335118E-4</v>
      </c>
      <c r="L207" s="17"/>
      <c r="M207" s="363"/>
      <c r="N207" s="296"/>
      <c r="O207" s="5"/>
      <c r="P207" s="297" t="s">
        <v>123</v>
      </c>
      <c r="Q207" s="5"/>
      <c r="R207" s="342">
        <f t="shared" ref="R207:X207" si="197">R206/R205</f>
        <v>2.5348542458808617E-3</v>
      </c>
      <c r="S207" s="7">
        <f t="shared" si="197"/>
        <v>1.5131863380890618E-2</v>
      </c>
      <c r="T207" s="7">
        <f t="shared" si="197"/>
        <v>5.5760029444239974E-2</v>
      </c>
      <c r="U207" s="7">
        <f t="shared" si="197"/>
        <v>7.0559610705596104E-2</v>
      </c>
      <c r="V207" s="7">
        <f t="shared" si="197"/>
        <v>6.1882572227399811E-2</v>
      </c>
      <c r="W207" s="7">
        <f t="shared" si="197"/>
        <v>1.3015927384826169E-2</v>
      </c>
      <c r="X207" s="7">
        <f t="shared" si="197"/>
        <v>3.8684719535783365E-4</v>
      </c>
      <c r="Y207" s="17"/>
    </row>
    <row r="208" spans="1:25">
      <c r="A208" s="296"/>
      <c r="B208" s="5"/>
      <c r="C208" s="318" t="s">
        <v>118</v>
      </c>
      <c r="D208" s="324"/>
      <c r="E208" s="8">
        <f>E207*5</f>
        <v>2.6086956521739132E-2</v>
      </c>
      <c r="F208" s="8">
        <f t="shared" ref="F208:K208" si="198">F207*5</f>
        <v>8.5403726708074543E-2</v>
      </c>
      <c r="G208" s="8">
        <f t="shared" si="198"/>
        <v>0.19339023061558017</v>
      </c>
      <c r="H208" s="8">
        <f t="shared" si="198"/>
        <v>0.3571428571428571</v>
      </c>
      <c r="I208" s="8">
        <f t="shared" si="198"/>
        <v>0.24615384615384617</v>
      </c>
      <c r="J208" s="8">
        <f t="shared" si="198"/>
        <v>7.0398351648351648E-2</v>
      </c>
      <c r="K208" s="8">
        <f t="shared" si="198"/>
        <v>2.0584602717167557E-3</v>
      </c>
      <c r="L208" s="367">
        <f>ROUND(SUM(E208:K208),2)</f>
        <v>0.98</v>
      </c>
      <c r="M208" s="363"/>
      <c r="N208" s="296"/>
      <c r="O208" s="5"/>
      <c r="P208" s="297" t="s">
        <v>118</v>
      </c>
      <c r="Q208" s="5"/>
      <c r="R208" s="342">
        <f t="shared" ref="R208:X208" si="199">R207*5</f>
        <v>1.2674271229404309E-2</v>
      </c>
      <c r="S208" s="7">
        <f t="shared" si="199"/>
        <v>7.5659316904453086E-2</v>
      </c>
      <c r="T208" s="7">
        <f t="shared" si="199"/>
        <v>0.27880014722119989</v>
      </c>
      <c r="U208" s="7">
        <f t="shared" si="199"/>
        <v>0.35279805352798055</v>
      </c>
      <c r="V208" s="7">
        <f t="shared" si="199"/>
        <v>0.30941286113699906</v>
      </c>
      <c r="W208" s="7">
        <f t="shared" si="199"/>
        <v>6.5079636924130851E-2</v>
      </c>
      <c r="X208" s="7">
        <f t="shared" si="199"/>
        <v>1.9342359767891683E-3</v>
      </c>
      <c r="Y208" s="367">
        <f>ROUND(SUM(R208:X208),2)</f>
        <v>1.1000000000000001</v>
      </c>
    </row>
    <row r="209" spans="1:25">
      <c r="A209" s="293">
        <v>111</v>
      </c>
      <c r="B209" s="2" t="s">
        <v>131</v>
      </c>
      <c r="C209" s="294" t="s">
        <v>121</v>
      </c>
      <c r="D209" s="365">
        <f>SUM(E209:K209)</f>
        <v>52161</v>
      </c>
      <c r="E209" s="4">
        <f>H27国調市町!J21</f>
        <v>6542</v>
      </c>
      <c r="F209" s="4">
        <f>H27国調市町!K21</f>
        <v>6379</v>
      </c>
      <c r="G209" s="4">
        <f>H27国調市町!L21</f>
        <v>6039</v>
      </c>
      <c r="H209" s="4">
        <f>H27国調市町!M21</f>
        <v>6753</v>
      </c>
      <c r="I209" s="4">
        <f>H27国調市町!N21</f>
        <v>8279</v>
      </c>
      <c r="J209" s="4">
        <f>H27国調市町!O21</f>
        <v>9591</v>
      </c>
      <c r="K209" s="4">
        <f>H27国調市町!P21</f>
        <v>8578</v>
      </c>
      <c r="L209" s="323"/>
      <c r="M209" s="363"/>
      <c r="N209" s="293">
        <v>111</v>
      </c>
      <c r="O209" s="2" t="s">
        <v>131</v>
      </c>
      <c r="P209" s="294" t="s">
        <v>121</v>
      </c>
      <c r="Q209" s="371">
        <f>SUM(R209:X209)</f>
        <v>50426</v>
      </c>
      <c r="R209" s="373">
        <f>H29住基人口2!AR13</f>
        <v>6332</v>
      </c>
      <c r="S209" s="4">
        <f>H29住基人口2!AS13</f>
        <v>6147</v>
      </c>
      <c r="T209" s="4">
        <f>H29住基人口2!AT13</f>
        <v>5615</v>
      </c>
      <c r="U209" s="4">
        <f>H29住基人口2!AU13</f>
        <v>6364</v>
      </c>
      <c r="V209" s="4">
        <f>H29住基人口2!AV13</f>
        <v>7687</v>
      </c>
      <c r="W209" s="4">
        <f>H29住基人口2!AW13</f>
        <v>9349</v>
      </c>
      <c r="X209" s="4">
        <f>H29住基人口2!AX13</f>
        <v>8932</v>
      </c>
      <c r="Y209" s="323"/>
    </row>
    <row r="210" spans="1:25">
      <c r="A210" s="296"/>
      <c r="B210" s="5"/>
      <c r="C210" s="295" t="s">
        <v>122</v>
      </c>
      <c r="D210" s="366">
        <f>SUM(E210:K210)</f>
        <v>1801</v>
      </c>
      <c r="E210" s="6">
        <f>H27市町出生!E14</f>
        <v>23</v>
      </c>
      <c r="F210" s="6">
        <f>H27市町出生!F14</f>
        <v>155</v>
      </c>
      <c r="G210" s="6">
        <f>H27市町出生!G14</f>
        <v>464</v>
      </c>
      <c r="H210" s="6">
        <f>H27市町出生!H14</f>
        <v>617</v>
      </c>
      <c r="I210" s="6">
        <f>H27市町出生!I14</f>
        <v>426</v>
      </c>
      <c r="J210" s="6">
        <f>H27市町出生!J14</f>
        <v>112</v>
      </c>
      <c r="K210" s="6">
        <f>H27市町出生!K14</f>
        <v>4</v>
      </c>
      <c r="L210" s="323"/>
      <c r="M210" s="363"/>
      <c r="N210" s="296"/>
      <c r="O210" s="5"/>
      <c r="P210" s="297" t="s">
        <v>122</v>
      </c>
      <c r="Q210" s="372">
        <f>SUM(R210:X210)</f>
        <v>1725</v>
      </c>
      <c r="R210" s="374">
        <f>H28市町出生!E14</f>
        <v>26</v>
      </c>
      <c r="S210" s="6">
        <f>H28市町出生!F14</f>
        <v>133</v>
      </c>
      <c r="T210" s="6">
        <f>H28市町出生!G14</f>
        <v>422</v>
      </c>
      <c r="U210" s="6">
        <f>H28市町出生!H14</f>
        <v>648</v>
      </c>
      <c r="V210" s="6">
        <f>H28市町出生!I14</f>
        <v>401</v>
      </c>
      <c r="W210" s="6">
        <f>H28市町出生!J14</f>
        <v>93</v>
      </c>
      <c r="X210" s="6">
        <f>H28市町出生!K14</f>
        <v>2</v>
      </c>
      <c r="Y210" s="323"/>
    </row>
    <row r="211" spans="1:25">
      <c r="A211" s="296"/>
      <c r="B211" s="5"/>
      <c r="C211" s="297" t="s">
        <v>123</v>
      </c>
      <c r="D211" s="323"/>
      <c r="E211" s="7">
        <f>E210/E209</f>
        <v>3.5157444206664629E-3</v>
      </c>
      <c r="F211" s="7">
        <f t="shared" ref="F211:K211" si="200">F210/F209</f>
        <v>2.4298479385483619E-2</v>
      </c>
      <c r="G211" s="7">
        <f t="shared" si="200"/>
        <v>7.683391289948667E-2</v>
      </c>
      <c r="H211" s="7">
        <f t="shared" si="200"/>
        <v>9.136679994076706E-2</v>
      </c>
      <c r="I211" s="7">
        <f t="shared" si="200"/>
        <v>5.1455489793453317E-2</v>
      </c>
      <c r="J211" s="7">
        <f t="shared" si="200"/>
        <v>1.1677614430194974E-2</v>
      </c>
      <c r="K211" s="7">
        <f t="shared" si="200"/>
        <v>4.6630916297505244E-4</v>
      </c>
      <c r="L211" s="17"/>
      <c r="M211" s="363"/>
      <c r="N211" s="296"/>
      <c r="O211" s="5"/>
      <c r="P211" s="297" t="s">
        <v>123</v>
      </c>
      <c r="Q211" s="5"/>
      <c r="R211" s="342">
        <f t="shared" ref="R211:X211" si="201">R210/R209</f>
        <v>4.1061276058117499E-3</v>
      </c>
      <c r="S211" s="7">
        <f t="shared" si="201"/>
        <v>2.1636570684886936E-2</v>
      </c>
      <c r="T211" s="7">
        <f t="shared" si="201"/>
        <v>7.5155832591273369E-2</v>
      </c>
      <c r="U211" s="7">
        <f t="shared" si="201"/>
        <v>0.10182275298554368</v>
      </c>
      <c r="V211" s="7">
        <f t="shared" si="201"/>
        <v>5.2165994536229998E-2</v>
      </c>
      <c r="W211" s="7">
        <f t="shared" si="201"/>
        <v>9.9475879773237783E-3</v>
      </c>
      <c r="X211" s="7">
        <f t="shared" si="201"/>
        <v>2.2391401701746529E-4</v>
      </c>
      <c r="Y211" s="17"/>
    </row>
    <row r="212" spans="1:25">
      <c r="A212" s="319"/>
      <c r="B212" s="3"/>
      <c r="C212" s="318" t="s">
        <v>118</v>
      </c>
      <c r="D212" s="324"/>
      <c r="E212" s="8">
        <f>E211*5</f>
        <v>1.7578722103332313E-2</v>
      </c>
      <c r="F212" s="8">
        <f t="shared" ref="F212:K212" si="202">F211*5</f>
        <v>0.12149239692741809</v>
      </c>
      <c r="G212" s="8">
        <f t="shared" si="202"/>
        <v>0.38416956449743334</v>
      </c>
      <c r="H212" s="8">
        <f t="shared" si="202"/>
        <v>0.45683399970383531</v>
      </c>
      <c r="I212" s="8">
        <f t="shared" si="202"/>
        <v>0.25727744896726656</v>
      </c>
      <c r="J212" s="8">
        <f t="shared" si="202"/>
        <v>5.8388072150974871E-2</v>
      </c>
      <c r="K212" s="8">
        <f t="shared" si="202"/>
        <v>2.3315458148752623E-3</v>
      </c>
      <c r="L212" s="367">
        <f>ROUND(SUM(E212:K212),2)</f>
        <v>1.3</v>
      </c>
      <c r="M212" s="363"/>
      <c r="N212" s="319"/>
      <c r="O212" s="3"/>
      <c r="P212" s="318" t="s">
        <v>118</v>
      </c>
      <c r="Q212" s="3"/>
      <c r="R212" s="15">
        <f t="shared" ref="R212:X212" si="203">R211*5</f>
        <v>2.0530638029058749E-2</v>
      </c>
      <c r="S212" s="8">
        <f t="shared" si="203"/>
        <v>0.10818285342443468</v>
      </c>
      <c r="T212" s="8">
        <f t="shared" si="203"/>
        <v>0.37577916295636682</v>
      </c>
      <c r="U212" s="8">
        <f t="shared" si="203"/>
        <v>0.50911376492771843</v>
      </c>
      <c r="V212" s="8">
        <f t="shared" si="203"/>
        <v>0.26082997268114999</v>
      </c>
      <c r="W212" s="8">
        <f t="shared" si="203"/>
        <v>4.9737939886618891E-2</v>
      </c>
      <c r="X212" s="8">
        <f t="shared" si="203"/>
        <v>1.1195700850873264E-3</v>
      </c>
      <c r="Y212" s="367">
        <f>SUM(R212:X212)</f>
        <v>1.3252939019904348</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pane xSplit="2" ySplit="8" topLeftCell="C9" activePane="bottomRight" state="frozen"/>
      <selection pane="topRight"/>
      <selection pane="bottomLeft"/>
      <selection pane="bottomRight"/>
    </sheetView>
  </sheetViews>
  <sheetFormatPr defaultRowHeight="13.5"/>
  <cols>
    <col min="1" max="1" width="10.875" customWidth="1"/>
  </cols>
  <sheetData>
    <row r="1" spans="1:20">
      <c r="A1" t="s">
        <v>780</v>
      </c>
      <c r="B1" t="s">
        <v>364</v>
      </c>
    </row>
    <row r="2" spans="1:20">
      <c r="A2" s="81" t="s">
        <v>921</v>
      </c>
      <c r="B2" s="81"/>
      <c r="C2" s="81"/>
      <c r="D2" s="81"/>
      <c r="E2" s="81"/>
    </row>
    <row r="5" spans="1:20">
      <c r="A5" t="s">
        <v>922</v>
      </c>
    </row>
    <row r="6" spans="1:20">
      <c r="C6" t="s">
        <v>365</v>
      </c>
      <c r="I6" t="s">
        <v>1</v>
      </c>
      <c r="O6" t="s">
        <v>2</v>
      </c>
    </row>
    <row r="7" spans="1:20">
      <c r="C7" t="s">
        <v>365</v>
      </c>
      <c r="D7" t="s">
        <v>697</v>
      </c>
      <c r="E7" t="s">
        <v>698</v>
      </c>
      <c r="F7" t="s">
        <v>699</v>
      </c>
      <c r="G7" t="s">
        <v>700</v>
      </c>
      <c r="H7" t="s">
        <v>923</v>
      </c>
      <c r="I7" t="s">
        <v>365</v>
      </c>
      <c r="J7" t="s">
        <v>697</v>
      </c>
      <c r="K7" t="s">
        <v>698</v>
      </c>
      <c r="L7" t="s">
        <v>699</v>
      </c>
      <c r="M7" t="s">
        <v>700</v>
      </c>
      <c r="N7" t="s">
        <v>923</v>
      </c>
      <c r="O7" t="s">
        <v>365</v>
      </c>
      <c r="P7" t="s">
        <v>697</v>
      </c>
      <c r="Q7" t="s">
        <v>698</v>
      </c>
      <c r="R7" t="s">
        <v>699</v>
      </c>
      <c r="S7" t="s">
        <v>700</v>
      </c>
      <c r="T7" t="s">
        <v>923</v>
      </c>
    </row>
    <row r="8" spans="1:20">
      <c r="A8" t="s">
        <v>0</v>
      </c>
    </row>
    <row r="9" spans="1:20">
      <c r="A9" t="s">
        <v>924</v>
      </c>
      <c r="B9" t="s">
        <v>365</v>
      </c>
      <c r="C9" s="79">
        <v>44015</v>
      </c>
      <c r="D9" s="79">
        <v>20599</v>
      </c>
      <c r="E9" s="79">
        <v>16196</v>
      </c>
      <c r="F9" s="79">
        <v>5853</v>
      </c>
      <c r="G9" s="79">
        <v>1041</v>
      </c>
      <c r="H9" s="79">
        <v>326</v>
      </c>
      <c r="I9" s="79">
        <v>22672</v>
      </c>
      <c r="J9" s="79">
        <v>10654</v>
      </c>
      <c r="K9" s="79">
        <v>8307</v>
      </c>
      <c r="L9" s="79">
        <v>2993</v>
      </c>
      <c r="M9" s="79">
        <v>534</v>
      </c>
      <c r="N9" s="79">
        <v>184</v>
      </c>
      <c r="O9" s="79">
        <v>21343</v>
      </c>
      <c r="P9" s="79">
        <v>9945</v>
      </c>
      <c r="Q9" s="79">
        <v>7889</v>
      </c>
      <c r="R9" s="79">
        <v>2860</v>
      </c>
      <c r="S9" s="79">
        <v>507</v>
      </c>
      <c r="T9" s="79">
        <v>142</v>
      </c>
    </row>
    <row r="10" spans="1:20">
      <c r="B10" t="s">
        <v>654</v>
      </c>
      <c r="C10" s="79">
        <v>4</v>
      </c>
      <c r="D10" s="79">
        <v>4</v>
      </c>
      <c r="E10" s="79">
        <v>0</v>
      </c>
      <c r="F10" s="79">
        <v>0</v>
      </c>
      <c r="G10" s="79">
        <v>0</v>
      </c>
      <c r="H10" s="79">
        <v>0</v>
      </c>
      <c r="I10" s="79">
        <v>1</v>
      </c>
      <c r="J10" s="79">
        <v>1</v>
      </c>
      <c r="K10" s="79">
        <v>0</v>
      </c>
      <c r="L10" s="79">
        <v>0</v>
      </c>
      <c r="M10" s="79">
        <v>0</v>
      </c>
      <c r="N10" s="79">
        <v>0</v>
      </c>
      <c r="O10" s="79">
        <v>3</v>
      </c>
      <c r="P10" s="79">
        <v>3</v>
      </c>
      <c r="Q10" s="79">
        <v>0</v>
      </c>
      <c r="R10" s="79">
        <v>0</v>
      </c>
      <c r="S10" s="79">
        <v>0</v>
      </c>
      <c r="T10" s="79">
        <v>0</v>
      </c>
    </row>
    <row r="11" spans="1:20">
      <c r="B11" t="s">
        <v>655</v>
      </c>
      <c r="C11" s="182">
        <v>8</v>
      </c>
      <c r="D11" s="79">
        <v>8</v>
      </c>
      <c r="E11" s="79">
        <v>0</v>
      </c>
      <c r="F11" s="79">
        <v>0</v>
      </c>
      <c r="G11" s="79">
        <v>0</v>
      </c>
      <c r="H11" s="79">
        <v>0</v>
      </c>
      <c r="I11" s="79">
        <v>3</v>
      </c>
      <c r="J11" s="79">
        <v>3</v>
      </c>
      <c r="K11" s="79">
        <v>0</v>
      </c>
      <c r="L11" s="79">
        <v>0</v>
      </c>
      <c r="M11" s="79">
        <v>0</v>
      </c>
      <c r="N11" s="79">
        <v>0</v>
      </c>
      <c r="O11" s="79">
        <v>5</v>
      </c>
      <c r="P11" s="79">
        <v>5</v>
      </c>
      <c r="Q11" s="79">
        <v>0</v>
      </c>
      <c r="R11" s="79">
        <v>0</v>
      </c>
      <c r="S11" s="79">
        <v>0</v>
      </c>
      <c r="T11" s="79">
        <v>0</v>
      </c>
    </row>
    <row r="12" spans="1:20">
      <c r="B12" t="s">
        <v>656</v>
      </c>
      <c r="C12" s="182">
        <v>34</v>
      </c>
      <c r="D12" s="79">
        <v>34</v>
      </c>
      <c r="E12" s="79">
        <v>0</v>
      </c>
      <c r="F12" s="79">
        <v>0</v>
      </c>
      <c r="G12" s="79">
        <v>0</v>
      </c>
      <c r="H12" s="79">
        <v>0</v>
      </c>
      <c r="I12" s="79">
        <v>21</v>
      </c>
      <c r="J12" s="79">
        <v>21</v>
      </c>
      <c r="K12" s="79">
        <v>0</v>
      </c>
      <c r="L12" s="79">
        <v>0</v>
      </c>
      <c r="M12" s="79">
        <v>0</v>
      </c>
      <c r="N12" s="79">
        <v>0</v>
      </c>
      <c r="O12" s="79">
        <v>13</v>
      </c>
      <c r="P12" s="79">
        <v>13</v>
      </c>
      <c r="Q12" s="79">
        <v>0</v>
      </c>
      <c r="R12" s="79">
        <v>0</v>
      </c>
      <c r="S12" s="79">
        <v>0</v>
      </c>
      <c r="T12" s="79">
        <v>0</v>
      </c>
    </row>
    <row r="13" spans="1:20">
      <c r="B13" t="s">
        <v>657</v>
      </c>
      <c r="C13" s="182">
        <v>77</v>
      </c>
      <c r="D13" s="79">
        <v>74</v>
      </c>
      <c r="E13" s="79">
        <v>3</v>
      </c>
      <c r="F13" s="79">
        <v>0</v>
      </c>
      <c r="G13" s="79">
        <v>0</v>
      </c>
      <c r="H13" s="79">
        <v>0</v>
      </c>
      <c r="I13" s="79">
        <v>42</v>
      </c>
      <c r="J13" s="79">
        <v>39</v>
      </c>
      <c r="K13" s="79">
        <v>3</v>
      </c>
      <c r="L13" s="79">
        <v>0</v>
      </c>
      <c r="M13" s="79">
        <v>0</v>
      </c>
      <c r="N13" s="79">
        <v>0</v>
      </c>
      <c r="O13" s="79">
        <v>35</v>
      </c>
      <c r="P13" s="79">
        <v>35</v>
      </c>
      <c r="Q13" s="79">
        <v>0</v>
      </c>
      <c r="R13" s="79">
        <v>0</v>
      </c>
      <c r="S13" s="79">
        <v>0</v>
      </c>
      <c r="T13" s="79">
        <v>0</v>
      </c>
    </row>
    <row r="14" spans="1:20">
      <c r="B14" t="s">
        <v>658</v>
      </c>
      <c r="C14" s="182">
        <v>152</v>
      </c>
      <c r="D14" s="79">
        <v>136</v>
      </c>
      <c r="E14" s="79">
        <v>16</v>
      </c>
      <c r="F14" s="79">
        <v>0</v>
      </c>
      <c r="G14" s="79">
        <v>0</v>
      </c>
      <c r="H14" s="79">
        <v>0</v>
      </c>
      <c r="I14" s="79">
        <v>77</v>
      </c>
      <c r="J14" s="79">
        <v>67</v>
      </c>
      <c r="K14" s="79">
        <v>10</v>
      </c>
      <c r="L14" s="79">
        <v>0</v>
      </c>
      <c r="M14" s="79">
        <v>0</v>
      </c>
      <c r="N14" s="79">
        <v>0</v>
      </c>
      <c r="O14" s="79">
        <v>75</v>
      </c>
      <c r="P14" s="79">
        <v>69</v>
      </c>
      <c r="Q14" s="79">
        <v>6</v>
      </c>
      <c r="R14" s="79">
        <v>0</v>
      </c>
      <c r="S14" s="79">
        <v>0</v>
      </c>
      <c r="T14" s="79">
        <v>0</v>
      </c>
    </row>
    <row r="15" spans="1:20">
      <c r="B15" t="s">
        <v>659</v>
      </c>
      <c r="C15" s="182">
        <v>287</v>
      </c>
      <c r="D15" s="79">
        <v>236</v>
      </c>
      <c r="E15" s="79">
        <v>48</v>
      </c>
      <c r="F15" s="79">
        <v>3</v>
      </c>
      <c r="G15" s="79">
        <v>0</v>
      </c>
      <c r="H15" s="79">
        <v>0</v>
      </c>
      <c r="I15" s="79">
        <v>152</v>
      </c>
      <c r="J15" s="79">
        <v>124</v>
      </c>
      <c r="K15" s="79">
        <v>28</v>
      </c>
      <c r="L15" s="79">
        <v>0</v>
      </c>
      <c r="M15" s="79">
        <v>0</v>
      </c>
      <c r="N15" s="79">
        <v>0</v>
      </c>
      <c r="O15" s="79">
        <v>135</v>
      </c>
      <c r="P15" s="79">
        <v>112</v>
      </c>
      <c r="Q15" s="79">
        <v>20</v>
      </c>
      <c r="R15" s="79">
        <v>3</v>
      </c>
      <c r="S15" s="79">
        <v>0</v>
      </c>
      <c r="T15" s="79">
        <v>0</v>
      </c>
    </row>
    <row r="16" spans="1:20">
      <c r="B16" t="s">
        <v>660</v>
      </c>
      <c r="C16" s="182">
        <v>375</v>
      </c>
      <c r="D16" s="79">
        <v>284</v>
      </c>
      <c r="E16" s="79">
        <v>85</v>
      </c>
      <c r="F16" s="79">
        <v>5</v>
      </c>
      <c r="G16" s="79">
        <v>1</v>
      </c>
      <c r="H16" s="79">
        <v>0</v>
      </c>
      <c r="I16" s="79">
        <v>174</v>
      </c>
      <c r="J16" s="79">
        <v>130</v>
      </c>
      <c r="K16" s="79">
        <v>42</v>
      </c>
      <c r="L16" s="79">
        <v>2</v>
      </c>
      <c r="M16" s="79">
        <v>0</v>
      </c>
      <c r="N16" s="79">
        <v>0</v>
      </c>
      <c r="O16" s="79">
        <v>201</v>
      </c>
      <c r="P16" s="79">
        <v>154</v>
      </c>
      <c r="Q16" s="79">
        <v>43</v>
      </c>
      <c r="R16" s="79">
        <v>3</v>
      </c>
      <c r="S16" s="79">
        <v>1</v>
      </c>
      <c r="T16" s="79">
        <v>0</v>
      </c>
    </row>
    <row r="17" spans="2:20">
      <c r="B17" t="s">
        <v>661</v>
      </c>
      <c r="C17" s="182">
        <v>504</v>
      </c>
      <c r="D17" s="79">
        <v>351</v>
      </c>
      <c r="E17" s="79">
        <v>137</v>
      </c>
      <c r="F17" s="79">
        <v>14</v>
      </c>
      <c r="G17" s="79">
        <v>2</v>
      </c>
      <c r="H17" s="79">
        <v>0</v>
      </c>
      <c r="I17" s="79">
        <v>269</v>
      </c>
      <c r="J17" s="79">
        <v>189</v>
      </c>
      <c r="K17" s="79">
        <v>68</v>
      </c>
      <c r="L17" s="79">
        <v>11</v>
      </c>
      <c r="M17" s="79">
        <v>1</v>
      </c>
      <c r="N17" s="79">
        <v>0</v>
      </c>
      <c r="O17" s="79">
        <v>235</v>
      </c>
      <c r="P17" s="79">
        <v>162</v>
      </c>
      <c r="Q17" s="79">
        <v>69</v>
      </c>
      <c r="R17" s="79">
        <v>3</v>
      </c>
      <c r="S17" s="79">
        <v>1</v>
      </c>
      <c r="T17" s="79">
        <v>0</v>
      </c>
    </row>
    <row r="18" spans="2:20">
      <c r="B18" t="s">
        <v>662</v>
      </c>
      <c r="C18" s="182">
        <v>671</v>
      </c>
      <c r="D18" s="79">
        <v>440</v>
      </c>
      <c r="E18" s="79">
        <v>196</v>
      </c>
      <c r="F18" s="79">
        <v>33</v>
      </c>
      <c r="G18" s="79">
        <v>2</v>
      </c>
      <c r="H18" s="79">
        <v>0</v>
      </c>
      <c r="I18" s="79">
        <v>341</v>
      </c>
      <c r="J18" s="79">
        <v>234</v>
      </c>
      <c r="K18" s="79">
        <v>90</v>
      </c>
      <c r="L18" s="79">
        <v>16</v>
      </c>
      <c r="M18" s="79">
        <v>1</v>
      </c>
      <c r="N18" s="79">
        <v>0</v>
      </c>
      <c r="O18" s="79">
        <v>330</v>
      </c>
      <c r="P18" s="79">
        <v>206</v>
      </c>
      <c r="Q18" s="79">
        <v>106</v>
      </c>
      <c r="R18" s="79">
        <v>17</v>
      </c>
      <c r="S18" s="79">
        <v>1</v>
      </c>
      <c r="T18" s="79">
        <v>0</v>
      </c>
    </row>
    <row r="19" spans="2:20">
      <c r="B19" t="s">
        <v>663</v>
      </c>
      <c r="C19" s="182">
        <v>835</v>
      </c>
      <c r="D19" s="79">
        <v>492</v>
      </c>
      <c r="E19" s="79">
        <v>278</v>
      </c>
      <c r="F19" s="79">
        <v>63</v>
      </c>
      <c r="G19" s="79">
        <v>2</v>
      </c>
      <c r="H19" s="79">
        <v>0</v>
      </c>
      <c r="I19" s="79">
        <v>420</v>
      </c>
      <c r="J19" s="79">
        <v>242</v>
      </c>
      <c r="K19" s="79">
        <v>138</v>
      </c>
      <c r="L19" s="79">
        <v>38</v>
      </c>
      <c r="M19" s="79">
        <v>2</v>
      </c>
      <c r="N19" s="79">
        <v>0</v>
      </c>
      <c r="O19" s="79">
        <v>415</v>
      </c>
      <c r="P19" s="79">
        <v>250</v>
      </c>
      <c r="Q19" s="79">
        <v>140</v>
      </c>
      <c r="R19" s="79">
        <v>25</v>
      </c>
      <c r="S19" s="79">
        <v>0</v>
      </c>
      <c r="T19" s="79">
        <v>0</v>
      </c>
    </row>
    <row r="20" spans="2:20">
      <c r="B20" t="s">
        <v>664</v>
      </c>
      <c r="C20" s="182">
        <v>1163</v>
      </c>
      <c r="D20" s="79">
        <v>690</v>
      </c>
      <c r="E20" s="79">
        <v>366</v>
      </c>
      <c r="F20" s="79">
        <v>93</v>
      </c>
      <c r="G20" s="79">
        <v>12</v>
      </c>
      <c r="H20" s="79">
        <v>2</v>
      </c>
      <c r="I20" s="79">
        <v>588</v>
      </c>
      <c r="J20" s="79">
        <v>349</v>
      </c>
      <c r="K20" s="79">
        <v>186</v>
      </c>
      <c r="L20" s="79">
        <v>47</v>
      </c>
      <c r="M20" s="79">
        <v>4</v>
      </c>
      <c r="N20" s="79">
        <v>2</v>
      </c>
      <c r="O20" s="79">
        <v>575</v>
      </c>
      <c r="P20" s="79">
        <v>341</v>
      </c>
      <c r="Q20" s="79">
        <v>180</v>
      </c>
      <c r="R20" s="79">
        <v>46</v>
      </c>
      <c r="S20" s="79">
        <v>8</v>
      </c>
      <c r="T20" s="79">
        <v>0</v>
      </c>
    </row>
    <row r="21" spans="2:20">
      <c r="B21" t="s">
        <v>665</v>
      </c>
      <c r="C21" s="182">
        <v>1375</v>
      </c>
      <c r="D21" s="79">
        <v>844</v>
      </c>
      <c r="E21" s="79">
        <v>393</v>
      </c>
      <c r="F21" s="79">
        <v>120</v>
      </c>
      <c r="G21" s="79">
        <v>13</v>
      </c>
      <c r="H21" s="79">
        <v>5</v>
      </c>
      <c r="I21" s="79">
        <v>701</v>
      </c>
      <c r="J21" s="79">
        <v>453</v>
      </c>
      <c r="K21" s="79">
        <v>173</v>
      </c>
      <c r="L21" s="79">
        <v>65</v>
      </c>
      <c r="M21" s="79">
        <v>7</v>
      </c>
      <c r="N21" s="79">
        <v>3</v>
      </c>
      <c r="O21" s="79">
        <v>674</v>
      </c>
      <c r="P21" s="79">
        <v>391</v>
      </c>
      <c r="Q21" s="79">
        <v>220</v>
      </c>
      <c r="R21" s="79">
        <v>55</v>
      </c>
      <c r="S21" s="79">
        <v>6</v>
      </c>
      <c r="T21" s="79">
        <v>2</v>
      </c>
    </row>
    <row r="22" spans="2:20">
      <c r="B22" t="s">
        <v>666</v>
      </c>
      <c r="C22" s="182">
        <v>1780</v>
      </c>
      <c r="D22" s="79">
        <v>1102</v>
      </c>
      <c r="E22" s="79">
        <v>503</v>
      </c>
      <c r="F22" s="79">
        <v>143</v>
      </c>
      <c r="G22" s="79">
        <v>23</v>
      </c>
      <c r="H22" s="79">
        <v>9</v>
      </c>
      <c r="I22" s="79">
        <v>940</v>
      </c>
      <c r="J22" s="79">
        <v>585</v>
      </c>
      <c r="K22" s="79">
        <v>270</v>
      </c>
      <c r="L22" s="79">
        <v>72</v>
      </c>
      <c r="M22" s="79">
        <v>9</v>
      </c>
      <c r="N22" s="79">
        <v>4</v>
      </c>
      <c r="O22" s="79">
        <v>840</v>
      </c>
      <c r="P22" s="79">
        <v>517</v>
      </c>
      <c r="Q22" s="79">
        <v>233</v>
      </c>
      <c r="R22" s="79">
        <v>71</v>
      </c>
      <c r="S22" s="79">
        <v>14</v>
      </c>
      <c r="T22" s="79">
        <v>5</v>
      </c>
    </row>
    <row r="23" spans="2:20">
      <c r="B23" t="s">
        <v>667</v>
      </c>
      <c r="C23" s="182">
        <v>2296</v>
      </c>
      <c r="D23" s="79">
        <v>1427</v>
      </c>
      <c r="E23" s="79">
        <v>634</v>
      </c>
      <c r="F23" s="79">
        <v>187</v>
      </c>
      <c r="G23" s="79">
        <v>40</v>
      </c>
      <c r="H23" s="79">
        <v>8</v>
      </c>
      <c r="I23" s="79">
        <v>1143</v>
      </c>
      <c r="J23" s="79">
        <v>722</v>
      </c>
      <c r="K23" s="79">
        <v>316</v>
      </c>
      <c r="L23" s="79">
        <v>85</v>
      </c>
      <c r="M23" s="79">
        <v>16</v>
      </c>
      <c r="N23" s="79">
        <v>4</v>
      </c>
      <c r="O23" s="79">
        <v>1153</v>
      </c>
      <c r="P23" s="79">
        <v>705</v>
      </c>
      <c r="Q23" s="79">
        <v>318</v>
      </c>
      <c r="R23" s="79">
        <v>102</v>
      </c>
      <c r="S23" s="79">
        <v>24</v>
      </c>
      <c r="T23" s="79">
        <v>4</v>
      </c>
    </row>
    <row r="24" spans="2:20">
      <c r="B24" t="s">
        <v>668</v>
      </c>
      <c r="C24" s="182">
        <v>2782</v>
      </c>
      <c r="D24" s="79">
        <v>1639</v>
      </c>
      <c r="E24" s="79">
        <v>851</v>
      </c>
      <c r="F24" s="79">
        <v>254</v>
      </c>
      <c r="G24" s="79">
        <v>32</v>
      </c>
      <c r="H24" s="79">
        <v>6</v>
      </c>
      <c r="I24" s="79">
        <v>1451</v>
      </c>
      <c r="J24" s="79">
        <v>858</v>
      </c>
      <c r="K24" s="79">
        <v>439</v>
      </c>
      <c r="L24" s="79">
        <v>137</v>
      </c>
      <c r="M24" s="79">
        <v>13</v>
      </c>
      <c r="N24" s="79">
        <v>4</v>
      </c>
      <c r="O24" s="79">
        <v>1331</v>
      </c>
      <c r="P24" s="79">
        <v>781</v>
      </c>
      <c r="Q24" s="79">
        <v>412</v>
      </c>
      <c r="R24" s="79">
        <v>117</v>
      </c>
      <c r="S24" s="79">
        <v>19</v>
      </c>
      <c r="T24" s="79">
        <v>2</v>
      </c>
    </row>
    <row r="25" spans="2:20">
      <c r="B25" t="s">
        <v>669</v>
      </c>
      <c r="C25" s="182">
        <v>3258</v>
      </c>
      <c r="D25" s="79">
        <v>1775</v>
      </c>
      <c r="E25" s="79">
        <v>1126</v>
      </c>
      <c r="F25" s="79">
        <v>292</v>
      </c>
      <c r="G25" s="79">
        <v>52</v>
      </c>
      <c r="H25" s="79">
        <v>13</v>
      </c>
      <c r="I25" s="79">
        <v>1697</v>
      </c>
      <c r="J25" s="79">
        <v>920</v>
      </c>
      <c r="K25" s="79">
        <v>585</v>
      </c>
      <c r="L25" s="79">
        <v>157</v>
      </c>
      <c r="M25" s="79">
        <v>26</v>
      </c>
      <c r="N25" s="79">
        <v>9</v>
      </c>
      <c r="O25" s="79">
        <v>1561</v>
      </c>
      <c r="P25" s="79">
        <v>855</v>
      </c>
      <c r="Q25" s="79">
        <v>541</v>
      </c>
      <c r="R25" s="79">
        <v>135</v>
      </c>
      <c r="S25" s="79">
        <v>26</v>
      </c>
      <c r="T25" s="79">
        <v>4</v>
      </c>
    </row>
    <row r="26" spans="2:20">
      <c r="B26" t="s">
        <v>670</v>
      </c>
      <c r="C26" s="182">
        <v>3325</v>
      </c>
      <c r="D26" s="79">
        <v>1694</v>
      </c>
      <c r="E26" s="79">
        <v>1186</v>
      </c>
      <c r="F26" s="79">
        <v>376</v>
      </c>
      <c r="G26" s="79">
        <v>56</v>
      </c>
      <c r="H26" s="79">
        <v>13</v>
      </c>
      <c r="I26" s="79">
        <v>1708</v>
      </c>
      <c r="J26" s="79">
        <v>872</v>
      </c>
      <c r="K26" s="79">
        <v>602</v>
      </c>
      <c r="L26" s="79">
        <v>202</v>
      </c>
      <c r="M26" s="79">
        <v>27</v>
      </c>
      <c r="N26" s="79">
        <v>5</v>
      </c>
      <c r="O26" s="79">
        <v>1617</v>
      </c>
      <c r="P26" s="79">
        <v>822</v>
      </c>
      <c r="Q26" s="79">
        <v>584</v>
      </c>
      <c r="R26" s="79">
        <v>174</v>
      </c>
      <c r="S26" s="79">
        <v>29</v>
      </c>
      <c r="T26" s="79">
        <v>8</v>
      </c>
    </row>
    <row r="27" spans="2:20">
      <c r="B27" t="s">
        <v>671</v>
      </c>
      <c r="C27" s="182">
        <v>3487</v>
      </c>
      <c r="D27" s="79">
        <v>1543</v>
      </c>
      <c r="E27" s="79">
        <v>1406</v>
      </c>
      <c r="F27" s="79">
        <v>429</v>
      </c>
      <c r="G27" s="79">
        <v>93</v>
      </c>
      <c r="H27" s="79">
        <v>16</v>
      </c>
      <c r="I27" s="79">
        <v>1807</v>
      </c>
      <c r="J27" s="79">
        <v>797</v>
      </c>
      <c r="K27" s="79">
        <v>720</v>
      </c>
      <c r="L27" s="79">
        <v>229</v>
      </c>
      <c r="M27" s="79">
        <v>52</v>
      </c>
      <c r="N27" s="79">
        <v>9</v>
      </c>
      <c r="O27" s="79">
        <v>1680</v>
      </c>
      <c r="P27" s="79">
        <v>746</v>
      </c>
      <c r="Q27" s="79">
        <v>686</v>
      </c>
      <c r="R27" s="79">
        <v>200</v>
      </c>
      <c r="S27" s="79">
        <v>41</v>
      </c>
      <c r="T27" s="79">
        <v>7</v>
      </c>
    </row>
    <row r="28" spans="2:20">
      <c r="B28" t="s">
        <v>672</v>
      </c>
      <c r="C28" s="182">
        <v>3375</v>
      </c>
      <c r="D28" s="79">
        <v>1355</v>
      </c>
      <c r="E28" s="79">
        <v>1421</v>
      </c>
      <c r="F28" s="79">
        <v>511</v>
      </c>
      <c r="G28" s="79">
        <v>72</v>
      </c>
      <c r="H28" s="79">
        <v>16</v>
      </c>
      <c r="I28" s="79">
        <v>1740</v>
      </c>
      <c r="J28" s="79">
        <v>700</v>
      </c>
      <c r="K28" s="79">
        <v>759</v>
      </c>
      <c r="L28" s="79">
        <v>237</v>
      </c>
      <c r="M28" s="79">
        <v>32</v>
      </c>
      <c r="N28" s="79">
        <v>12</v>
      </c>
      <c r="O28" s="79">
        <v>1635</v>
      </c>
      <c r="P28" s="79">
        <v>655</v>
      </c>
      <c r="Q28" s="79">
        <v>662</v>
      </c>
      <c r="R28" s="79">
        <v>274</v>
      </c>
      <c r="S28" s="79">
        <v>40</v>
      </c>
      <c r="T28" s="79">
        <v>4</v>
      </c>
    </row>
    <row r="29" spans="2:20">
      <c r="B29" t="s">
        <v>673</v>
      </c>
      <c r="C29" s="182">
        <v>3096</v>
      </c>
      <c r="D29" s="79">
        <v>1154</v>
      </c>
      <c r="E29" s="79">
        <v>1334</v>
      </c>
      <c r="F29" s="79">
        <v>511</v>
      </c>
      <c r="G29" s="79">
        <v>75</v>
      </c>
      <c r="H29" s="79">
        <v>22</v>
      </c>
      <c r="I29" s="79">
        <v>1628</v>
      </c>
      <c r="J29" s="79">
        <v>598</v>
      </c>
      <c r="K29" s="79">
        <v>707</v>
      </c>
      <c r="L29" s="79">
        <v>265</v>
      </c>
      <c r="M29" s="79">
        <v>46</v>
      </c>
      <c r="N29" s="79">
        <v>12</v>
      </c>
      <c r="O29" s="79">
        <v>1468</v>
      </c>
      <c r="P29" s="79">
        <v>556</v>
      </c>
      <c r="Q29" s="79">
        <v>627</v>
      </c>
      <c r="R29" s="79">
        <v>246</v>
      </c>
      <c r="S29" s="79">
        <v>29</v>
      </c>
      <c r="T29" s="79">
        <v>10</v>
      </c>
    </row>
    <row r="30" spans="2:20">
      <c r="B30" t="s">
        <v>674</v>
      </c>
      <c r="C30" s="182">
        <v>2907</v>
      </c>
      <c r="D30" s="79">
        <v>1047</v>
      </c>
      <c r="E30" s="79">
        <v>1234</v>
      </c>
      <c r="F30" s="79">
        <v>509</v>
      </c>
      <c r="G30" s="79">
        <v>89</v>
      </c>
      <c r="H30" s="79">
        <v>28</v>
      </c>
      <c r="I30" s="79">
        <v>1501</v>
      </c>
      <c r="J30" s="79">
        <v>549</v>
      </c>
      <c r="K30" s="79">
        <v>618</v>
      </c>
      <c r="L30" s="79">
        <v>268</v>
      </c>
      <c r="M30" s="79">
        <v>49</v>
      </c>
      <c r="N30" s="79">
        <v>17</v>
      </c>
      <c r="O30" s="79">
        <v>1406</v>
      </c>
      <c r="P30" s="79">
        <v>498</v>
      </c>
      <c r="Q30" s="79">
        <v>616</v>
      </c>
      <c r="R30" s="79">
        <v>241</v>
      </c>
      <c r="S30" s="79">
        <v>40</v>
      </c>
      <c r="T30" s="79">
        <v>11</v>
      </c>
    </row>
    <row r="31" spans="2:20">
      <c r="B31" t="s">
        <v>675</v>
      </c>
      <c r="C31" s="182">
        <v>2673</v>
      </c>
      <c r="D31" s="79">
        <v>934</v>
      </c>
      <c r="E31" s="79">
        <v>1120</v>
      </c>
      <c r="F31" s="79">
        <v>504</v>
      </c>
      <c r="G31" s="79">
        <v>91</v>
      </c>
      <c r="H31" s="79">
        <v>24</v>
      </c>
      <c r="I31" s="79">
        <v>1362</v>
      </c>
      <c r="J31" s="79">
        <v>459</v>
      </c>
      <c r="K31" s="79">
        <v>565</v>
      </c>
      <c r="L31" s="79">
        <v>272</v>
      </c>
      <c r="M31" s="79">
        <v>51</v>
      </c>
      <c r="N31" s="79">
        <v>15</v>
      </c>
      <c r="O31" s="79">
        <v>1311</v>
      </c>
      <c r="P31" s="79">
        <v>475</v>
      </c>
      <c r="Q31" s="79">
        <v>555</v>
      </c>
      <c r="R31" s="79">
        <v>232</v>
      </c>
      <c r="S31" s="79">
        <v>40</v>
      </c>
      <c r="T31" s="79">
        <v>9</v>
      </c>
    </row>
    <row r="32" spans="2:20">
      <c r="B32" t="s">
        <v>676</v>
      </c>
      <c r="C32" s="182">
        <v>2402</v>
      </c>
      <c r="D32" s="79">
        <v>836</v>
      </c>
      <c r="E32" s="79">
        <v>982</v>
      </c>
      <c r="F32" s="79">
        <v>458</v>
      </c>
      <c r="G32" s="79">
        <v>103</v>
      </c>
      <c r="H32" s="79">
        <v>23</v>
      </c>
      <c r="I32" s="79">
        <v>1226</v>
      </c>
      <c r="J32" s="79">
        <v>446</v>
      </c>
      <c r="K32" s="79">
        <v>487</v>
      </c>
      <c r="L32" s="79">
        <v>225</v>
      </c>
      <c r="M32" s="79">
        <v>56</v>
      </c>
      <c r="N32" s="79">
        <v>12</v>
      </c>
      <c r="O32" s="79">
        <v>1176</v>
      </c>
      <c r="P32" s="79">
        <v>390</v>
      </c>
      <c r="Q32" s="79">
        <v>495</v>
      </c>
      <c r="R32" s="79">
        <v>233</v>
      </c>
      <c r="S32" s="79">
        <v>47</v>
      </c>
      <c r="T32" s="79">
        <v>11</v>
      </c>
    </row>
    <row r="33" spans="2:20">
      <c r="B33" t="s">
        <v>677</v>
      </c>
      <c r="C33" s="182">
        <v>1930</v>
      </c>
      <c r="D33" s="79">
        <v>612</v>
      </c>
      <c r="E33" s="79">
        <v>844</v>
      </c>
      <c r="F33" s="79">
        <v>389</v>
      </c>
      <c r="G33" s="79">
        <v>59</v>
      </c>
      <c r="H33" s="79">
        <v>26</v>
      </c>
      <c r="I33" s="79">
        <v>1010</v>
      </c>
      <c r="J33" s="79">
        <v>326</v>
      </c>
      <c r="K33" s="79">
        <v>450</v>
      </c>
      <c r="L33" s="79">
        <v>199</v>
      </c>
      <c r="M33" s="79">
        <v>22</v>
      </c>
      <c r="N33" s="79">
        <v>13</v>
      </c>
      <c r="O33" s="79">
        <v>920</v>
      </c>
      <c r="P33" s="79">
        <v>286</v>
      </c>
      <c r="Q33" s="79">
        <v>394</v>
      </c>
      <c r="R33" s="79">
        <v>190</v>
      </c>
      <c r="S33" s="79">
        <v>37</v>
      </c>
      <c r="T33" s="79">
        <v>13</v>
      </c>
    </row>
    <row r="34" spans="2:20">
      <c r="B34" t="s">
        <v>678</v>
      </c>
      <c r="C34" s="182">
        <v>1601</v>
      </c>
      <c r="D34" s="79">
        <v>532</v>
      </c>
      <c r="E34" s="79">
        <v>656</v>
      </c>
      <c r="F34" s="79">
        <v>314</v>
      </c>
      <c r="G34" s="79">
        <v>71</v>
      </c>
      <c r="H34" s="79">
        <v>28</v>
      </c>
      <c r="I34" s="79">
        <v>805</v>
      </c>
      <c r="J34" s="79">
        <v>267</v>
      </c>
      <c r="K34" s="79">
        <v>334</v>
      </c>
      <c r="L34" s="79">
        <v>148</v>
      </c>
      <c r="M34" s="79">
        <v>37</v>
      </c>
      <c r="N34" s="79">
        <v>19</v>
      </c>
      <c r="O34" s="79">
        <v>796</v>
      </c>
      <c r="P34" s="79">
        <v>265</v>
      </c>
      <c r="Q34" s="79">
        <v>322</v>
      </c>
      <c r="R34" s="79">
        <v>166</v>
      </c>
      <c r="S34" s="79">
        <v>34</v>
      </c>
      <c r="T34" s="79">
        <v>9</v>
      </c>
    </row>
    <row r="35" spans="2:20">
      <c r="B35" t="s">
        <v>679</v>
      </c>
      <c r="C35" s="182">
        <v>1251</v>
      </c>
      <c r="D35" s="79">
        <v>444</v>
      </c>
      <c r="E35" s="79">
        <v>510</v>
      </c>
      <c r="F35" s="79">
        <v>231</v>
      </c>
      <c r="G35" s="79">
        <v>46</v>
      </c>
      <c r="H35" s="79">
        <v>20</v>
      </c>
      <c r="I35" s="79">
        <v>639</v>
      </c>
      <c r="J35" s="79">
        <v>230</v>
      </c>
      <c r="K35" s="79">
        <v>265</v>
      </c>
      <c r="L35" s="79">
        <v>112</v>
      </c>
      <c r="M35" s="79">
        <v>25</v>
      </c>
      <c r="N35" s="79">
        <v>7</v>
      </c>
      <c r="O35" s="79">
        <v>612</v>
      </c>
      <c r="P35" s="79">
        <v>214</v>
      </c>
      <c r="Q35" s="79">
        <v>245</v>
      </c>
      <c r="R35" s="79">
        <v>119</v>
      </c>
      <c r="S35" s="79">
        <v>21</v>
      </c>
      <c r="T35" s="79">
        <v>13</v>
      </c>
    </row>
    <row r="36" spans="2:20">
      <c r="B36" t="s">
        <v>680</v>
      </c>
      <c r="C36" s="182">
        <v>948</v>
      </c>
      <c r="D36" s="79">
        <v>336</v>
      </c>
      <c r="E36" s="79">
        <v>351</v>
      </c>
      <c r="F36" s="79">
        <v>194</v>
      </c>
      <c r="G36" s="79">
        <v>46</v>
      </c>
      <c r="H36" s="79">
        <v>21</v>
      </c>
      <c r="I36" s="79">
        <v>474</v>
      </c>
      <c r="J36" s="79">
        <v>171</v>
      </c>
      <c r="K36" s="79">
        <v>171</v>
      </c>
      <c r="L36" s="79">
        <v>101</v>
      </c>
      <c r="M36" s="79">
        <v>22</v>
      </c>
      <c r="N36" s="79">
        <v>9</v>
      </c>
      <c r="O36" s="79">
        <v>474</v>
      </c>
      <c r="P36" s="79">
        <v>165</v>
      </c>
      <c r="Q36" s="79">
        <v>180</v>
      </c>
      <c r="R36" s="79">
        <v>93</v>
      </c>
      <c r="S36" s="79">
        <v>24</v>
      </c>
      <c r="T36" s="79">
        <v>12</v>
      </c>
    </row>
    <row r="37" spans="2:20">
      <c r="B37" t="s">
        <v>681</v>
      </c>
      <c r="C37" s="182">
        <v>642</v>
      </c>
      <c r="D37" s="79">
        <v>251</v>
      </c>
      <c r="E37" s="79">
        <v>243</v>
      </c>
      <c r="F37" s="79">
        <v>106</v>
      </c>
      <c r="G37" s="79">
        <v>23</v>
      </c>
      <c r="H37" s="79">
        <v>19</v>
      </c>
      <c r="I37" s="79">
        <v>331</v>
      </c>
      <c r="J37" s="79">
        <v>120</v>
      </c>
      <c r="K37" s="79">
        <v>131</v>
      </c>
      <c r="L37" s="79">
        <v>55</v>
      </c>
      <c r="M37" s="79">
        <v>15</v>
      </c>
      <c r="N37" s="79">
        <v>10</v>
      </c>
      <c r="O37" s="79">
        <v>311</v>
      </c>
      <c r="P37" s="79">
        <v>131</v>
      </c>
      <c r="Q37" s="79">
        <v>112</v>
      </c>
      <c r="R37" s="79">
        <v>51</v>
      </c>
      <c r="S37" s="79">
        <v>8</v>
      </c>
      <c r="T37" s="79">
        <v>9</v>
      </c>
    </row>
    <row r="38" spans="2:20">
      <c r="B38" t="s">
        <v>682</v>
      </c>
      <c r="C38" s="182">
        <v>412</v>
      </c>
      <c r="D38" s="79">
        <v>169</v>
      </c>
      <c r="E38" s="79">
        <v>147</v>
      </c>
      <c r="F38" s="79">
        <v>67</v>
      </c>
      <c r="G38" s="79">
        <v>16</v>
      </c>
      <c r="H38" s="79">
        <v>13</v>
      </c>
      <c r="I38" s="79">
        <v>238</v>
      </c>
      <c r="J38" s="79">
        <v>108</v>
      </c>
      <c r="K38" s="79">
        <v>84</v>
      </c>
      <c r="L38" s="79">
        <v>29</v>
      </c>
      <c r="M38" s="79">
        <v>8</v>
      </c>
      <c r="N38" s="79">
        <v>9</v>
      </c>
      <c r="O38" s="79">
        <v>174</v>
      </c>
      <c r="P38" s="79">
        <v>61</v>
      </c>
      <c r="Q38" s="79">
        <v>63</v>
      </c>
      <c r="R38" s="79">
        <v>38</v>
      </c>
      <c r="S38" s="79">
        <v>8</v>
      </c>
      <c r="T38" s="79">
        <v>4</v>
      </c>
    </row>
    <row r="39" spans="2:20">
      <c r="B39" t="s">
        <v>683</v>
      </c>
      <c r="C39" s="182">
        <v>220</v>
      </c>
      <c r="D39" s="79">
        <v>85</v>
      </c>
      <c r="E39" s="79">
        <v>78</v>
      </c>
      <c r="F39" s="79">
        <v>37</v>
      </c>
      <c r="G39" s="79">
        <v>13</v>
      </c>
      <c r="H39" s="79">
        <v>7</v>
      </c>
      <c r="I39" s="79">
        <v>122</v>
      </c>
      <c r="J39" s="79">
        <v>47</v>
      </c>
      <c r="K39" s="79">
        <v>45</v>
      </c>
      <c r="L39" s="79">
        <v>18</v>
      </c>
      <c r="M39" s="79">
        <v>7</v>
      </c>
      <c r="N39" s="79">
        <v>5</v>
      </c>
      <c r="O39" s="79">
        <v>98</v>
      </c>
      <c r="P39" s="79">
        <v>38</v>
      </c>
      <c r="Q39" s="79">
        <v>33</v>
      </c>
      <c r="R39" s="79">
        <v>19</v>
      </c>
      <c r="S39" s="79">
        <v>6</v>
      </c>
      <c r="T39" s="79">
        <v>2</v>
      </c>
    </row>
    <row r="40" spans="2:20">
      <c r="B40" t="s">
        <v>684</v>
      </c>
      <c r="C40" s="182">
        <v>78</v>
      </c>
      <c r="D40" s="79">
        <v>35</v>
      </c>
      <c r="E40" s="79">
        <v>30</v>
      </c>
      <c r="F40" s="79">
        <v>5</v>
      </c>
      <c r="G40" s="79">
        <v>5</v>
      </c>
      <c r="H40" s="79">
        <v>3</v>
      </c>
      <c r="I40" s="79">
        <v>34</v>
      </c>
      <c r="J40" s="79">
        <v>16</v>
      </c>
      <c r="K40" s="79">
        <v>12</v>
      </c>
      <c r="L40" s="79">
        <v>2</v>
      </c>
      <c r="M40" s="79">
        <v>2</v>
      </c>
      <c r="N40" s="79">
        <v>2</v>
      </c>
      <c r="O40" s="79">
        <v>44</v>
      </c>
      <c r="P40" s="79">
        <v>19</v>
      </c>
      <c r="Q40" s="79">
        <v>18</v>
      </c>
      <c r="R40" s="79">
        <v>3</v>
      </c>
      <c r="S40" s="79">
        <v>3</v>
      </c>
      <c r="T40" s="79">
        <v>1</v>
      </c>
    </row>
    <row r="41" spans="2:20">
      <c r="B41" t="s">
        <v>685</v>
      </c>
      <c r="C41" s="182">
        <v>47</v>
      </c>
      <c r="D41" s="79">
        <v>22</v>
      </c>
      <c r="E41" s="79">
        <v>14</v>
      </c>
      <c r="F41" s="79">
        <v>4</v>
      </c>
      <c r="G41" s="79">
        <v>3</v>
      </c>
      <c r="H41" s="79">
        <v>4</v>
      </c>
      <c r="I41" s="79">
        <v>20</v>
      </c>
      <c r="J41" s="79">
        <v>7</v>
      </c>
      <c r="K41" s="79">
        <v>7</v>
      </c>
      <c r="L41" s="79">
        <v>1</v>
      </c>
      <c r="M41" s="79">
        <v>3</v>
      </c>
      <c r="N41" s="79">
        <v>2</v>
      </c>
      <c r="O41" s="79">
        <v>27</v>
      </c>
      <c r="P41" s="79">
        <v>15</v>
      </c>
      <c r="Q41" s="79">
        <v>7</v>
      </c>
      <c r="R41" s="79">
        <v>3</v>
      </c>
      <c r="S41" s="79">
        <v>0</v>
      </c>
      <c r="T41" s="79">
        <v>2</v>
      </c>
    </row>
    <row r="42" spans="2:20">
      <c r="B42" t="s">
        <v>686</v>
      </c>
      <c r="C42" s="182">
        <v>9</v>
      </c>
      <c r="D42" s="79">
        <v>6</v>
      </c>
      <c r="E42" s="79">
        <v>2</v>
      </c>
      <c r="F42" s="79">
        <v>0</v>
      </c>
      <c r="G42" s="79">
        <v>1</v>
      </c>
      <c r="H42" s="79">
        <v>0</v>
      </c>
      <c r="I42" s="79">
        <v>6</v>
      </c>
      <c r="J42" s="79">
        <v>3</v>
      </c>
      <c r="K42" s="79">
        <v>2</v>
      </c>
      <c r="L42" s="79">
        <v>0</v>
      </c>
      <c r="M42" s="79">
        <v>1</v>
      </c>
      <c r="N42" s="79">
        <v>0</v>
      </c>
      <c r="O42" s="79">
        <v>3</v>
      </c>
      <c r="P42" s="79">
        <v>3</v>
      </c>
      <c r="Q42" s="79">
        <v>0</v>
      </c>
      <c r="R42" s="79">
        <v>0</v>
      </c>
      <c r="S42" s="79">
        <v>0</v>
      </c>
      <c r="T42" s="79">
        <v>0</v>
      </c>
    </row>
    <row r="43" spans="2:20">
      <c r="B43" t="s">
        <v>687</v>
      </c>
      <c r="C43" s="182">
        <v>4</v>
      </c>
      <c r="D43" s="79">
        <v>2</v>
      </c>
      <c r="E43" s="79">
        <v>1</v>
      </c>
      <c r="F43" s="79">
        <v>1</v>
      </c>
      <c r="G43" s="79">
        <v>0</v>
      </c>
      <c r="H43" s="79">
        <v>0</v>
      </c>
      <c r="I43" s="79">
        <v>1</v>
      </c>
      <c r="J43" s="79">
        <v>1</v>
      </c>
      <c r="K43" s="79">
        <v>0</v>
      </c>
      <c r="L43" s="79">
        <v>0</v>
      </c>
      <c r="M43" s="79">
        <v>0</v>
      </c>
      <c r="N43" s="79">
        <v>0</v>
      </c>
      <c r="O43" s="79">
        <v>3</v>
      </c>
      <c r="P43" s="79">
        <v>1</v>
      </c>
      <c r="Q43" s="79">
        <v>1</v>
      </c>
      <c r="R43" s="79">
        <v>1</v>
      </c>
      <c r="S43" s="79">
        <v>0</v>
      </c>
      <c r="T43" s="79">
        <v>0</v>
      </c>
    </row>
    <row r="44" spans="2:20">
      <c r="B44" t="s">
        <v>688</v>
      </c>
      <c r="C44" s="182">
        <v>2</v>
      </c>
      <c r="D44" s="79">
        <v>1</v>
      </c>
      <c r="E44" s="79">
        <v>1</v>
      </c>
      <c r="F44" s="79">
        <v>0</v>
      </c>
      <c r="G44" s="79">
        <v>0</v>
      </c>
      <c r="H44" s="79">
        <v>0</v>
      </c>
      <c r="I44" s="79">
        <v>0</v>
      </c>
      <c r="J44" s="79">
        <v>0</v>
      </c>
      <c r="K44" s="79">
        <v>0</v>
      </c>
      <c r="L44" s="79">
        <v>0</v>
      </c>
      <c r="M44" s="79">
        <v>0</v>
      </c>
      <c r="N44" s="79">
        <v>0</v>
      </c>
      <c r="O44" s="79">
        <v>2</v>
      </c>
      <c r="P44" s="79">
        <v>1</v>
      </c>
      <c r="Q44" s="79">
        <v>1</v>
      </c>
      <c r="R44" s="79">
        <v>0</v>
      </c>
      <c r="S44" s="79">
        <v>0</v>
      </c>
      <c r="T44" s="79">
        <v>0</v>
      </c>
    </row>
    <row r="45" spans="2:20">
      <c r="B45" t="s">
        <v>689</v>
      </c>
      <c r="C45" s="182">
        <v>2</v>
      </c>
      <c r="D45" s="79">
        <v>2</v>
      </c>
      <c r="E45" s="79">
        <v>0</v>
      </c>
      <c r="F45" s="79">
        <v>0</v>
      </c>
      <c r="G45" s="79">
        <v>0</v>
      </c>
      <c r="H45" s="79">
        <v>0</v>
      </c>
      <c r="I45" s="79">
        <v>0</v>
      </c>
      <c r="J45" s="79">
        <v>0</v>
      </c>
      <c r="K45" s="79">
        <v>0</v>
      </c>
      <c r="L45" s="79">
        <v>0</v>
      </c>
      <c r="M45" s="79">
        <v>0</v>
      </c>
      <c r="N45" s="79">
        <v>0</v>
      </c>
      <c r="O45" s="79">
        <v>2</v>
      </c>
      <c r="P45" s="79">
        <v>2</v>
      </c>
      <c r="Q45" s="79">
        <v>0</v>
      </c>
      <c r="R45" s="79">
        <v>0</v>
      </c>
      <c r="S45" s="79">
        <v>0</v>
      </c>
      <c r="T45" s="79">
        <v>0</v>
      </c>
    </row>
    <row r="46" spans="2:20">
      <c r="B46" t="s">
        <v>690</v>
      </c>
      <c r="C46" s="182">
        <v>1</v>
      </c>
      <c r="D46" s="79">
        <v>1</v>
      </c>
      <c r="E46" s="79">
        <v>0</v>
      </c>
      <c r="F46" s="79">
        <v>0</v>
      </c>
      <c r="G46" s="79">
        <v>0</v>
      </c>
      <c r="H46" s="79">
        <v>0</v>
      </c>
      <c r="I46" s="79">
        <v>0</v>
      </c>
      <c r="J46" s="79">
        <v>0</v>
      </c>
      <c r="K46" s="79">
        <v>0</v>
      </c>
      <c r="L46" s="79">
        <v>0</v>
      </c>
      <c r="M46" s="79">
        <v>0</v>
      </c>
      <c r="N46" s="79">
        <v>0</v>
      </c>
      <c r="O46" s="79">
        <v>1</v>
      </c>
      <c r="P46" s="79">
        <v>1</v>
      </c>
      <c r="Q46" s="79">
        <v>0</v>
      </c>
      <c r="R46" s="79">
        <v>0</v>
      </c>
      <c r="S46" s="79">
        <v>0</v>
      </c>
      <c r="T46" s="79">
        <v>0</v>
      </c>
    </row>
    <row r="47" spans="2:20">
      <c r="B47" t="s">
        <v>691</v>
      </c>
      <c r="C47" s="182">
        <v>1</v>
      </c>
      <c r="D47" s="79">
        <v>1</v>
      </c>
      <c r="E47" s="79">
        <v>0</v>
      </c>
      <c r="F47" s="79">
        <v>0</v>
      </c>
      <c r="G47" s="79">
        <v>0</v>
      </c>
      <c r="H47" s="79">
        <v>0</v>
      </c>
      <c r="I47" s="79">
        <v>0</v>
      </c>
      <c r="J47" s="79">
        <v>0</v>
      </c>
      <c r="K47" s="79">
        <v>0</v>
      </c>
      <c r="L47" s="79">
        <v>0</v>
      </c>
      <c r="M47" s="79">
        <v>0</v>
      </c>
      <c r="N47" s="79">
        <v>0</v>
      </c>
      <c r="O47" s="79">
        <v>1</v>
      </c>
      <c r="P47" s="79">
        <v>1</v>
      </c>
      <c r="Q47" s="79">
        <v>0</v>
      </c>
      <c r="R47" s="79">
        <v>0</v>
      </c>
      <c r="S47" s="79">
        <v>0</v>
      </c>
      <c r="T47" s="79">
        <v>0</v>
      </c>
    </row>
    <row r="48" spans="2:20">
      <c r="B48" t="s">
        <v>692</v>
      </c>
      <c r="C48" s="182">
        <v>0</v>
      </c>
      <c r="D48" s="79">
        <v>0</v>
      </c>
      <c r="E48" s="79">
        <v>0</v>
      </c>
      <c r="F48" s="79">
        <v>0</v>
      </c>
      <c r="G48" s="79">
        <v>0</v>
      </c>
      <c r="H48" s="79">
        <v>0</v>
      </c>
      <c r="I48" s="79">
        <v>0</v>
      </c>
      <c r="J48" s="79">
        <v>0</v>
      </c>
      <c r="K48" s="79">
        <v>0</v>
      </c>
      <c r="L48" s="79">
        <v>0</v>
      </c>
      <c r="M48" s="79">
        <v>0</v>
      </c>
      <c r="N48" s="79">
        <v>0</v>
      </c>
      <c r="O48" s="79">
        <v>0</v>
      </c>
      <c r="P48" s="79">
        <v>0</v>
      </c>
      <c r="Q48" s="79">
        <v>0</v>
      </c>
      <c r="R48" s="79">
        <v>0</v>
      </c>
      <c r="S48" s="79">
        <v>0</v>
      </c>
      <c r="T48" s="79">
        <v>0</v>
      </c>
    </row>
    <row r="49" spans="1:20">
      <c r="B49" t="s">
        <v>693</v>
      </c>
      <c r="C49" s="182">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row>
    <row r="50" spans="1:20">
      <c r="B50" t="s">
        <v>694</v>
      </c>
      <c r="C50" s="182">
        <v>0</v>
      </c>
      <c r="D50" s="79">
        <v>0</v>
      </c>
      <c r="E50" s="79">
        <v>0</v>
      </c>
      <c r="F50" s="79">
        <v>0</v>
      </c>
      <c r="G50" s="79">
        <v>0</v>
      </c>
      <c r="H50" s="79">
        <v>0</v>
      </c>
      <c r="I50" s="79">
        <v>0</v>
      </c>
      <c r="J50" s="79">
        <v>0</v>
      </c>
      <c r="K50" s="79">
        <v>0</v>
      </c>
      <c r="L50" s="79">
        <v>0</v>
      </c>
      <c r="M50" s="79">
        <v>0</v>
      </c>
      <c r="N50" s="79">
        <v>0</v>
      </c>
      <c r="O50" s="79">
        <v>0</v>
      </c>
      <c r="P50" s="79">
        <v>0</v>
      </c>
      <c r="Q50" s="79">
        <v>0</v>
      </c>
      <c r="R50" s="79">
        <v>0</v>
      </c>
      <c r="S50" s="79">
        <v>0</v>
      </c>
      <c r="T50" s="79">
        <v>0</v>
      </c>
    </row>
    <row r="51" spans="1:20">
      <c r="B51" t="s">
        <v>695</v>
      </c>
      <c r="C51" s="182">
        <v>1</v>
      </c>
      <c r="D51" s="79">
        <v>1</v>
      </c>
      <c r="E51" s="79">
        <v>0</v>
      </c>
      <c r="F51" s="79">
        <v>0</v>
      </c>
      <c r="G51" s="79">
        <v>0</v>
      </c>
      <c r="H51" s="79">
        <v>0</v>
      </c>
      <c r="I51" s="79">
        <v>0</v>
      </c>
      <c r="J51" s="79">
        <v>0</v>
      </c>
      <c r="K51" s="79">
        <v>0</v>
      </c>
      <c r="L51" s="79">
        <v>0</v>
      </c>
      <c r="M51" s="79">
        <v>0</v>
      </c>
      <c r="N51" s="79">
        <v>0</v>
      </c>
      <c r="O51" s="79">
        <v>1</v>
      </c>
      <c r="P51" s="79">
        <v>1</v>
      </c>
      <c r="Q51" s="79">
        <v>0</v>
      </c>
      <c r="R51" s="79">
        <v>0</v>
      </c>
      <c r="S51" s="79">
        <v>0</v>
      </c>
      <c r="T51" s="79">
        <v>0</v>
      </c>
    </row>
    <row r="52" spans="1:20">
      <c r="B52" t="s">
        <v>696</v>
      </c>
      <c r="C52" s="182">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row>
    <row r="53" spans="1:20">
      <c r="A53" t="s">
        <v>925</v>
      </c>
      <c r="C53" s="182"/>
      <c r="D53" s="79"/>
      <c r="E53" s="79"/>
      <c r="F53" s="79"/>
      <c r="G53" s="79"/>
      <c r="H53" s="79"/>
      <c r="I53" s="79"/>
      <c r="J53" s="79"/>
      <c r="K53" s="79"/>
      <c r="L53" s="79"/>
      <c r="M53" s="79"/>
      <c r="N53" s="79"/>
      <c r="O53" s="79"/>
      <c r="P53" s="79"/>
      <c r="Q53" s="79"/>
      <c r="R53" s="79"/>
      <c r="S53" s="79"/>
      <c r="T53" s="79"/>
    </row>
    <row r="54" spans="1:20">
      <c r="A54" t="s">
        <v>924</v>
      </c>
      <c r="B54" t="s">
        <v>365</v>
      </c>
      <c r="C54" s="182">
        <v>4069</v>
      </c>
      <c r="D54" s="79">
        <v>1990</v>
      </c>
      <c r="E54" s="79">
        <v>1374</v>
      </c>
      <c r="F54" s="79">
        <v>551</v>
      </c>
      <c r="G54" s="79">
        <v>113</v>
      </c>
      <c r="H54" s="79">
        <v>41</v>
      </c>
      <c r="I54" s="79">
        <v>1879</v>
      </c>
      <c r="J54" s="79">
        <v>939</v>
      </c>
      <c r="K54" s="79">
        <v>614</v>
      </c>
      <c r="L54" s="79">
        <v>246</v>
      </c>
      <c r="M54" s="79">
        <v>55</v>
      </c>
      <c r="N54" s="79">
        <v>25</v>
      </c>
      <c r="O54" s="79">
        <v>2190</v>
      </c>
      <c r="P54" s="79">
        <v>1051</v>
      </c>
      <c r="Q54" s="79">
        <v>760</v>
      </c>
      <c r="R54" s="79">
        <v>305</v>
      </c>
      <c r="S54" s="79">
        <v>58</v>
      </c>
      <c r="T54" s="79">
        <v>16</v>
      </c>
    </row>
    <row r="55" spans="1:20">
      <c r="B55" t="s">
        <v>654</v>
      </c>
      <c r="C55" s="182">
        <v>0</v>
      </c>
      <c r="D55" s="79">
        <v>0</v>
      </c>
      <c r="E55" s="79">
        <v>0</v>
      </c>
      <c r="F55" s="79">
        <v>0</v>
      </c>
      <c r="G55" s="79">
        <v>0</v>
      </c>
      <c r="H55" s="79">
        <v>0</v>
      </c>
      <c r="I55" s="79">
        <v>0</v>
      </c>
      <c r="J55" s="79">
        <v>0</v>
      </c>
      <c r="K55" s="79">
        <v>0</v>
      </c>
      <c r="L55" s="79">
        <v>0</v>
      </c>
      <c r="M55" s="79">
        <v>0</v>
      </c>
      <c r="N55" s="79">
        <v>0</v>
      </c>
      <c r="O55" s="79">
        <v>0</v>
      </c>
      <c r="P55" s="79">
        <v>0</v>
      </c>
      <c r="Q55" s="79">
        <v>0</v>
      </c>
      <c r="R55" s="79">
        <v>0</v>
      </c>
      <c r="S55" s="79">
        <v>0</v>
      </c>
      <c r="T55" s="79">
        <v>0</v>
      </c>
    </row>
    <row r="56" spans="1:20">
      <c r="B56" t="s">
        <v>655</v>
      </c>
      <c r="C56" s="182">
        <v>2</v>
      </c>
      <c r="D56" s="79">
        <v>2</v>
      </c>
      <c r="E56" s="79">
        <v>0</v>
      </c>
      <c r="F56" s="79">
        <v>0</v>
      </c>
      <c r="G56" s="79">
        <v>0</v>
      </c>
      <c r="H56" s="79">
        <v>0</v>
      </c>
      <c r="I56" s="79">
        <v>0</v>
      </c>
      <c r="J56" s="79">
        <v>0</v>
      </c>
      <c r="K56" s="79">
        <v>0</v>
      </c>
      <c r="L56" s="79">
        <v>0</v>
      </c>
      <c r="M56" s="79">
        <v>0</v>
      </c>
      <c r="N56" s="79">
        <v>0</v>
      </c>
      <c r="O56" s="79">
        <v>2</v>
      </c>
      <c r="P56" s="79">
        <v>2</v>
      </c>
      <c r="Q56" s="79">
        <v>0</v>
      </c>
      <c r="R56" s="79">
        <v>0</v>
      </c>
      <c r="S56" s="79">
        <v>0</v>
      </c>
      <c r="T56" s="79">
        <v>0</v>
      </c>
    </row>
    <row r="57" spans="1:20">
      <c r="B57" t="s">
        <v>656</v>
      </c>
      <c r="C57" s="182">
        <v>3</v>
      </c>
      <c r="D57" s="79">
        <v>3</v>
      </c>
      <c r="E57" s="79">
        <v>0</v>
      </c>
      <c r="F57" s="79">
        <v>0</v>
      </c>
      <c r="G57" s="79">
        <v>0</v>
      </c>
      <c r="H57" s="79">
        <v>0</v>
      </c>
      <c r="I57" s="79">
        <v>2</v>
      </c>
      <c r="J57" s="79">
        <v>2</v>
      </c>
      <c r="K57" s="79">
        <v>0</v>
      </c>
      <c r="L57" s="79">
        <v>0</v>
      </c>
      <c r="M57" s="79">
        <v>0</v>
      </c>
      <c r="N57" s="79">
        <v>0</v>
      </c>
      <c r="O57" s="79">
        <v>1</v>
      </c>
      <c r="P57" s="79">
        <v>1</v>
      </c>
      <c r="Q57" s="79">
        <v>0</v>
      </c>
      <c r="R57" s="79">
        <v>0</v>
      </c>
      <c r="S57" s="79">
        <v>0</v>
      </c>
      <c r="T57" s="79">
        <v>0</v>
      </c>
    </row>
    <row r="58" spans="1:20">
      <c r="B58" t="s">
        <v>657</v>
      </c>
      <c r="C58" s="182">
        <v>7</v>
      </c>
      <c r="D58" s="79">
        <v>7</v>
      </c>
      <c r="E58" s="79">
        <v>0</v>
      </c>
      <c r="F58" s="79">
        <v>0</v>
      </c>
      <c r="G58" s="79">
        <v>0</v>
      </c>
      <c r="H58" s="79">
        <v>0</v>
      </c>
      <c r="I58" s="79">
        <v>4</v>
      </c>
      <c r="J58" s="79">
        <v>4</v>
      </c>
      <c r="K58" s="79">
        <v>0</v>
      </c>
      <c r="L58" s="79">
        <v>0</v>
      </c>
      <c r="M58" s="79">
        <v>0</v>
      </c>
      <c r="N58" s="79">
        <v>0</v>
      </c>
      <c r="O58" s="79">
        <v>3</v>
      </c>
      <c r="P58" s="79">
        <v>3</v>
      </c>
      <c r="Q58" s="79">
        <v>0</v>
      </c>
      <c r="R58" s="79">
        <v>0</v>
      </c>
      <c r="S58" s="79">
        <v>0</v>
      </c>
      <c r="T58" s="79">
        <v>0</v>
      </c>
    </row>
    <row r="59" spans="1:20">
      <c r="B59" t="s">
        <v>658</v>
      </c>
      <c r="C59" s="182">
        <v>17</v>
      </c>
      <c r="D59" s="79">
        <v>14</v>
      </c>
      <c r="E59" s="79">
        <v>3</v>
      </c>
      <c r="F59" s="79">
        <v>0</v>
      </c>
      <c r="G59" s="79">
        <v>0</v>
      </c>
      <c r="H59" s="79">
        <v>0</v>
      </c>
      <c r="I59" s="79">
        <v>9</v>
      </c>
      <c r="J59" s="79">
        <v>7</v>
      </c>
      <c r="K59" s="79">
        <v>2</v>
      </c>
      <c r="L59" s="79">
        <v>0</v>
      </c>
      <c r="M59" s="79">
        <v>0</v>
      </c>
      <c r="N59" s="79">
        <v>0</v>
      </c>
      <c r="O59" s="79">
        <v>8</v>
      </c>
      <c r="P59" s="79">
        <v>7</v>
      </c>
      <c r="Q59" s="79">
        <v>1</v>
      </c>
      <c r="R59" s="79">
        <v>0</v>
      </c>
      <c r="S59" s="79">
        <v>0</v>
      </c>
      <c r="T59" s="79">
        <v>0</v>
      </c>
    </row>
    <row r="60" spans="1:20">
      <c r="B60" t="s">
        <v>659</v>
      </c>
      <c r="C60" s="182">
        <v>20</v>
      </c>
      <c r="D60" s="79">
        <v>15</v>
      </c>
      <c r="E60" s="79">
        <v>5</v>
      </c>
      <c r="F60" s="79">
        <v>0</v>
      </c>
      <c r="G60" s="79">
        <v>0</v>
      </c>
      <c r="H60" s="79">
        <v>0</v>
      </c>
      <c r="I60" s="79">
        <v>13</v>
      </c>
      <c r="J60" s="79">
        <v>9</v>
      </c>
      <c r="K60" s="79">
        <v>4</v>
      </c>
      <c r="L60" s="79">
        <v>0</v>
      </c>
      <c r="M60" s="79">
        <v>0</v>
      </c>
      <c r="N60" s="79">
        <v>0</v>
      </c>
      <c r="O60" s="79">
        <v>7</v>
      </c>
      <c r="P60" s="79">
        <v>6</v>
      </c>
      <c r="Q60" s="79">
        <v>1</v>
      </c>
      <c r="R60" s="79">
        <v>0</v>
      </c>
      <c r="S60" s="79">
        <v>0</v>
      </c>
      <c r="T60" s="79">
        <v>0</v>
      </c>
    </row>
    <row r="61" spans="1:20">
      <c r="B61" t="s">
        <v>660</v>
      </c>
      <c r="C61" s="182">
        <v>35</v>
      </c>
      <c r="D61" s="79">
        <v>23</v>
      </c>
      <c r="E61" s="79">
        <v>11</v>
      </c>
      <c r="F61" s="79">
        <v>0</v>
      </c>
      <c r="G61" s="79">
        <v>1</v>
      </c>
      <c r="H61" s="79">
        <v>0</v>
      </c>
      <c r="I61" s="79">
        <v>13</v>
      </c>
      <c r="J61" s="79">
        <v>10</v>
      </c>
      <c r="K61" s="79">
        <v>3</v>
      </c>
      <c r="L61" s="79">
        <v>0</v>
      </c>
      <c r="M61" s="79">
        <v>0</v>
      </c>
      <c r="N61" s="79">
        <v>0</v>
      </c>
      <c r="O61" s="79">
        <v>22</v>
      </c>
      <c r="P61" s="79">
        <v>13</v>
      </c>
      <c r="Q61" s="79">
        <v>8</v>
      </c>
      <c r="R61" s="79">
        <v>0</v>
      </c>
      <c r="S61" s="79">
        <v>1</v>
      </c>
      <c r="T61" s="79">
        <v>0</v>
      </c>
    </row>
    <row r="62" spans="1:20">
      <c r="B62" t="s">
        <v>661</v>
      </c>
      <c r="C62" s="182">
        <v>40</v>
      </c>
      <c r="D62" s="79">
        <v>23</v>
      </c>
      <c r="E62" s="79">
        <v>13</v>
      </c>
      <c r="F62" s="79">
        <v>3</v>
      </c>
      <c r="G62" s="79">
        <v>1</v>
      </c>
      <c r="H62" s="79">
        <v>0</v>
      </c>
      <c r="I62" s="79">
        <v>20</v>
      </c>
      <c r="J62" s="79">
        <v>11</v>
      </c>
      <c r="K62" s="79">
        <v>6</v>
      </c>
      <c r="L62" s="79">
        <v>2</v>
      </c>
      <c r="M62" s="79">
        <v>1</v>
      </c>
      <c r="N62" s="79">
        <v>0</v>
      </c>
      <c r="O62" s="79">
        <v>20</v>
      </c>
      <c r="P62" s="79">
        <v>12</v>
      </c>
      <c r="Q62" s="79">
        <v>7</v>
      </c>
      <c r="R62" s="79">
        <v>1</v>
      </c>
      <c r="S62" s="79">
        <v>0</v>
      </c>
      <c r="T62" s="79">
        <v>0</v>
      </c>
    </row>
    <row r="63" spans="1:20">
      <c r="B63" t="s">
        <v>662</v>
      </c>
      <c r="C63" s="182">
        <v>58</v>
      </c>
      <c r="D63" s="79">
        <v>33</v>
      </c>
      <c r="E63" s="79">
        <v>18</v>
      </c>
      <c r="F63" s="79">
        <v>7</v>
      </c>
      <c r="G63" s="79">
        <v>0</v>
      </c>
      <c r="H63" s="79">
        <v>0</v>
      </c>
      <c r="I63" s="79">
        <v>21</v>
      </c>
      <c r="J63" s="79">
        <v>13</v>
      </c>
      <c r="K63" s="79">
        <v>7</v>
      </c>
      <c r="L63" s="79">
        <v>1</v>
      </c>
      <c r="M63" s="79">
        <v>0</v>
      </c>
      <c r="N63" s="79">
        <v>0</v>
      </c>
      <c r="O63" s="79">
        <v>37</v>
      </c>
      <c r="P63" s="79">
        <v>20</v>
      </c>
      <c r="Q63" s="79">
        <v>11</v>
      </c>
      <c r="R63" s="79">
        <v>6</v>
      </c>
      <c r="S63" s="79">
        <v>0</v>
      </c>
      <c r="T63" s="79">
        <v>0</v>
      </c>
    </row>
    <row r="64" spans="1:20">
      <c r="B64" t="s">
        <v>663</v>
      </c>
      <c r="C64" s="182">
        <v>85</v>
      </c>
      <c r="D64" s="79">
        <v>55</v>
      </c>
      <c r="E64" s="79">
        <v>22</v>
      </c>
      <c r="F64" s="79">
        <v>8</v>
      </c>
      <c r="G64" s="79">
        <v>0</v>
      </c>
      <c r="H64" s="79">
        <v>0</v>
      </c>
      <c r="I64" s="79">
        <v>38</v>
      </c>
      <c r="J64" s="79">
        <v>24</v>
      </c>
      <c r="K64" s="79">
        <v>9</v>
      </c>
      <c r="L64" s="79">
        <v>5</v>
      </c>
      <c r="M64" s="79">
        <v>0</v>
      </c>
      <c r="N64" s="79">
        <v>0</v>
      </c>
      <c r="O64" s="79">
        <v>47</v>
      </c>
      <c r="P64" s="79">
        <v>31</v>
      </c>
      <c r="Q64" s="79">
        <v>13</v>
      </c>
      <c r="R64" s="79">
        <v>3</v>
      </c>
      <c r="S64" s="79">
        <v>0</v>
      </c>
      <c r="T64" s="79">
        <v>0</v>
      </c>
    </row>
    <row r="65" spans="2:20">
      <c r="B65" t="s">
        <v>664</v>
      </c>
      <c r="C65" s="182">
        <v>96</v>
      </c>
      <c r="D65" s="79">
        <v>56</v>
      </c>
      <c r="E65" s="79">
        <v>27</v>
      </c>
      <c r="F65" s="79">
        <v>10</v>
      </c>
      <c r="G65" s="79">
        <v>3</v>
      </c>
      <c r="H65" s="79">
        <v>0</v>
      </c>
      <c r="I65" s="79">
        <v>39</v>
      </c>
      <c r="J65" s="79">
        <v>26</v>
      </c>
      <c r="K65" s="79">
        <v>11</v>
      </c>
      <c r="L65" s="79">
        <v>1</v>
      </c>
      <c r="M65" s="79">
        <v>1</v>
      </c>
      <c r="N65" s="79">
        <v>0</v>
      </c>
      <c r="O65" s="79">
        <v>57</v>
      </c>
      <c r="P65" s="79">
        <v>30</v>
      </c>
      <c r="Q65" s="79">
        <v>16</v>
      </c>
      <c r="R65" s="79">
        <v>9</v>
      </c>
      <c r="S65" s="79">
        <v>2</v>
      </c>
      <c r="T65" s="79">
        <v>0</v>
      </c>
    </row>
    <row r="66" spans="2:20">
      <c r="B66" t="s">
        <v>665</v>
      </c>
      <c r="C66" s="182">
        <v>103</v>
      </c>
      <c r="D66" s="79">
        <v>62</v>
      </c>
      <c r="E66" s="79">
        <v>25</v>
      </c>
      <c r="F66" s="79">
        <v>15</v>
      </c>
      <c r="G66" s="79">
        <v>0</v>
      </c>
      <c r="H66" s="79">
        <v>1</v>
      </c>
      <c r="I66" s="79">
        <v>50</v>
      </c>
      <c r="J66" s="79">
        <v>29</v>
      </c>
      <c r="K66" s="79">
        <v>12</v>
      </c>
      <c r="L66" s="79">
        <v>9</v>
      </c>
      <c r="M66" s="79">
        <v>0</v>
      </c>
      <c r="N66" s="79">
        <v>0</v>
      </c>
      <c r="O66" s="79">
        <v>53</v>
      </c>
      <c r="P66" s="79">
        <v>33</v>
      </c>
      <c r="Q66" s="79">
        <v>13</v>
      </c>
      <c r="R66" s="79">
        <v>6</v>
      </c>
      <c r="S66" s="79">
        <v>0</v>
      </c>
      <c r="T66" s="79">
        <v>1</v>
      </c>
    </row>
    <row r="67" spans="2:20">
      <c r="B67" t="s">
        <v>666</v>
      </c>
      <c r="C67" s="182">
        <v>139</v>
      </c>
      <c r="D67" s="79">
        <v>83</v>
      </c>
      <c r="E67" s="79">
        <v>36</v>
      </c>
      <c r="F67" s="79">
        <v>13</v>
      </c>
      <c r="G67" s="79">
        <v>4</v>
      </c>
      <c r="H67" s="79">
        <v>3</v>
      </c>
      <c r="I67" s="79">
        <v>71</v>
      </c>
      <c r="J67" s="79">
        <v>38</v>
      </c>
      <c r="K67" s="79">
        <v>22</v>
      </c>
      <c r="L67" s="79">
        <v>7</v>
      </c>
      <c r="M67" s="79">
        <v>2</v>
      </c>
      <c r="N67" s="79">
        <v>2</v>
      </c>
      <c r="O67" s="79">
        <v>68</v>
      </c>
      <c r="P67" s="79">
        <v>45</v>
      </c>
      <c r="Q67" s="79">
        <v>14</v>
      </c>
      <c r="R67" s="79">
        <v>6</v>
      </c>
      <c r="S67" s="79">
        <v>2</v>
      </c>
      <c r="T67" s="79">
        <v>1</v>
      </c>
    </row>
    <row r="68" spans="2:20">
      <c r="B68" t="s">
        <v>667</v>
      </c>
      <c r="C68" s="182">
        <v>191</v>
      </c>
      <c r="D68" s="79">
        <v>117</v>
      </c>
      <c r="E68" s="79">
        <v>50</v>
      </c>
      <c r="F68" s="79">
        <v>20</v>
      </c>
      <c r="G68" s="79">
        <v>4</v>
      </c>
      <c r="H68" s="79">
        <v>0</v>
      </c>
      <c r="I68" s="79">
        <v>82</v>
      </c>
      <c r="J68" s="79">
        <v>47</v>
      </c>
      <c r="K68" s="79">
        <v>24</v>
      </c>
      <c r="L68" s="79">
        <v>8</v>
      </c>
      <c r="M68" s="79">
        <v>3</v>
      </c>
      <c r="N68" s="79">
        <v>0</v>
      </c>
      <c r="O68" s="79">
        <v>109</v>
      </c>
      <c r="P68" s="79">
        <v>70</v>
      </c>
      <c r="Q68" s="79">
        <v>26</v>
      </c>
      <c r="R68" s="79">
        <v>12</v>
      </c>
      <c r="S68" s="79">
        <v>1</v>
      </c>
      <c r="T68" s="79">
        <v>0</v>
      </c>
    </row>
    <row r="69" spans="2:20">
      <c r="B69" t="s">
        <v>668</v>
      </c>
      <c r="C69" s="182">
        <v>235</v>
      </c>
      <c r="D69" s="79">
        <v>147</v>
      </c>
      <c r="E69" s="79">
        <v>63</v>
      </c>
      <c r="F69" s="79">
        <v>21</v>
      </c>
      <c r="G69" s="79">
        <v>4</v>
      </c>
      <c r="H69" s="79">
        <v>0</v>
      </c>
      <c r="I69" s="79">
        <v>110</v>
      </c>
      <c r="J69" s="79">
        <v>68</v>
      </c>
      <c r="K69" s="79">
        <v>31</v>
      </c>
      <c r="L69" s="79">
        <v>9</v>
      </c>
      <c r="M69" s="79">
        <v>2</v>
      </c>
      <c r="N69" s="79">
        <v>0</v>
      </c>
      <c r="O69" s="79">
        <v>125</v>
      </c>
      <c r="P69" s="79">
        <v>79</v>
      </c>
      <c r="Q69" s="79">
        <v>32</v>
      </c>
      <c r="R69" s="79">
        <v>12</v>
      </c>
      <c r="S69" s="79">
        <v>2</v>
      </c>
      <c r="T69" s="79">
        <v>0</v>
      </c>
    </row>
    <row r="70" spans="2:20">
      <c r="B70" t="s">
        <v>669</v>
      </c>
      <c r="C70" s="182">
        <v>250</v>
      </c>
      <c r="D70" s="79">
        <v>139</v>
      </c>
      <c r="E70" s="79">
        <v>74</v>
      </c>
      <c r="F70" s="79">
        <v>31</v>
      </c>
      <c r="G70" s="79">
        <v>4</v>
      </c>
      <c r="H70" s="79">
        <v>2</v>
      </c>
      <c r="I70" s="79">
        <v>124</v>
      </c>
      <c r="J70" s="79">
        <v>73</v>
      </c>
      <c r="K70" s="79">
        <v>37</v>
      </c>
      <c r="L70" s="79">
        <v>11</v>
      </c>
      <c r="M70" s="79">
        <v>2</v>
      </c>
      <c r="N70" s="79">
        <v>1</v>
      </c>
      <c r="O70" s="79">
        <v>126</v>
      </c>
      <c r="P70" s="79">
        <v>66</v>
      </c>
      <c r="Q70" s="79">
        <v>37</v>
      </c>
      <c r="R70" s="79">
        <v>20</v>
      </c>
      <c r="S70" s="79">
        <v>2</v>
      </c>
      <c r="T70" s="79">
        <v>1</v>
      </c>
    </row>
    <row r="71" spans="2:20">
      <c r="B71" t="s">
        <v>670</v>
      </c>
      <c r="C71" s="182">
        <v>306</v>
      </c>
      <c r="D71" s="79">
        <v>164</v>
      </c>
      <c r="E71" s="79">
        <v>100</v>
      </c>
      <c r="F71" s="79">
        <v>36</v>
      </c>
      <c r="G71" s="79">
        <v>6</v>
      </c>
      <c r="H71" s="79">
        <v>0</v>
      </c>
      <c r="I71" s="79">
        <v>143</v>
      </c>
      <c r="J71" s="79">
        <v>84</v>
      </c>
      <c r="K71" s="79">
        <v>39</v>
      </c>
      <c r="L71" s="79">
        <v>19</v>
      </c>
      <c r="M71" s="79">
        <v>1</v>
      </c>
      <c r="N71" s="79">
        <v>0</v>
      </c>
      <c r="O71" s="79">
        <v>163</v>
      </c>
      <c r="P71" s="79">
        <v>80</v>
      </c>
      <c r="Q71" s="79">
        <v>61</v>
      </c>
      <c r="R71" s="79">
        <v>17</v>
      </c>
      <c r="S71" s="79">
        <v>5</v>
      </c>
      <c r="T71" s="79">
        <v>0</v>
      </c>
    </row>
    <row r="72" spans="2:20">
      <c r="B72" t="s">
        <v>671</v>
      </c>
      <c r="C72" s="182">
        <v>282</v>
      </c>
      <c r="D72" s="79">
        <v>126</v>
      </c>
      <c r="E72" s="79">
        <v>110</v>
      </c>
      <c r="F72" s="79">
        <v>34</v>
      </c>
      <c r="G72" s="79">
        <v>10</v>
      </c>
      <c r="H72" s="79">
        <v>2</v>
      </c>
      <c r="I72" s="79">
        <v>123</v>
      </c>
      <c r="J72" s="79">
        <v>52</v>
      </c>
      <c r="K72" s="79">
        <v>44</v>
      </c>
      <c r="L72" s="79">
        <v>21</v>
      </c>
      <c r="M72" s="79">
        <v>5</v>
      </c>
      <c r="N72" s="79">
        <v>1</v>
      </c>
      <c r="O72" s="79">
        <v>159</v>
      </c>
      <c r="P72" s="79">
        <v>74</v>
      </c>
      <c r="Q72" s="79">
        <v>66</v>
      </c>
      <c r="R72" s="79">
        <v>13</v>
      </c>
      <c r="S72" s="79">
        <v>5</v>
      </c>
      <c r="T72" s="79">
        <v>1</v>
      </c>
    </row>
    <row r="73" spans="2:20">
      <c r="B73" t="s">
        <v>672</v>
      </c>
      <c r="C73" s="182">
        <v>351</v>
      </c>
      <c r="D73" s="79">
        <v>155</v>
      </c>
      <c r="E73" s="79">
        <v>137</v>
      </c>
      <c r="F73" s="79">
        <v>46</v>
      </c>
      <c r="G73" s="79">
        <v>8</v>
      </c>
      <c r="H73" s="79">
        <v>5</v>
      </c>
      <c r="I73" s="79">
        <v>173</v>
      </c>
      <c r="J73" s="79">
        <v>78</v>
      </c>
      <c r="K73" s="79">
        <v>67</v>
      </c>
      <c r="L73" s="79">
        <v>20</v>
      </c>
      <c r="M73" s="79">
        <v>3</v>
      </c>
      <c r="N73" s="79">
        <v>5</v>
      </c>
      <c r="O73" s="79">
        <v>178</v>
      </c>
      <c r="P73" s="79">
        <v>77</v>
      </c>
      <c r="Q73" s="79">
        <v>70</v>
      </c>
      <c r="R73" s="79">
        <v>26</v>
      </c>
      <c r="S73" s="79">
        <v>5</v>
      </c>
      <c r="T73" s="79">
        <v>0</v>
      </c>
    </row>
    <row r="74" spans="2:20">
      <c r="B74" t="s">
        <v>673</v>
      </c>
      <c r="C74" s="182">
        <v>273</v>
      </c>
      <c r="D74" s="79">
        <v>118</v>
      </c>
      <c r="E74" s="79">
        <v>103</v>
      </c>
      <c r="F74" s="79">
        <v>45</v>
      </c>
      <c r="G74" s="79">
        <v>6</v>
      </c>
      <c r="H74" s="79">
        <v>1</v>
      </c>
      <c r="I74" s="79">
        <v>122</v>
      </c>
      <c r="J74" s="79">
        <v>53</v>
      </c>
      <c r="K74" s="79">
        <v>43</v>
      </c>
      <c r="L74" s="79">
        <v>21</v>
      </c>
      <c r="M74" s="79">
        <v>5</v>
      </c>
      <c r="N74" s="79">
        <v>0</v>
      </c>
      <c r="O74" s="79">
        <v>151</v>
      </c>
      <c r="P74" s="79">
        <v>65</v>
      </c>
      <c r="Q74" s="79">
        <v>60</v>
      </c>
      <c r="R74" s="79">
        <v>24</v>
      </c>
      <c r="S74" s="79">
        <v>1</v>
      </c>
      <c r="T74" s="79">
        <v>1</v>
      </c>
    </row>
    <row r="75" spans="2:20">
      <c r="B75" t="s">
        <v>674</v>
      </c>
      <c r="C75" s="182">
        <v>252</v>
      </c>
      <c r="D75" s="79">
        <v>109</v>
      </c>
      <c r="E75" s="79">
        <v>95</v>
      </c>
      <c r="F75" s="79">
        <v>36</v>
      </c>
      <c r="G75" s="79">
        <v>9</v>
      </c>
      <c r="H75" s="79">
        <v>3</v>
      </c>
      <c r="I75" s="79">
        <v>124</v>
      </c>
      <c r="J75" s="79">
        <v>62</v>
      </c>
      <c r="K75" s="79">
        <v>39</v>
      </c>
      <c r="L75" s="79">
        <v>16</v>
      </c>
      <c r="M75" s="79">
        <v>5</v>
      </c>
      <c r="N75" s="79">
        <v>2</v>
      </c>
      <c r="O75" s="79">
        <v>128</v>
      </c>
      <c r="P75" s="79">
        <v>47</v>
      </c>
      <c r="Q75" s="79">
        <v>56</v>
      </c>
      <c r="R75" s="79">
        <v>20</v>
      </c>
      <c r="S75" s="79">
        <v>4</v>
      </c>
      <c r="T75" s="79">
        <v>1</v>
      </c>
    </row>
    <row r="76" spans="2:20">
      <c r="B76" t="s">
        <v>675</v>
      </c>
      <c r="C76" s="182">
        <v>243</v>
      </c>
      <c r="D76" s="79">
        <v>100</v>
      </c>
      <c r="E76" s="79">
        <v>92</v>
      </c>
      <c r="F76" s="79">
        <v>42</v>
      </c>
      <c r="G76" s="79">
        <v>6</v>
      </c>
      <c r="H76" s="79">
        <v>3</v>
      </c>
      <c r="I76" s="79">
        <v>110</v>
      </c>
      <c r="J76" s="79">
        <v>45</v>
      </c>
      <c r="K76" s="79">
        <v>39</v>
      </c>
      <c r="L76" s="79">
        <v>23</v>
      </c>
      <c r="M76" s="79">
        <v>1</v>
      </c>
      <c r="N76" s="79">
        <v>2</v>
      </c>
      <c r="O76" s="79">
        <v>133</v>
      </c>
      <c r="P76" s="79">
        <v>55</v>
      </c>
      <c r="Q76" s="79">
        <v>53</v>
      </c>
      <c r="R76" s="79">
        <v>19</v>
      </c>
      <c r="S76" s="79">
        <v>5</v>
      </c>
      <c r="T76" s="79">
        <v>1</v>
      </c>
    </row>
    <row r="77" spans="2:20">
      <c r="B77" t="s">
        <v>676</v>
      </c>
      <c r="C77" s="182">
        <v>247</v>
      </c>
      <c r="D77" s="79">
        <v>106</v>
      </c>
      <c r="E77" s="79">
        <v>87</v>
      </c>
      <c r="F77" s="79">
        <v>42</v>
      </c>
      <c r="G77" s="79">
        <v>10</v>
      </c>
      <c r="H77" s="79">
        <v>2</v>
      </c>
      <c r="I77" s="79">
        <v>112</v>
      </c>
      <c r="J77" s="79">
        <v>57</v>
      </c>
      <c r="K77" s="79">
        <v>29</v>
      </c>
      <c r="L77" s="79">
        <v>17</v>
      </c>
      <c r="M77" s="79">
        <v>7</v>
      </c>
      <c r="N77" s="79">
        <v>2</v>
      </c>
      <c r="O77" s="79">
        <v>135</v>
      </c>
      <c r="P77" s="79">
        <v>49</v>
      </c>
      <c r="Q77" s="79">
        <v>58</v>
      </c>
      <c r="R77" s="79">
        <v>25</v>
      </c>
      <c r="S77" s="79">
        <v>3</v>
      </c>
      <c r="T77" s="79">
        <v>0</v>
      </c>
    </row>
    <row r="78" spans="2:20">
      <c r="B78" t="s">
        <v>677</v>
      </c>
      <c r="C78" s="182">
        <v>209</v>
      </c>
      <c r="D78" s="79">
        <v>81</v>
      </c>
      <c r="E78" s="79">
        <v>81</v>
      </c>
      <c r="F78" s="79">
        <v>36</v>
      </c>
      <c r="G78" s="79">
        <v>8</v>
      </c>
      <c r="H78" s="79">
        <v>3</v>
      </c>
      <c r="I78" s="79">
        <v>96</v>
      </c>
      <c r="J78" s="79">
        <v>34</v>
      </c>
      <c r="K78" s="79">
        <v>41</v>
      </c>
      <c r="L78" s="79">
        <v>18</v>
      </c>
      <c r="M78" s="79">
        <v>2</v>
      </c>
      <c r="N78" s="79">
        <v>1</v>
      </c>
      <c r="O78" s="79">
        <v>113</v>
      </c>
      <c r="P78" s="79">
        <v>47</v>
      </c>
      <c r="Q78" s="79">
        <v>40</v>
      </c>
      <c r="R78" s="79">
        <v>18</v>
      </c>
      <c r="S78" s="79">
        <v>6</v>
      </c>
      <c r="T78" s="79">
        <v>2</v>
      </c>
    </row>
    <row r="79" spans="2:20">
      <c r="B79" t="s">
        <v>678</v>
      </c>
      <c r="C79" s="182">
        <v>196</v>
      </c>
      <c r="D79" s="79">
        <v>73</v>
      </c>
      <c r="E79" s="79">
        <v>76</v>
      </c>
      <c r="F79" s="79">
        <v>35</v>
      </c>
      <c r="G79" s="79">
        <v>10</v>
      </c>
      <c r="H79" s="79">
        <v>2</v>
      </c>
      <c r="I79" s="79">
        <v>81</v>
      </c>
      <c r="J79" s="79">
        <v>35</v>
      </c>
      <c r="K79" s="79">
        <v>30</v>
      </c>
      <c r="L79" s="79">
        <v>8</v>
      </c>
      <c r="M79" s="79">
        <v>6</v>
      </c>
      <c r="N79" s="79">
        <v>2</v>
      </c>
      <c r="O79" s="79">
        <v>115</v>
      </c>
      <c r="P79" s="79">
        <v>38</v>
      </c>
      <c r="Q79" s="79">
        <v>46</v>
      </c>
      <c r="R79" s="79">
        <v>27</v>
      </c>
      <c r="S79" s="79">
        <v>4</v>
      </c>
      <c r="T79" s="79">
        <v>0</v>
      </c>
    </row>
    <row r="80" spans="2:20">
      <c r="B80" t="s">
        <v>679</v>
      </c>
      <c r="C80" s="182">
        <v>126</v>
      </c>
      <c r="D80" s="79">
        <v>41</v>
      </c>
      <c r="E80" s="79">
        <v>53</v>
      </c>
      <c r="F80" s="79">
        <v>22</v>
      </c>
      <c r="G80" s="79">
        <v>4</v>
      </c>
      <c r="H80" s="79">
        <v>6</v>
      </c>
      <c r="I80" s="79">
        <v>56</v>
      </c>
      <c r="J80" s="79">
        <v>17</v>
      </c>
      <c r="K80" s="79">
        <v>26</v>
      </c>
      <c r="L80" s="79">
        <v>8</v>
      </c>
      <c r="M80" s="79">
        <v>3</v>
      </c>
      <c r="N80" s="79">
        <v>2</v>
      </c>
      <c r="O80" s="79">
        <v>70</v>
      </c>
      <c r="P80" s="79">
        <v>24</v>
      </c>
      <c r="Q80" s="79">
        <v>27</v>
      </c>
      <c r="R80" s="79">
        <v>14</v>
      </c>
      <c r="S80" s="79">
        <v>1</v>
      </c>
      <c r="T80" s="79">
        <v>4</v>
      </c>
    </row>
    <row r="81" spans="2:20">
      <c r="B81" t="s">
        <v>680</v>
      </c>
      <c r="C81" s="182">
        <v>132</v>
      </c>
      <c r="D81" s="79">
        <v>56</v>
      </c>
      <c r="E81" s="79">
        <v>49</v>
      </c>
      <c r="F81" s="79">
        <v>19</v>
      </c>
      <c r="G81" s="79">
        <v>5</v>
      </c>
      <c r="H81" s="79">
        <v>3</v>
      </c>
      <c r="I81" s="79">
        <v>62</v>
      </c>
      <c r="J81" s="79">
        <v>23</v>
      </c>
      <c r="K81" s="79">
        <v>24</v>
      </c>
      <c r="L81" s="79">
        <v>11</v>
      </c>
      <c r="M81" s="79">
        <v>2</v>
      </c>
      <c r="N81" s="79">
        <v>2</v>
      </c>
      <c r="O81" s="79">
        <v>70</v>
      </c>
      <c r="P81" s="79">
        <v>33</v>
      </c>
      <c r="Q81" s="79">
        <v>25</v>
      </c>
      <c r="R81" s="79">
        <v>8</v>
      </c>
      <c r="S81" s="79">
        <v>3</v>
      </c>
      <c r="T81" s="79">
        <v>1</v>
      </c>
    </row>
    <row r="82" spans="2:20">
      <c r="B82" t="s">
        <v>681</v>
      </c>
      <c r="C82" s="182">
        <v>79</v>
      </c>
      <c r="D82" s="79">
        <v>41</v>
      </c>
      <c r="E82" s="79">
        <v>20</v>
      </c>
      <c r="F82" s="79">
        <v>11</v>
      </c>
      <c r="G82" s="79">
        <v>6</v>
      </c>
      <c r="H82" s="79">
        <v>1</v>
      </c>
      <c r="I82" s="79">
        <v>37</v>
      </c>
      <c r="J82" s="79">
        <v>18</v>
      </c>
      <c r="K82" s="79">
        <v>12</v>
      </c>
      <c r="L82" s="79">
        <v>4</v>
      </c>
      <c r="M82" s="79">
        <v>3</v>
      </c>
      <c r="N82" s="79">
        <v>0</v>
      </c>
      <c r="O82" s="79">
        <v>42</v>
      </c>
      <c r="P82" s="79">
        <v>23</v>
      </c>
      <c r="Q82" s="79">
        <v>8</v>
      </c>
      <c r="R82" s="79">
        <v>7</v>
      </c>
      <c r="S82" s="79">
        <v>3</v>
      </c>
      <c r="T82" s="79">
        <v>1</v>
      </c>
    </row>
    <row r="83" spans="2:20">
      <c r="B83" t="s">
        <v>682</v>
      </c>
      <c r="C83" s="182">
        <v>47</v>
      </c>
      <c r="D83" s="79">
        <v>25</v>
      </c>
      <c r="E83" s="79">
        <v>10</v>
      </c>
      <c r="F83" s="79">
        <v>9</v>
      </c>
      <c r="G83" s="79">
        <v>2</v>
      </c>
      <c r="H83" s="79">
        <v>1</v>
      </c>
      <c r="I83" s="79">
        <v>25</v>
      </c>
      <c r="J83" s="79">
        <v>15</v>
      </c>
      <c r="K83" s="79">
        <v>7</v>
      </c>
      <c r="L83" s="79">
        <v>2</v>
      </c>
      <c r="M83" s="79">
        <v>0</v>
      </c>
      <c r="N83" s="79">
        <v>1</v>
      </c>
      <c r="O83" s="79">
        <v>22</v>
      </c>
      <c r="P83" s="79">
        <v>10</v>
      </c>
      <c r="Q83" s="79">
        <v>3</v>
      </c>
      <c r="R83" s="79">
        <v>7</v>
      </c>
      <c r="S83" s="79">
        <v>2</v>
      </c>
      <c r="T83" s="79">
        <v>0</v>
      </c>
    </row>
    <row r="84" spans="2:20">
      <c r="B84" t="s">
        <v>683</v>
      </c>
      <c r="C84" s="182">
        <v>29</v>
      </c>
      <c r="D84" s="79">
        <v>9</v>
      </c>
      <c r="E84" s="79">
        <v>7</v>
      </c>
      <c r="F84" s="79">
        <v>9</v>
      </c>
      <c r="G84" s="79">
        <v>2</v>
      </c>
      <c r="H84" s="79">
        <v>2</v>
      </c>
      <c r="I84" s="79">
        <v>16</v>
      </c>
      <c r="J84" s="79">
        <v>5</v>
      </c>
      <c r="K84" s="79">
        <v>4</v>
      </c>
      <c r="L84" s="79">
        <v>4</v>
      </c>
      <c r="M84" s="79">
        <v>1</v>
      </c>
      <c r="N84" s="79">
        <v>2</v>
      </c>
      <c r="O84" s="79">
        <v>13</v>
      </c>
      <c r="P84" s="79">
        <v>4</v>
      </c>
      <c r="Q84" s="79">
        <v>3</v>
      </c>
      <c r="R84" s="79">
        <v>5</v>
      </c>
      <c r="S84" s="79">
        <v>1</v>
      </c>
      <c r="T84" s="79">
        <v>0</v>
      </c>
    </row>
    <row r="85" spans="2:20">
      <c r="B85" t="s">
        <v>684</v>
      </c>
      <c r="C85" s="182">
        <v>6</v>
      </c>
      <c r="D85" s="79">
        <v>1</v>
      </c>
      <c r="E85" s="79">
        <v>3</v>
      </c>
      <c r="F85" s="79">
        <v>1</v>
      </c>
      <c r="G85" s="79">
        <v>0</v>
      </c>
      <c r="H85" s="79">
        <v>1</v>
      </c>
      <c r="I85" s="79">
        <v>1</v>
      </c>
      <c r="J85" s="79">
        <v>0</v>
      </c>
      <c r="K85" s="79">
        <v>0</v>
      </c>
      <c r="L85" s="79">
        <v>1</v>
      </c>
      <c r="M85" s="79">
        <v>0</v>
      </c>
      <c r="N85" s="79">
        <v>0</v>
      </c>
      <c r="O85" s="79">
        <v>5</v>
      </c>
      <c r="P85" s="79">
        <v>1</v>
      </c>
      <c r="Q85" s="79">
        <v>3</v>
      </c>
      <c r="R85" s="79">
        <v>0</v>
      </c>
      <c r="S85" s="79">
        <v>0</v>
      </c>
      <c r="T85" s="79">
        <v>1</v>
      </c>
    </row>
    <row r="86" spans="2:20">
      <c r="B86" t="s">
        <v>685</v>
      </c>
      <c r="C86" s="182">
        <v>6</v>
      </c>
      <c r="D86" s="79">
        <v>4</v>
      </c>
      <c r="E86" s="79">
        <v>2</v>
      </c>
      <c r="F86" s="79">
        <v>0</v>
      </c>
      <c r="G86" s="79">
        <v>0</v>
      </c>
      <c r="H86" s="79">
        <v>0</v>
      </c>
      <c r="I86" s="79">
        <v>1</v>
      </c>
      <c r="J86" s="79">
        <v>0</v>
      </c>
      <c r="K86" s="79">
        <v>1</v>
      </c>
      <c r="L86" s="79">
        <v>0</v>
      </c>
      <c r="M86" s="79">
        <v>0</v>
      </c>
      <c r="N86" s="79">
        <v>0</v>
      </c>
      <c r="O86" s="79">
        <v>5</v>
      </c>
      <c r="P86" s="79">
        <v>4</v>
      </c>
      <c r="Q86" s="79">
        <v>1</v>
      </c>
      <c r="R86" s="79">
        <v>0</v>
      </c>
      <c r="S86" s="79">
        <v>0</v>
      </c>
      <c r="T86" s="79">
        <v>0</v>
      </c>
    </row>
    <row r="87" spans="2:20">
      <c r="B87" t="s">
        <v>686</v>
      </c>
      <c r="C87" s="182">
        <v>2</v>
      </c>
      <c r="D87" s="79">
        <v>1</v>
      </c>
      <c r="E87" s="79">
        <v>1</v>
      </c>
      <c r="F87" s="79">
        <v>0</v>
      </c>
      <c r="G87" s="79">
        <v>0</v>
      </c>
      <c r="H87" s="79">
        <v>0</v>
      </c>
      <c r="I87" s="79">
        <v>1</v>
      </c>
      <c r="J87" s="79">
        <v>0</v>
      </c>
      <c r="K87" s="79">
        <v>1</v>
      </c>
      <c r="L87" s="79">
        <v>0</v>
      </c>
      <c r="M87" s="79">
        <v>0</v>
      </c>
      <c r="N87" s="79">
        <v>0</v>
      </c>
      <c r="O87" s="79">
        <v>1</v>
      </c>
      <c r="P87" s="79">
        <v>1</v>
      </c>
      <c r="Q87" s="79">
        <v>0</v>
      </c>
      <c r="R87" s="79">
        <v>0</v>
      </c>
      <c r="S87" s="79">
        <v>0</v>
      </c>
      <c r="T87" s="79">
        <v>0</v>
      </c>
    </row>
    <row r="88" spans="2:20">
      <c r="B88" t="s">
        <v>687</v>
      </c>
      <c r="C88" s="182">
        <v>2</v>
      </c>
      <c r="D88" s="79">
        <v>1</v>
      </c>
      <c r="E88" s="79">
        <v>1</v>
      </c>
      <c r="F88" s="79">
        <v>0</v>
      </c>
      <c r="G88" s="79">
        <v>0</v>
      </c>
      <c r="H88" s="79">
        <v>0</v>
      </c>
      <c r="I88" s="79">
        <v>0</v>
      </c>
      <c r="J88" s="79">
        <v>0</v>
      </c>
      <c r="K88" s="79">
        <v>0</v>
      </c>
      <c r="L88" s="79">
        <v>0</v>
      </c>
      <c r="M88" s="79">
        <v>0</v>
      </c>
      <c r="N88" s="79">
        <v>0</v>
      </c>
      <c r="O88" s="79">
        <v>2</v>
      </c>
      <c r="P88" s="79">
        <v>1</v>
      </c>
      <c r="Q88" s="79">
        <v>1</v>
      </c>
      <c r="R88" s="79">
        <v>0</v>
      </c>
      <c r="S88" s="79">
        <v>0</v>
      </c>
      <c r="T88" s="79">
        <v>0</v>
      </c>
    </row>
    <row r="89" spans="2:20">
      <c r="B89" t="s">
        <v>688</v>
      </c>
      <c r="C89" s="182">
        <v>0</v>
      </c>
      <c r="D89" s="79">
        <v>0</v>
      </c>
      <c r="E89" s="79">
        <v>0</v>
      </c>
      <c r="F89" s="79">
        <v>0</v>
      </c>
      <c r="G89" s="79">
        <v>0</v>
      </c>
      <c r="H89" s="79">
        <v>0</v>
      </c>
      <c r="I89" s="79">
        <v>0</v>
      </c>
      <c r="J89" s="79">
        <v>0</v>
      </c>
      <c r="K89" s="79">
        <v>0</v>
      </c>
      <c r="L89" s="79">
        <v>0</v>
      </c>
      <c r="M89" s="79">
        <v>0</v>
      </c>
      <c r="N89" s="79">
        <v>0</v>
      </c>
      <c r="O89" s="79">
        <v>0</v>
      </c>
      <c r="P89" s="79">
        <v>0</v>
      </c>
      <c r="Q89" s="79">
        <v>0</v>
      </c>
      <c r="R89" s="79">
        <v>0</v>
      </c>
      <c r="S89" s="79">
        <v>0</v>
      </c>
      <c r="T89" s="79">
        <v>0</v>
      </c>
    </row>
    <row r="90" spans="2:20">
      <c r="B90" t="s">
        <v>689</v>
      </c>
      <c r="C90" s="182">
        <v>0</v>
      </c>
      <c r="D90" s="79">
        <v>0</v>
      </c>
      <c r="E90" s="79">
        <v>0</v>
      </c>
      <c r="F90" s="79">
        <v>0</v>
      </c>
      <c r="G90" s="79">
        <v>0</v>
      </c>
      <c r="H90" s="79">
        <v>0</v>
      </c>
      <c r="I90" s="79">
        <v>0</v>
      </c>
      <c r="J90" s="79">
        <v>0</v>
      </c>
      <c r="K90" s="79">
        <v>0</v>
      </c>
      <c r="L90" s="79">
        <v>0</v>
      </c>
      <c r="M90" s="79">
        <v>0</v>
      </c>
      <c r="N90" s="79">
        <v>0</v>
      </c>
      <c r="O90" s="79">
        <v>0</v>
      </c>
      <c r="P90" s="79">
        <v>0</v>
      </c>
      <c r="Q90" s="79">
        <v>0</v>
      </c>
      <c r="R90" s="79">
        <v>0</v>
      </c>
      <c r="S90" s="79">
        <v>0</v>
      </c>
      <c r="T90" s="79">
        <v>0</v>
      </c>
    </row>
    <row r="91" spans="2:20">
      <c r="B91" t="s">
        <v>690</v>
      </c>
      <c r="C91" s="79">
        <v>0</v>
      </c>
      <c r="D91" s="79">
        <v>0</v>
      </c>
      <c r="E91" s="79">
        <v>0</v>
      </c>
      <c r="F91" s="79">
        <v>0</v>
      </c>
      <c r="G91" s="79">
        <v>0</v>
      </c>
      <c r="H91" s="79">
        <v>0</v>
      </c>
      <c r="I91" s="79">
        <v>0</v>
      </c>
      <c r="J91" s="79">
        <v>0</v>
      </c>
      <c r="K91" s="79">
        <v>0</v>
      </c>
      <c r="L91" s="79">
        <v>0</v>
      </c>
      <c r="M91" s="79">
        <v>0</v>
      </c>
      <c r="N91" s="79">
        <v>0</v>
      </c>
      <c r="O91" s="79">
        <v>0</v>
      </c>
      <c r="P91" s="79">
        <v>0</v>
      </c>
      <c r="Q91" s="79">
        <v>0</v>
      </c>
      <c r="R91" s="79">
        <v>0</v>
      </c>
      <c r="S91" s="79">
        <v>0</v>
      </c>
      <c r="T91" s="79">
        <v>0</v>
      </c>
    </row>
    <row r="92" spans="2:20">
      <c r="B92" t="s">
        <v>691</v>
      </c>
      <c r="C92" s="79">
        <v>0</v>
      </c>
      <c r="D92" s="79">
        <v>0</v>
      </c>
      <c r="E92" s="79">
        <v>0</v>
      </c>
      <c r="F92" s="79">
        <v>0</v>
      </c>
      <c r="G92" s="79">
        <v>0</v>
      </c>
      <c r="H92" s="79">
        <v>0</v>
      </c>
      <c r="I92" s="79">
        <v>0</v>
      </c>
      <c r="J92" s="79">
        <v>0</v>
      </c>
      <c r="K92" s="79">
        <v>0</v>
      </c>
      <c r="L92" s="79">
        <v>0</v>
      </c>
      <c r="M92" s="79">
        <v>0</v>
      </c>
      <c r="N92" s="79">
        <v>0</v>
      </c>
      <c r="O92" s="79">
        <v>0</v>
      </c>
      <c r="P92" s="79">
        <v>0</v>
      </c>
      <c r="Q92" s="79">
        <v>0</v>
      </c>
      <c r="R92" s="79">
        <v>0</v>
      </c>
      <c r="S92" s="79">
        <v>0</v>
      </c>
      <c r="T92" s="79">
        <v>0</v>
      </c>
    </row>
    <row r="93" spans="2:20">
      <c r="B93" t="s">
        <v>692</v>
      </c>
      <c r="C93" s="79">
        <v>0</v>
      </c>
      <c r="D93" s="79">
        <v>0</v>
      </c>
      <c r="E93" s="79">
        <v>0</v>
      </c>
      <c r="F93" s="79">
        <v>0</v>
      </c>
      <c r="G93" s="79">
        <v>0</v>
      </c>
      <c r="H93" s="79">
        <v>0</v>
      </c>
      <c r="I93" s="79">
        <v>0</v>
      </c>
      <c r="J93" s="79">
        <v>0</v>
      </c>
      <c r="K93" s="79">
        <v>0</v>
      </c>
      <c r="L93" s="79">
        <v>0</v>
      </c>
      <c r="M93" s="79">
        <v>0</v>
      </c>
      <c r="N93" s="79">
        <v>0</v>
      </c>
      <c r="O93" s="79">
        <v>0</v>
      </c>
      <c r="P93" s="79">
        <v>0</v>
      </c>
      <c r="Q93" s="79">
        <v>0</v>
      </c>
      <c r="R93" s="79">
        <v>0</v>
      </c>
      <c r="S93" s="79">
        <v>0</v>
      </c>
      <c r="T93" s="79">
        <v>0</v>
      </c>
    </row>
    <row r="94" spans="2:20">
      <c r="B94" t="s">
        <v>693</v>
      </c>
      <c r="C94" s="79">
        <v>0</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row>
    <row r="95" spans="2:20">
      <c r="B95" t="s">
        <v>694</v>
      </c>
      <c r="C95" s="79">
        <v>0</v>
      </c>
      <c r="D95" s="79">
        <v>0</v>
      </c>
      <c r="E95" s="79">
        <v>0</v>
      </c>
      <c r="F95" s="79">
        <v>0</v>
      </c>
      <c r="G95" s="79">
        <v>0</v>
      </c>
      <c r="H95" s="79">
        <v>0</v>
      </c>
      <c r="I95" s="79">
        <v>0</v>
      </c>
      <c r="J95" s="79">
        <v>0</v>
      </c>
      <c r="K95" s="79">
        <v>0</v>
      </c>
      <c r="L95" s="79">
        <v>0</v>
      </c>
      <c r="M95" s="79">
        <v>0</v>
      </c>
      <c r="N95" s="79">
        <v>0</v>
      </c>
      <c r="O95" s="79">
        <v>0</v>
      </c>
      <c r="P95" s="79">
        <v>0</v>
      </c>
      <c r="Q95" s="79">
        <v>0</v>
      </c>
      <c r="R95" s="79">
        <v>0</v>
      </c>
      <c r="S95" s="79">
        <v>0</v>
      </c>
      <c r="T95" s="79">
        <v>0</v>
      </c>
    </row>
    <row r="96" spans="2:20">
      <c r="B96" t="s">
        <v>695</v>
      </c>
      <c r="C96" s="79">
        <v>0</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row>
    <row r="97" spans="2:20">
      <c r="B97" t="s">
        <v>696</v>
      </c>
      <c r="C97" s="79">
        <v>0</v>
      </c>
      <c r="D97" s="79">
        <v>0</v>
      </c>
      <c r="E97" s="79">
        <v>0</v>
      </c>
      <c r="F97" s="79">
        <v>0</v>
      </c>
      <c r="G97" s="79">
        <v>0</v>
      </c>
      <c r="H97" s="79">
        <v>0</v>
      </c>
      <c r="I97" s="79">
        <v>0</v>
      </c>
      <c r="J97" s="79">
        <v>0</v>
      </c>
      <c r="K97" s="79">
        <v>0</v>
      </c>
      <c r="L97" s="79">
        <v>0</v>
      </c>
      <c r="M97" s="79">
        <v>0</v>
      </c>
      <c r="N97" s="79">
        <v>0</v>
      </c>
      <c r="O97" s="79">
        <v>0</v>
      </c>
      <c r="P97" s="79">
        <v>0</v>
      </c>
      <c r="Q97" s="79">
        <v>0</v>
      </c>
      <c r="R97" s="79">
        <v>0</v>
      </c>
      <c r="S97" s="79">
        <v>0</v>
      </c>
      <c r="T97" s="79">
        <v>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pane xSplit="2" ySplit="8" topLeftCell="C9" activePane="bottomRight" state="frozen"/>
      <selection pane="topRight"/>
      <selection pane="bottomLeft"/>
      <selection pane="bottomRight"/>
    </sheetView>
  </sheetViews>
  <sheetFormatPr defaultRowHeight="13.5"/>
  <cols>
    <col min="1" max="1" width="10.75" customWidth="1"/>
  </cols>
  <sheetData>
    <row r="1" spans="1:20">
      <c r="A1" t="s">
        <v>651</v>
      </c>
      <c r="B1" t="s">
        <v>364</v>
      </c>
    </row>
    <row r="2" spans="1:20">
      <c r="A2" s="81" t="s">
        <v>921</v>
      </c>
      <c r="B2" s="81"/>
      <c r="C2" s="81"/>
      <c r="D2" s="81"/>
      <c r="E2" s="81"/>
    </row>
    <row r="5" spans="1:20">
      <c r="A5" t="s">
        <v>922</v>
      </c>
    </row>
    <row r="6" spans="1:20">
      <c r="C6" t="s">
        <v>365</v>
      </c>
      <c r="I6" t="s">
        <v>1</v>
      </c>
      <c r="O6" t="s">
        <v>2</v>
      </c>
    </row>
    <row r="7" spans="1:20">
      <c r="C7" t="s">
        <v>365</v>
      </c>
      <c r="D7" t="s">
        <v>697</v>
      </c>
      <c r="E7" t="s">
        <v>698</v>
      </c>
      <c r="F7" t="s">
        <v>699</v>
      </c>
      <c r="G7" t="s">
        <v>700</v>
      </c>
      <c r="H7" t="s">
        <v>923</v>
      </c>
      <c r="I7" t="s">
        <v>365</v>
      </c>
      <c r="J7" t="s">
        <v>697</v>
      </c>
      <c r="K7" t="s">
        <v>698</v>
      </c>
      <c r="L7" t="s">
        <v>699</v>
      </c>
      <c r="M7" t="s">
        <v>700</v>
      </c>
      <c r="N7" t="s">
        <v>923</v>
      </c>
      <c r="O7" t="s">
        <v>365</v>
      </c>
      <c r="P7" t="s">
        <v>697</v>
      </c>
      <c r="Q7" t="s">
        <v>698</v>
      </c>
      <c r="R7" t="s">
        <v>699</v>
      </c>
      <c r="S7" t="s">
        <v>700</v>
      </c>
      <c r="T7" t="s">
        <v>923</v>
      </c>
    </row>
    <row r="8" spans="1:20">
      <c r="A8" t="s">
        <v>0</v>
      </c>
    </row>
    <row r="9" spans="1:20">
      <c r="A9" t="s">
        <v>924</v>
      </c>
      <c r="B9" s="81" t="s">
        <v>365</v>
      </c>
      <c r="C9" s="79">
        <v>43378</v>
      </c>
      <c r="D9" s="79">
        <v>20055</v>
      </c>
      <c r="E9" s="79">
        <v>16186</v>
      </c>
      <c r="F9" s="79">
        <v>5684</v>
      </c>
      <c r="G9" s="79">
        <v>1109</v>
      </c>
      <c r="H9" s="79">
        <v>344</v>
      </c>
      <c r="I9" s="79">
        <v>22346</v>
      </c>
      <c r="J9" s="79">
        <v>10419</v>
      </c>
      <c r="K9" s="79">
        <v>8267</v>
      </c>
      <c r="L9" s="79">
        <v>2884</v>
      </c>
      <c r="M9" s="79">
        <v>585</v>
      </c>
      <c r="N9" s="79">
        <v>191</v>
      </c>
      <c r="O9" s="79">
        <v>21032</v>
      </c>
      <c r="P9" s="79">
        <v>9636</v>
      </c>
      <c r="Q9" s="79">
        <v>7919</v>
      </c>
      <c r="R9" s="79">
        <v>2800</v>
      </c>
      <c r="S9" s="79">
        <v>524</v>
      </c>
      <c r="T9" s="79">
        <v>153</v>
      </c>
    </row>
    <row r="10" spans="1:20">
      <c r="B10" t="s">
        <v>654</v>
      </c>
      <c r="C10" s="79">
        <v>1</v>
      </c>
      <c r="D10" s="79">
        <v>1</v>
      </c>
      <c r="E10" s="79">
        <v>0</v>
      </c>
      <c r="F10" s="79">
        <v>0</v>
      </c>
      <c r="G10" s="79">
        <v>0</v>
      </c>
      <c r="H10" s="79">
        <v>0</v>
      </c>
      <c r="I10" s="79">
        <v>0</v>
      </c>
      <c r="J10" s="79">
        <v>0</v>
      </c>
      <c r="K10" s="79">
        <v>0</v>
      </c>
      <c r="L10" s="79">
        <v>0</v>
      </c>
      <c r="M10" s="79">
        <v>0</v>
      </c>
      <c r="N10" s="79">
        <v>0</v>
      </c>
      <c r="O10" s="79">
        <v>1</v>
      </c>
      <c r="P10" s="79">
        <v>1</v>
      </c>
      <c r="Q10" s="79">
        <v>0</v>
      </c>
      <c r="R10" s="79">
        <v>0</v>
      </c>
      <c r="S10" s="79">
        <v>0</v>
      </c>
      <c r="T10" s="79">
        <v>0</v>
      </c>
    </row>
    <row r="11" spans="1:20">
      <c r="B11" t="s">
        <v>655</v>
      </c>
      <c r="C11" s="182">
        <v>5</v>
      </c>
      <c r="D11" s="79">
        <v>5</v>
      </c>
      <c r="E11" s="79">
        <v>0</v>
      </c>
      <c r="F11" s="79">
        <v>0</v>
      </c>
      <c r="G11" s="79">
        <v>0</v>
      </c>
      <c r="H11" s="79">
        <v>0</v>
      </c>
      <c r="I11" s="79">
        <v>4</v>
      </c>
      <c r="J11" s="79">
        <v>4</v>
      </c>
      <c r="K11" s="79">
        <v>0</v>
      </c>
      <c r="L11" s="79">
        <v>0</v>
      </c>
      <c r="M11" s="79">
        <v>0</v>
      </c>
      <c r="N11" s="79">
        <v>0</v>
      </c>
      <c r="O11" s="79">
        <v>1</v>
      </c>
      <c r="P11" s="79">
        <v>1</v>
      </c>
      <c r="Q11" s="79">
        <v>0</v>
      </c>
      <c r="R11" s="79">
        <v>0</v>
      </c>
      <c r="S11" s="79">
        <v>0</v>
      </c>
      <c r="T11" s="79">
        <v>0</v>
      </c>
    </row>
    <row r="12" spans="1:20">
      <c r="B12" t="s">
        <v>656</v>
      </c>
      <c r="C12" s="182">
        <v>23</v>
      </c>
      <c r="D12" s="79">
        <v>22</v>
      </c>
      <c r="E12" s="79">
        <v>1</v>
      </c>
      <c r="F12" s="79">
        <v>0</v>
      </c>
      <c r="G12" s="79">
        <v>0</v>
      </c>
      <c r="H12" s="79">
        <v>0</v>
      </c>
      <c r="I12" s="79">
        <v>14</v>
      </c>
      <c r="J12" s="79">
        <v>14</v>
      </c>
      <c r="K12" s="79">
        <v>0</v>
      </c>
      <c r="L12" s="79">
        <v>0</v>
      </c>
      <c r="M12" s="79">
        <v>0</v>
      </c>
      <c r="N12" s="79">
        <v>0</v>
      </c>
      <c r="O12" s="79">
        <v>9</v>
      </c>
      <c r="P12" s="79">
        <v>8</v>
      </c>
      <c r="Q12" s="79">
        <v>1</v>
      </c>
      <c r="R12" s="79">
        <v>0</v>
      </c>
      <c r="S12" s="79">
        <v>0</v>
      </c>
      <c r="T12" s="79">
        <v>0</v>
      </c>
    </row>
    <row r="13" spans="1:20">
      <c r="B13" t="s">
        <v>657</v>
      </c>
      <c r="C13" s="182">
        <v>66</v>
      </c>
      <c r="D13" s="79">
        <v>61</v>
      </c>
      <c r="E13" s="79">
        <v>5</v>
      </c>
      <c r="F13" s="79">
        <v>0</v>
      </c>
      <c r="G13" s="79">
        <v>0</v>
      </c>
      <c r="H13" s="79">
        <v>0</v>
      </c>
      <c r="I13" s="79">
        <v>38</v>
      </c>
      <c r="J13" s="79">
        <v>36</v>
      </c>
      <c r="K13" s="79">
        <v>2</v>
      </c>
      <c r="L13" s="79">
        <v>0</v>
      </c>
      <c r="M13" s="79">
        <v>0</v>
      </c>
      <c r="N13" s="79">
        <v>0</v>
      </c>
      <c r="O13" s="79">
        <v>28</v>
      </c>
      <c r="P13" s="79">
        <v>25</v>
      </c>
      <c r="Q13" s="79">
        <v>3</v>
      </c>
      <c r="R13" s="79">
        <v>0</v>
      </c>
      <c r="S13" s="79">
        <v>0</v>
      </c>
      <c r="T13" s="79">
        <v>0</v>
      </c>
    </row>
    <row r="14" spans="1:20">
      <c r="B14" t="s">
        <v>658</v>
      </c>
      <c r="C14" s="182">
        <v>132</v>
      </c>
      <c r="D14" s="79">
        <v>118</v>
      </c>
      <c r="E14" s="79">
        <v>13</v>
      </c>
      <c r="F14" s="79">
        <v>1</v>
      </c>
      <c r="G14" s="79">
        <v>0</v>
      </c>
      <c r="H14" s="79">
        <v>0</v>
      </c>
      <c r="I14" s="79">
        <v>69</v>
      </c>
      <c r="J14" s="79">
        <v>62</v>
      </c>
      <c r="K14" s="79">
        <v>7</v>
      </c>
      <c r="L14" s="79">
        <v>0</v>
      </c>
      <c r="M14" s="79">
        <v>0</v>
      </c>
      <c r="N14" s="79">
        <v>0</v>
      </c>
      <c r="O14" s="79">
        <v>63</v>
      </c>
      <c r="P14" s="79">
        <v>56</v>
      </c>
      <c r="Q14" s="79">
        <v>6</v>
      </c>
      <c r="R14" s="79">
        <v>1</v>
      </c>
      <c r="S14" s="79">
        <v>0</v>
      </c>
      <c r="T14" s="79">
        <v>0</v>
      </c>
    </row>
    <row r="15" spans="1:20">
      <c r="B15" t="s">
        <v>659</v>
      </c>
      <c r="C15" s="182">
        <v>283</v>
      </c>
      <c r="D15" s="79">
        <v>227</v>
      </c>
      <c r="E15" s="79">
        <v>53</v>
      </c>
      <c r="F15" s="79">
        <v>3</v>
      </c>
      <c r="G15" s="79">
        <v>0</v>
      </c>
      <c r="H15" s="79">
        <v>0</v>
      </c>
      <c r="I15" s="79">
        <v>147</v>
      </c>
      <c r="J15" s="79">
        <v>115</v>
      </c>
      <c r="K15" s="79">
        <v>30</v>
      </c>
      <c r="L15" s="79">
        <v>2</v>
      </c>
      <c r="M15" s="79">
        <v>0</v>
      </c>
      <c r="N15" s="79">
        <v>0</v>
      </c>
      <c r="O15" s="79">
        <v>136</v>
      </c>
      <c r="P15" s="79">
        <v>112</v>
      </c>
      <c r="Q15" s="79">
        <v>23</v>
      </c>
      <c r="R15" s="79">
        <v>1</v>
      </c>
      <c r="S15" s="79">
        <v>0</v>
      </c>
      <c r="T15" s="79">
        <v>0</v>
      </c>
    </row>
    <row r="16" spans="1:20">
      <c r="B16" t="s">
        <v>660</v>
      </c>
      <c r="C16" s="182">
        <v>402</v>
      </c>
      <c r="D16" s="79">
        <v>315</v>
      </c>
      <c r="E16" s="79">
        <v>80</v>
      </c>
      <c r="F16" s="79">
        <v>6</v>
      </c>
      <c r="G16" s="79">
        <v>1</v>
      </c>
      <c r="H16" s="79">
        <v>0</v>
      </c>
      <c r="I16" s="79">
        <v>199</v>
      </c>
      <c r="J16" s="79">
        <v>155</v>
      </c>
      <c r="K16" s="79">
        <v>43</v>
      </c>
      <c r="L16" s="79">
        <v>1</v>
      </c>
      <c r="M16" s="79">
        <v>0</v>
      </c>
      <c r="N16" s="79">
        <v>0</v>
      </c>
      <c r="O16" s="79">
        <v>203</v>
      </c>
      <c r="P16" s="79">
        <v>160</v>
      </c>
      <c r="Q16" s="79">
        <v>37</v>
      </c>
      <c r="R16" s="79">
        <v>5</v>
      </c>
      <c r="S16" s="79">
        <v>1</v>
      </c>
      <c r="T16" s="79">
        <v>0</v>
      </c>
    </row>
    <row r="17" spans="2:20">
      <c r="B17" t="s">
        <v>661</v>
      </c>
      <c r="C17" s="182">
        <v>595</v>
      </c>
      <c r="D17" s="79">
        <v>427</v>
      </c>
      <c r="E17" s="79">
        <v>153</v>
      </c>
      <c r="F17" s="79">
        <v>13</v>
      </c>
      <c r="G17" s="79">
        <v>1</v>
      </c>
      <c r="H17" s="79">
        <v>1</v>
      </c>
      <c r="I17" s="79">
        <v>291</v>
      </c>
      <c r="J17" s="79">
        <v>214</v>
      </c>
      <c r="K17" s="79">
        <v>71</v>
      </c>
      <c r="L17" s="79">
        <v>5</v>
      </c>
      <c r="M17" s="79">
        <v>0</v>
      </c>
      <c r="N17" s="79">
        <v>1</v>
      </c>
      <c r="O17" s="79">
        <v>304</v>
      </c>
      <c r="P17" s="79">
        <v>213</v>
      </c>
      <c r="Q17" s="79">
        <v>82</v>
      </c>
      <c r="R17" s="79">
        <v>8</v>
      </c>
      <c r="S17" s="79">
        <v>1</v>
      </c>
      <c r="T17" s="79">
        <v>0</v>
      </c>
    </row>
    <row r="18" spans="2:20">
      <c r="B18" t="s">
        <v>662</v>
      </c>
      <c r="C18" s="182">
        <v>644</v>
      </c>
      <c r="D18" s="79">
        <v>398</v>
      </c>
      <c r="E18" s="79">
        <v>212</v>
      </c>
      <c r="F18" s="79">
        <v>33</v>
      </c>
      <c r="G18" s="79">
        <v>1</v>
      </c>
      <c r="H18" s="79">
        <v>0</v>
      </c>
      <c r="I18" s="79">
        <v>314</v>
      </c>
      <c r="J18" s="79">
        <v>203</v>
      </c>
      <c r="K18" s="79">
        <v>92</v>
      </c>
      <c r="L18" s="79">
        <v>18</v>
      </c>
      <c r="M18" s="79">
        <v>1</v>
      </c>
      <c r="N18" s="79">
        <v>0</v>
      </c>
      <c r="O18" s="79">
        <v>330</v>
      </c>
      <c r="P18" s="79">
        <v>195</v>
      </c>
      <c r="Q18" s="79">
        <v>120</v>
      </c>
      <c r="R18" s="79">
        <v>15</v>
      </c>
      <c r="S18" s="79">
        <v>0</v>
      </c>
      <c r="T18" s="79">
        <v>0</v>
      </c>
    </row>
    <row r="19" spans="2:20">
      <c r="B19" t="s">
        <v>663</v>
      </c>
      <c r="C19" s="182">
        <v>804</v>
      </c>
      <c r="D19" s="79">
        <v>513</v>
      </c>
      <c r="E19" s="79">
        <v>236</v>
      </c>
      <c r="F19" s="79">
        <v>49</v>
      </c>
      <c r="G19" s="79">
        <v>6</v>
      </c>
      <c r="H19" s="79">
        <v>0</v>
      </c>
      <c r="I19" s="79">
        <v>441</v>
      </c>
      <c r="J19" s="79">
        <v>279</v>
      </c>
      <c r="K19" s="79">
        <v>134</v>
      </c>
      <c r="L19" s="79">
        <v>24</v>
      </c>
      <c r="M19" s="79">
        <v>4</v>
      </c>
      <c r="N19" s="79">
        <v>0</v>
      </c>
      <c r="O19" s="79">
        <v>363</v>
      </c>
      <c r="P19" s="79">
        <v>234</v>
      </c>
      <c r="Q19" s="79">
        <v>102</v>
      </c>
      <c r="R19" s="79">
        <v>25</v>
      </c>
      <c r="S19" s="79">
        <v>2</v>
      </c>
      <c r="T19" s="79">
        <v>0</v>
      </c>
    </row>
    <row r="20" spans="2:20">
      <c r="B20" t="s">
        <v>664</v>
      </c>
      <c r="C20" s="182">
        <v>1027</v>
      </c>
      <c r="D20" s="79">
        <v>622</v>
      </c>
      <c r="E20" s="79">
        <v>306</v>
      </c>
      <c r="F20" s="79">
        <v>84</v>
      </c>
      <c r="G20" s="79">
        <v>14</v>
      </c>
      <c r="H20" s="79">
        <v>1</v>
      </c>
      <c r="I20" s="79">
        <v>513</v>
      </c>
      <c r="J20" s="79">
        <v>317</v>
      </c>
      <c r="K20" s="79">
        <v>147</v>
      </c>
      <c r="L20" s="79">
        <v>40</v>
      </c>
      <c r="M20" s="79">
        <v>8</v>
      </c>
      <c r="N20" s="79">
        <v>1</v>
      </c>
      <c r="O20" s="79">
        <v>514</v>
      </c>
      <c r="P20" s="79">
        <v>305</v>
      </c>
      <c r="Q20" s="79">
        <v>159</v>
      </c>
      <c r="R20" s="79">
        <v>44</v>
      </c>
      <c r="S20" s="79">
        <v>6</v>
      </c>
      <c r="T20" s="79">
        <v>0</v>
      </c>
    </row>
    <row r="21" spans="2:20">
      <c r="B21" t="s">
        <v>665</v>
      </c>
      <c r="C21" s="182">
        <v>1340</v>
      </c>
      <c r="D21" s="79">
        <v>821</v>
      </c>
      <c r="E21" s="79">
        <v>385</v>
      </c>
      <c r="F21" s="79">
        <v>116</v>
      </c>
      <c r="G21" s="79">
        <v>16</v>
      </c>
      <c r="H21" s="79">
        <v>2</v>
      </c>
      <c r="I21" s="79">
        <v>695</v>
      </c>
      <c r="J21" s="79">
        <v>423</v>
      </c>
      <c r="K21" s="79">
        <v>198</v>
      </c>
      <c r="L21" s="79">
        <v>63</v>
      </c>
      <c r="M21" s="79">
        <v>10</v>
      </c>
      <c r="N21" s="79">
        <v>1</v>
      </c>
      <c r="O21" s="79">
        <v>645</v>
      </c>
      <c r="P21" s="79">
        <v>398</v>
      </c>
      <c r="Q21" s="79">
        <v>187</v>
      </c>
      <c r="R21" s="79">
        <v>53</v>
      </c>
      <c r="S21" s="79">
        <v>6</v>
      </c>
      <c r="T21" s="79">
        <v>1</v>
      </c>
    </row>
    <row r="22" spans="2:20">
      <c r="B22" t="s">
        <v>666</v>
      </c>
      <c r="C22" s="182">
        <v>1784</v>
      </c>
      <c r="D22" s="79">
        <v>1110</v>
      </c>
      <c r="E22" s="79">
        <v>498</v>
      </c>
      <c r="F22" s="79">
        <v>148</v>
      </c>
      <c r="G22" s="79">
        <v>24</v>
      </c>
      <c r="H22" s="79">
        <v>4</v>
      </c>
      <c r="I22" s="79">
        <v>890</v>
      </c>
      <c r="J22" s="79">
        <v>572</v>
      </c>
      <c r="K22" s="79">
        <v>233</v>
      </c>
      <c r="L22" s="79">
        <v>70</v>
      </c>
      <c r="M22" s="79">
        <v>13</v>
      </c>
      <c r="N22" s="79">
        <v>2</v>
      </c>
      <c r="O22" s="79">
        <v>894</v>
      </c>
      <c r="P22" s="79">
        <v>538</v>
      </c>
      <c r="Q22" s="79">
        <v>265</v>
      </c>
      <c r="R22" s="79">
        <v>78</v>
      </c>
      <c r="S22" s="79">
        <v>11</v>
      </c>
      <c r="T22" s="79">
        <v>2</v>
      </c>
    </row>
    <row r="23" spans="2:20">
      <c r="B23" t="s">
        <v>667</v>
      </c>
      <c r="C23" s="182">
        <v>2264</v>
      </c>
      <c r="D23" s="79">
        <v>1382</v>
      </c>
      <c r="E23" s="79">
        <v>661</v>
      </c>
      <c r="F23" s="79">
        <v>181</v>
      </c>
      <c r="G23" s="79">
        <v>33</v>
      </c>
      <c r="H23" s="79">
        <v>7</v>
      </c>
      <c r="I23" s="79">
        <v>1182</v>
      </c>
      <c r="J23" s="79">
        <v>722</v>
      </c>
      <c r="K23" s="79">
        <v>352</v>
      </c>
      <c r="L23" s="79">
        <v>92</v>
      </c>
      <c r="M23" s="79">
        <v>13</v>
      </c>
      <c r="N23" s="79">
        <v>3</v>
      </c>
      <c r="O23" s="79">
        <v>1082</v>
      </c>
      <c r="P23" s="79">
        <v>660</v>
      </c>
      <c r="Q23" s="79">
        <v>309</v>
      </c>
      <c r="R23" s="79">
        <v>89</v>
      </c>
      <c r="S23" s="79">
        <v>20</v>
      </c>
      <c r="T23" s="79">
        <v>4</v>
      </c>
    </row>
    <row r="24" spans="2:20">
      <c r="B24" t="s">
        <v>668</v>
      </c>
      <c r="C24" s="182">
        <v>2710</v>
      </c>
      <c r="D24" s="79">
        <v>1551</v>
      </c>
      <c r="E24" s="79">
        <v>858</v>
      </c>
      <c r="F24" s="79">
        <v>246</v>
      </c>
      <c r="G24" s="79">
        <v>39</v>
      </c>
      <c r="H24" s="79">
        <v>16</v>
      </c>
      <c r="I24" s="79">
        <v>1420</v>
      </c>
      <c r="J24" s="79">
        <v>808</v>
      </c>
      <c r="K24" s="79">
        <v>457</v>
      </c>
      <c r="L24" s="79">
        <v>129</v>
      </c>
      <c r="M24" s="79">
        <v>19</v>
      </c>
      <c r="N24" s="79">
        <v>7</v>
      </c>
      <c r="O24" s="79">
        <v>1290</v>
      </c>
      <c r="P24" s="79">
        <v>743</v>
      </c>
      <c r="Q24" s="79">
        <v>401</v>
      </c>
      <c r="R24" s="79">
        <v>117</v>
      </c>
      <c r="S24" s="79">
        <v>20</v>
      </c>
      <c r="T24" s="79">
        <v>9</v>
      </c>
    </row>
    <row r="25" spans="2:20">
      <c r="B25" t="s">
        <v>669</v>
      </c>
      <c r="C25" s="182">
        <v>3140</v>
      </c>
      <c r="D25" s="79">
        <v>1694</v>
      </c>
      <c r="E25" s="79">
        <v>1078</v>
      </c>
      <c r="F25" s="79">
        <v>287</v>
      </c>
      <c r="G25" s="79">
        <v>70</v>
      </c>
      <c r="H25" s="79">
        <v>11</v>
      </c>
      <c r="I25" s="79">
        <v>1622</v>
      </c>
      <c r="J25" s="79">
        <v>886</v>
      </c>
      <c r="K25" s="79">
        <v>544</v>
      </c>
      <c r="L25" s="79">
        <v>143</v>
      </c>
      <c r="M25" s="79">
        <v>42</v>
      </c>
      <c r="N25" s="79">
        <v>7</v>
      </c>
      <c r="O25" s="79">
        <v>1518</v>
      </c>
      <c r="P25" s="79">
        <v>808</v>
      </c>
      <c r="Q25" s="79">
        <v>534</v>
      </c>
      <c r="R25" s="79">
        <v>144</v>
      </c>
      <c r="S25" s="79">
        <v>28</v>
      </c>
      <c r="T25" s="79">
        <v>4</v>
      </c>
    </row>
    <row r="26" spans="2:20">
      <c r="B26" t="s">
        <v>670</v>
      </c>
      <c r="C26" s="182">
        <v>3240</v>
      </c>
      <c r="D26" s="79">
        <v>1577</v>
      </c>
      <c r="E26" s="79">
        <v>1220</v>
      </c>
      <c r="F26" s="79">
        <v>352</v>
      </c>
      <c r="G26" s="79">
        <v>74</v>
      </c>
      <c r="H26" s="79">
        <v>17</v>
      </c>
      <c r="I26" s="79">
        <v>1612</v>
      </c>
      <c r="J26" s="79">
        <v>798</v>
      </c>
      <c r="K26" s="79">
        <v>596</v>
      </c>
      <c r="L26" s="79">
        <v>170</v>
      </c>
      <c r="M26" s="79">
        <v>36</v>
      </c>
      <c r="N26" s="79">
        <v>12</v>
      </c>
      <c r="O26" s="79">
        <v>1628</v>
      </c>
      <c r="P26" s="79">
        <v>779</v>
      </c>
      <c r="Q26" s="79">
        <v>624</v>
      </c>
      <c r="R26" s="79">
        <v>182</v>
      </c>
      <c r="S26" s="79">
        <v>38</v>
      </c>
      <c r="T26" s="79">
        <v>5</v>
      </c>
    </row>
    <row r="27" spans="2:20">
      <c r="B27" t="s">
        <v>671</v>
      </c>
      <c r="C27" s="182">
        <v>3326</v>
      </c>
      <c r="D27" s="79">
        <v>1479</v>
      </c>
      <c r="E27" s="79">
        <v>1328</v>
      </c>
      <c r="F27" s="79">
        <v>432</v>
      </c>
      <c r="G27" s="79">
        <v>67</v>
      </c>
      <c r="H27" s="79">
        <v>20</v>
      </c>
      <c r="I27" s="79">
        <v>1731</v>
      </c>
      <c r="J27" s="79">
        <v>775</v>
      </c>
      <c r="K27" s="79">
        <v>681</v>
      </c>
      <c r="L27" s="79">
        <v>227</v>
      </c>
      <c r="M27" s="79">
        <v>40</v>
      </c>
      <c r="N27" s="79">
        <v>8</v>
      </c>
      <c r="O27" s="79">
        <v>1595</v>
      </c>
      <c r="P27" s="79">
        <v>704</v>
      </c>
      <c r="Q27" s="79">
        <v>647</v>
      </c>
      <c r="R27" s="79">
        <v>205</v>
      </c>
      <c r="S27" s="79">
        <v>27</v>
      </c>
      <c r="T27" s="79">
        <v>12</v>
      </c>
    </row>
    <row r="28" spans="2:20">
      <c r="B28" t="s">
        <v>672</v>
      </c>
      <c r="C28" s="182">
        <v>3288</v>
      </c>
      <c r="D28" s="79">
        <v>1292</v>
      </c>
      <c r="E28" s="79">
        <v>1425</v>
      </c>
      <c r="F28" s="79">
        <v>463</v>
      </c>
      <c r="G28" s="79">
        <v>78</v>
      </c>
      <c r="H28" s="79">
        <v>30</v>
      </c>
      <c r="I28" s="79">
        <v>1669</v>
      </c>
      <c r="J28" s="79">
        <v>645</v>
      </c>
      <c r="K28" s="79">
        <v>727</v>
      </c>
      <c r="L28" s="79">
        <v>242</v>
      </c>
      <c r="M28" s="79">
        <v>38</v>
      </c>
      <c r="N28" s="79">
        <v>17</v>
      </c>
      <c r="O28" s="79">
        <v>1619</v>
      </c>
      <c r="P28" s="79">
        <v>647</v>
      </c>
      <c r="Q28" s="79">
        <v>698</v>
      </c>
      <c r="R28" s="79">
        <v>221</v>
      </c>
      <c r="S28" s="79">
        <v>40</v>
      </c>
      <c r="T28" s="79">
        <v>13</v>
      </c>
    </row>
    <row r="29" spans="2:20">
      <c r="B29" t="s">
        <v>673</v>
      </c>
      <c r="C29" s="182">
        <v>3033</v>
      </c>
      <c r="D29" s="79">
        <v>1106</v>
      </c>
      <c r="E29" s="79">
        <v>1312</v>
      </c>
      <c r="F29" s="79">
        <v>523</v>
      </c>
      <c r="G29" s="79">
        <v>68</v>
      </c>
      <c r="H29" s="79">
        <v>24</v>
      </c>
      <c r="I29" s="79">
        <v>1605</v>
      </c>
      <c r="J29" s="79">
        <v>588</v>
      </c>
      <c r="K29" s="79">
        <v>674</v>
      </c>
      <c r="L29" s="79">
        <v>275</v>
      </c>
      <c r="M29" s="79">
        <v>51</v>
      </c>
      <c r="N29" s="79">
        <v>17</v>
      </c>
      <c r="O29" s="79">
        <v>1428</v>
      </c>
      <c r="P29" s="79">
        <v>518</v>
      </c>
      <c r="Q29" s="79">
        <v>638</v>
      </c>
      <c r="R29" s="79">
        <v>248</v>
      </c>
      <c r="S29" s="79">
        <v>17</v>
      </c>
      <c r="T29" s="79">
        <v>7</v>
      </c>
    </row>
    <row r="30" spans="2:20">
      <c r="B30" t="s">
        <v>674</v>
      </c>
      <c r="C30" s="182">
        <v>2906</v>
      </c>
      <c r="D30" s="79">
        <v>1053</v>
      </c>
      <c r="E30" s="79">
        <v>1209</v>
      </c>
      <c r="F30" s="79">
        <v>495</v>
      </c>
      <c r="G30" s="79">
        <v>119</v>
      </c>
      <c r="H30" s="79">
        <v>30</v>
      </c>
      <c r="I30" s="79">
        <v>1504</v>
      </c>
      <c r="J30" s="79">
        <v>566</v>
      </c>
      <c r="K30" s="79">
        <v>594</v>
      </c>
      <c r="L30" s="79">
        <v>264</v>
      </c>
      <c r="M30" s="79">
        <v>60</v>
      </c>
      <c r="N30" s="79">
        <v>20</v>
      </c>
      <c r="O30" s="79">
        <v>1402</v>
      </c>
      <c r="P30" s="79">
        <v>487</v>
      </c>
      <c r="Q30" s="79">
        <v>615</v>
      </c>
      <c r="R30" s="79">
        <v>231</v>
      </c>
      <c r="S30" s="79">
        <v>59</v>
      </c>
      <c r="T30" s="79">
        <v>10</v>
      </c>
    </row>
    <row r="31" spans="2:20">
      <c r="B31" t="s">
        <v>675</v>
      </c>
      <c r="C31" s="182">
        <v>2714</v>
      </c>
      <c r="D31" s="79">
        <v>939</v>
      </c>
      <c r="E31" s="79">
        <v>1147</v>
      </c>
      <c r="F31" s="79">
        <v>520</v>
      </c>
      <c r="G31" s="79">
        <v>82</v>
      </c>
      <c r="H31" s="79">
        <v>26</v>
      </c>
      <c r="I31" s="79">
        <v>1438</v>
      </c>
      <c r="J31" s="79">
        <v>490</v>
      </c>
      <c r="K31" s="79">
        <v>616</v>
      </c>
      <c r="L31" s="79">
        <v>279</v>
      </c>
      <c r="M31" s="79">
        <v>42</v>
      </c>
      <c r="N31" s="79">
        <v>11</v>
      </c>
      <c r="O31" s="79">
        <v>1276</v>
      </c>
      <c r="P31" s="79">
        <v>449</v>
      </c>
      <c r="Q31" s="79">
        <v>531</v>
      </c>
      <c r="R31" s="79">
        <v>241</v>
      </c>
      <c r="S31" s="79">
        <v>40</v>
      </c>
      <c r="T31" s="79">
        <v>15</v>
      </c>
    </row>
    <row r="32" spans="2:20">
      <c r="B32" t="s">
        <v>676</v>
      </c>
      <c r="C32" s="182">
        <v>2317</v>
      </c>
      <c r="D32" s="79">
        <v>760</v>
      </c>
      <c r="E32" s="79">
        <v>991</v>
      </c>
      <c r="F32" s="79">
        <v>437</v>
      </c>
      <c r="G32" s="79">
        <v>104</v>
      </c>
      <c r="H32" s="79">
        <v>25</v>
      </c>
      <c r="I32" s="79">
        <v>1121</v>
      </c>
      <c r="J32" s="79">
        <v>399</v>
      </c>
      <c r="K32" s="79">
        <v>472</v>
      </c>
      <c r="L32" s="79">
        <v>193</v>
      </c>
      <c r="M32" s="79">
        <v>46</v>
      </c>
      <c r="N32" s="79">
        <v>11</v>
      </c>
      <c r="O32" s="79">
        <v>1196</v>
      </c>
      <c r="P32" s="79">
        <v>361</v>
      </c>
      <c r="Q32" s="79">
        <v>519</v>
      </c>
      <c r="R32" s="79">
        <v>244</v>
      </c>
      <c r="S32" s="79">
        <v>58</v>
      </c>
      <c r="T32" s="79">
        <v>14</v>
      </c>
    </row>
    <row r="33" spans="2:20">
      <c r="B33" t="s">
        <v>677</v>
      </c>
      <c r="C33" s="182">
        <v>1970</v>
      </c>
      <c r="D33" s="79">
        <v>624</v>
      </c>
      <c r="E33" s="79">
        <v>845</v>
      </c>
      <c r="F33" s="79">
        <v>383</v>
      </c>
      <c r="G33" s="79">
        <v>82</v>
      </c>
      <c r="H33" s="79">
        <v>36</v>
      </c>
      <c r="I33" s="79">
        <v>1006</v>
      </c>
      <c r="J33" s="79">
        <v>310</v>
      </c>
      <c r="K33" s="79">
        <v>439</v>
      </c>
      <c r="L33" s="79">
        <v>193</v>
      </c>
      <c r="M33" s="79">
        <v>44</v>
      </c>
      <c r="N33" s="79">
        <v>20</v>
      </c>
      <c r="O33" s="79">
        <v>964</v>
      </c>
      <c r="P33" s="79">
        <v>314</v>
      </c>
      <c r="Q33" s="79">
        <v>406</v>
      </c>
      <c r="R33" s="79">
        <v>190</v>
      </c>
      <c r="S33" s="79">
        <v>38</v>
      </c>
      <c r="T33" s="79">
        <v>16</v>
      </c>
    </row>
    <row r="34" spans="2:20">
      <c r="B34" t="s">
        <v>678</v>
      </c>
      <c r="C34" s="182">
        <v>1690</v>
      </c>
      <c r="D34" s="79">
        <v>609</v>
      </c>
      <c r="E34" s="79">
        <v>682</v>
      </c>
      <c r="F34" s="79">
        <v>313</v>
      </c>
      <c r="G34" s="79">
        <v>64</v>
      </c>
      <c r="H34" s="79">
        <v>22</v>
      </c>
      <c r="I34" s="79">
        <v>902</v>
      </c>
      <c r="J34" s="79">
        <v>318</v>
      </c>
      <c r="K34" s="79">
        <v>370</v>
      </c>
      <c r="L34" s="79">
        <v>163</v>
      </c>
      <c r="M34" s="79">
        <v>37</v>
      </c>
      <c r="N34" s="79">
        <v>14</v>
      </c>
      <c r="O34" s="79">
        <v>788</v>
      </c>
      <c r="P34" s="79">
        <v>291</v>
      </c>
      <c r="Q34" s="79">
        <v>312</v>
      </c>
      <c r="R34" s="79">
        <v>150</v>
      </c>
      <c r="S34" s="79">
        <v>27</v>
      </c>
      <c r="T34" s="79">
        <v>8</v>
      </c>
    </row>
    <row r="35" spans="2:20">
      <c r="B35" t="s">
        <v>679</v>
      </c>
      <c r="C35" s="182">
        <v>1294</v>
      </c>
      <c r="D35" s="79">
        <v>435</v>
      </c>
      <c r="E35" s="79">
        <v>562</v>
      </c>
      <c r="F35" s="79">
        <v>221</v>
      </c>
      <c r="G35" s="79">
        <v>58</v>
      </c>
      <c r="H35" s="79">
        <v>18</v>
      </c>
      <c r="I35" s="79">
        <v>697</v>
      </c>
      <c r="J35" s="79">
        <v>235</v>
      </c>
      <c r="K35" s="79">
        <v>310</v>
      </c>
      <c r="L35" s="79">
        <v>117</v>
      </c>
      <c r="M35" s="79">
        <v>24</v>
      </c>
      <c r="N35" s="79">
        <v>11</v>
      </c>
      <c r="O35" s="79">
        <v>597</v>
      </c>
      <c r="P35" s="79">
        <v>200</v>
      </c>
      <c r="Q35" s="79">
        <v>252</v>
      </c>
      <c r="R35" s="79">
        <v>104</v>
      </c>
      <c r="S35" s="79">
        <v>34</v>
      </c>
      <c r="T35" s="79">
        <v>7</v>
      </c>
    </row>
    <row r="36" spans="2:20">
      <c r="B36" t="s">
        <v>680</v>
      </c>
      <c r="C36" s="182">
        <v>975</v>
      </c>
      <c r="D36" s="79">
        <v>343</v>
      </c>
      <c r="E36" s="79">
        <v>400</v>
      </c>
      <c r="F36" s="79">
        <v>164</v>
      </c>
      <c r="G36" s="79">
        <v>51</v>
      </c>
      <c r="H36" s="79">
        <v>17</v>
      </c>
      <c r="I36" s="79">
        <v>515</v>
      </c>
      <c r="J36" s="79">
        <v>186</v>
      </c>
      <c r="K36" s="79">
        <v>209</v>
      </c>
      <c r="L36" s="79">
        <v>84</v>
      </c>
      <c r="M36" s="79">
        <v>27</v>
      </c>
      <c r="N36" s="79">
        <v>9</v>
      </c>
      <c r="O36" s="79">
        <v>460</v>
      </c>
      <c r="P36" s="79">
        <v>157</v>
      </c>
      <c r="Q36" s="79">
        <v>191</v>
      </c>
      <c r="R36" s="79">
        <v>80</v>
      </c>
      <c r="S36" s="79">
        <v>24</v>
      </c>
      <c r="T36" s="79">
        <v>8</v>
      </c>
    </row>
    <row r="37" spans="2:20">
      <c r="B37" t="s">
        <v>681</v>
      </c>
      <c r="C37" s="182">
        <v>626</v>
      </c>
      <c r="D37" s="79">
        <v>247</v>
      </c>
      <c r="E37" s="79">
        <v>242</v>
      </c>
      <c r="F37" s="79">
        <v>96</v>
      </c>
      <c r="G37" s="79">
        <v>28</v>
      </c>
      <c r="H37" s="79">
        <v>13</v>
      </c>
      <c r="I37" s="79">
        <v>307</v>
      </c>
      <c r="J37" s="79">
        <v>134</v>
      </c>
      <c r="K37" s="79">
        <v>121</v>
      </c>
      <c r="L37" s="79">
        <v>31</v>
      </c>
      <c r="M37" s="79">
        <v>16</v>
      </c>
      <c r="N37" s="79">
        <v>5</v>
      </c>
      <c r="O37" s="79">
        <v>319</v>
      </c>
      <c r="P37" s="79">
        <v>113</v>
      </c>
      <c r="Q37" s="79">
        <v>121</v>
      </c>
      <c r="R37" s="79">
        <v>65</v>
      </c>
      <c r="S37" s="79">
        <v>12</v>
      </c>
      <c r="T37" s="79">
        <v>8</v>
      </c>
    </row>
    <row r="38" spans="2:20">
      <c r="B38" t="s">
        <v>682</v>
      </c>
      <c r="C38" s="182">
        <v>392</v>
      </c>
      <c r="D38" s="79">
        <v>164</v>
      </c>
      <c r="E38" s="79">
        <v>142</v>
      </c>
      <c r="F38" s="79">
        <v>65</v>
      </c>
      <c r="G38" s="79">
        <v>11</v>
      </c>
      <c r="H38" s="79">
        <v>10</v>
      </c>
      <c r="I38" s="79">
        <v>195</v>
      </c>
      <c r="J38" s="79">
        <v>84</v>
      </c>
      <c r="K38" s="79">
        <v>67</v>
      </c>
      <c r="L38" s="79">
        <v>33</v>
      </c>
      <c r="M38" s="79">
        <v>6</v>
      </c>
      <c r="N38" s="79">
        <v>5</v>
      </c>
      <c r="O38" s="79">
        <v>197</v>
      </c>
      <c r="P38" s="79">
        <v>80</v>
      </c>
      <c r="Q38" s="79">
        <v>75</v>
      </c>
      <c r="R38" s="79">
        <v>32</v>
      </c>
      <c r="S38" s="79">
        <v>5</v>
      </c>
      <c r="T38" s="79">
        <v>5</v>
      </c>
    </row>
    <row r="39" spans="2:20">
      <c r="B39" t="s">
        <v>683</v>
      </c>
      <c r="C39" s="182">
        <v>215</v>
      </c>
      <c r="D39" s="79">
        <v>88</v>
      </c>
      <c r="E39" s="79">
        <v>83</v>
      </c>
      <c r="F39" s="79">
        <v>30</v>
      </c>
      <c r="G39" s="79">
        <v>9</v>
      </c>
      <c r="H39" s="79">
        <v>5</v>
      </c>
      <c r="I39" s="79">
        <v>110</v>
      </c>
      <c r="J39" s="79">
        <v>49</v>
      </c>
      <c r="K39" s="79">
        <v>43</v>
      </c>
      <c r="L39" s="79">
        <v>10</v>
      </c>
      <c r="M39" s="79">
        <v>3</v>
      </c>
      <c r="N39" s="79">
        <v>5</v>
      </c>
      <c r="O39" s="79">
        <v>105</v>
      </c>
      <c r="P39" s="79">
        <v>39</v>
      </c>
      <c r="Q39" s="79">
        <v>40</v>
      </c>
      <c r="R39" s="79">
        <v>20</v>
      </c>
      <c r="S39" s="79">
        <v>6</v>
      </c>
      <c r="T39" s="79">
        <v>0</v>
      </c>
    </row>
    <row r="40" spans="2:20">
      <c r="B40" t="s">
        <v>684</v>
      </c>
      <c r="C40" s="182">
        <v>106</v>
      </c>
      <c r="D40" s="79">
        <v>40</v>
      </c>
      <c r="E40" s="79">
        <v>42</v>
      </c>
      <c r="F40" s="79">
        <v>16</v>
      </c>
      <c r="G40" s="79">
        <v>5</v>
      </c>
      <c r="H40" s="79">
        <v>3</v>
      </c>
      <c r="I40" s="79">
        <v>62</v>
      </c>
      <c r="J40" s="79">
        <v>18</v>
      </c>
      <c r="K40" s="79">
        <v>28</v>
      </c>
      <c r="L40" s="79">
        <v>11</v>
      </c>
      <c r="M40" s="79">
        <v>4</v>
      </c>
      <c r="N40" s="79">
        <v>1</v>
      </c>
      <c r="O40" s="79">
        <v>44</v>
      </c>
      <c r="P40" s="79">
        <v>22</v>
      </c>
      <c r="Q40" s="79">
        <v>14</v>
      </c>
      <c r="R40" s="79">
        <v>5</v>
      </c>
      <c r="S40" s="79">
        <v>1</v>
      </c>
      <c r="T40" s="79">
        <v>2</v>
      </c>
    </row>
    <row r="41" spans="2:20">
      <c r="B41" t="s">
        <v>685</v>
      </c>
      <c r="C41" s="182">
        <v>45</v>
      </c>
      <c r="D41" s="79">
        <v>20</v>
      </c>
      <c r="E41" s="79">
        <v>12</v>
      </c>
      <c r="F41" s="79">
        <v>7</v>
      </c>
      <c r="G41" s="79">
        <v>3</v>
      </c>
      <c r="H41" s="79">
        <v>3</v>
      </c>
      <c r="I41" s="79">
        <v>24</v>
      </c>
      <c r="J41" s="79">
        <v>9</v>
      </c>
      <c r="K41" s="79">
        <v>7</v>
      </c>
      <c r="L41" s="79">
        <v>5</v>
      </c>
      <c r="M41" s="79">
        <v>1</v>
      </c>
      <c r="N41" s="79">
        <v>2</v>
      </c>
      <c r="O41" s="79">
        <v>21</v>
      </c>
      <c r="P41" s="79">
        <v>11</v>
      </c>
      <c r="Q41" s="79">
        <v>5</v>
      </c>
      <c r="R41" s="79">
        <v>2</v>
      </c>
      <c r="S41" s="79">
        <v>2</v>
      </c>
      <c r="T41" s="79">
        <v>1</v>
      </c>
    </row>
    <row r="42" spans="2:20">
      <c r="B42" t="s">
        <v>686</v>
      </c>
      <c r="C42" s="182">
        <v>10</v>
      </c>
      <c r="D42" s="79">
        <v>6</v>
      </c>
      <c r="E42" s="79">
        <v>1</v>
      </c>
      <c r="F42" s="79">
        <v>0</v>
      </c>
      <c r="G42" s="79">
        <v>1</v>
      </c>
      <c r="H42" s="79">
        <v>2</v>
      </c>
      <c r="I42" s="79">
        <v>4</v>
      </c>
      <c r="J42" s="79">
        <v>2</v>
      </c>
      <c r="K42" s="79">
        <v>1</v>
      </c>
      <c r="L42" s="79">
        <v>0</v>
      </c>
      <c r="M42" s="79">
        <v>0</v>
      </c>
      <c r="N42" s="79">
        <v>1</v>
      </c>
      <c r="O42" s="79">
        <v>6</v>
      </c>
      <c r="P42" s="79">
        <v>4</v>
      </c>
      <c r="Q42" s="79">
        <v>0</v>
      </c>
      <c r="R42" s="79">
        <v>0</v>
      </c>
      <c r="S42" s="79">
        <v>1</v>
      </c>
      <c r="T42" s="79">
        <v>1</v>
      </c>
    </row>
    <row r="43" spans="2:20">
      <c r="B43" t="s">
        <v>687</v>
      </c>
      <c r="C43" s="182">
        <v>3</v>
      </c>
      <c r="D43" s="79">
        <v>1</v>
      </c>
      <c r="E43" s="79">
        <v>2</v>
      </c>
      <c r="F43" s="79">
        <v>0</v>
      </c>
      <c r="G43" s="79">
        <v>0</v>
      </c>
      <c r="H43" s="79">
        <v>0</v>
      </c>
      <c r="I43" s="79">
        <v>1</v>
      </c>
      <c r="J43" s="79">
        <v>0</v>
      </c>
      <c r="K43" s="79">
        <v>1</v>
      </c>
      <c r="L43" s="79">
        <v>0</v>
      </c>
      <c r="M43" s="79">
        <v>0</v>
      </c>
      <c r="N43" s="79">
        <v>0</v>
      </c>
      <c r="O43" s="79">
        <v>2</v>
      </c>
      <c r="P43" s="79">
        <v>1</v>
      </c>
      <c r="Q43" s="79">
        <v>1</v>
      </c>
      <c r="R43" s="79">
        <v>0</v>
      </c>
      <c r="S43" s="79">
        <v>0</v>
      </c>
      <c r="T43" s="79">
        <v>0</v>
      </c>
    </row>
    <row r="44" spans="2:20">
      <c r="B44" t="s">
        <v>688</v>
      </c>
      <c r="C44" s="182">
        <v>3</v>
      </c>
      <c r="D44" s="79">
        <v>1</v>
      </c>
      <c r="E44" s="79">
        <v>1</v>
      </c>
      <c r="F44" s="79">
        <v>0</v>
      </c>
      <c r="G44" s="79">
        <v>0</v>
      </c>
      <c r="H44" s="79">
        <v>1</v>
      </c>
      <c r="I44" s="79">
        <v>2</v>
      </c>
      <c r="J44" s="79">
        <v>1</v>
      </c>
      <c r="K44" s="79">
        <v>1</v>
      </c>
      <c r="L44" s="79">
        <v>0</v>
      </c>
      <c r="M44" s="79">
        <v>0</v>
      </c>
      <c r="N44" s="79">
        <v>0</v>
      </c>
      <c r="O44" s="79">
        <v>1</v>
      </c>
      <c r="P44" s="79">
        <v>0</v>
      </c>
      <c r="Q44" s="79">
        <v>0</v>
      </c>
      <c r="R44" s="79">
        <v>0</v>
      </c>
      <c r="S44" s="79">
        <v>0</v>
      </c>
      <c r="T44" s="79">
        <v>1</v>
      </c>
    </row>
    <row r="45" spans="2:20">
      <c r="B45" t="s">
        <v>689</v>
      </c>
      <c r="C45" s="182">
        <v>3</v>
      </c>
      <c r="D45" s="79">
        <v>2</v>
      </c>
      <c r="E45" s="79">
        <v>1</v>
      </c>
      <c r="F45" s="79">
        <v>0</v>
      </c>
      <c r="G45" s="79">
        <v>0</v>
      </c>
      <c r="H45" s="79">
        <v>0</v>
      </c>
      <c r="I45" s="79">
        <v>0</v>
      </c>
      <c r="J45" s="79">
        <v>0</v>
      </c>
      <c r="K45" s="79">
        <v>0</v>
      </c>
      <c r="L45" s="79">
        <v>0</v>
      </c>
      <c r="M45" s="79">
        <v>0</v>
      </c>
      <c r="N45" s="79">
        <v>0</v>
      </c>
      <c r="O45" s="79">
        <v>3</v>
      </c>
      <c r="P45" s="79">
        <v>2</v>
      </c>
      <c r="Q45" s="79">
        <v>1</v>
      </c>
      <c r="R45" s="79">
        <v>0</v>
      </c>
      <c r="S45" s="79">
        <v>0</v>
      </c>
      <c r="T45" s="79">
        <v>0</v>
      </c>
    </row>
    <row r="46" spans="2:20">
      <c r="B46" t="s">
        <v>690</v>
      </c>
      <c r="C46" s="79">
        <v>0</v>
      </c>
      <c r="D46" s="79">
        <v>0</v>
      </c>
      <c r="E46" s="79">
        <v>0</v>
      </c>
      <c r="F46" s="79">
        <v>0</v>
      </c>
      <c r="G46" s="79">
        <v>0</v>
      </c>
      <c r="H46" s="79">
        <v>0</v>
      </c>
      <c r="I46" s="79">
        <v>0</v>
      </c>
      <c r="J46" s="79">
        <v>0</v>
      </c>
      <c r="K46" s="79">
        <v>0</v>
      </c>
      <c r="L46" s="79">
        <v>0</v>
      </c>
      <c r="M46" s="79">
        <v>0</v>
      </c>
      <c r="N46" s="79">
        <v>0</v>
      </c>
      <c r="O46" s="79">
        <v>0</v>
      </c>
      <c r="P46" s="79">
        <v>0</v>
      </c>
      <c r="Q46" s="79">
        <v>0</v>
      </c>
      <c r="R46" s="79">
        <v>0</v>
      </c>
      <c r="S46" s="79">
        <v>0</v>
      </c>
      <c r="T46" s="79">
        <v>0</v>
      </c>
    </row>
    <row r="47" spans="2:20">
      <c r="B47" t="s">
        <v>691</v>
      </c>
      <c r="C47" s="79">
        <v>1</v>
      </c>
      <c r="D47" s="79">
        <v>1</v>
      </c>
      <c r="E47" s="79">
        <v>0</v>
      </c>
      <c r="F47" s="79">
        <v>0</v>
      </c>
      <c r="G47" s="79">
        <v>0</v>
      </c>
      <c r="H47" s="79">
        <v>0</v>
      </c>
      <c r="I47" s="79">
        <v>1</v>
      </c>
      <c r="J47" s="79">
        <v>1</v>
      </c>
      <c r="K47" s="79">
        <v>0</v>
      </c>
      <c r="L47" s="79">
        <v>0</v>
      </c>
      <c r="M47" s="79">
        <v>0</v>
      </c>
      <c r="N47" s="79">
        <v>0</v>
      </c>
      <c r="O47" s="79">
        <v>0</v>
      </c>
      <c r="P47" s="79">
        <v>0</v>
      </c>
      <c r="Q47" s="79">
        <v>0</v>
      </c>
      <c r="R47" s="79">
        <v>0</v>
      </c>
      <c r="S47" s="79">
        <v>0</v>
      </c>
      <c r="T47" s="79">
        <v>0</v>
      </c>
    </row>
    <row r="48" spans="2:20">
      <c r="B48" t="s">
        <v>692</v>
      </c>
      <c r="C48" s="79">
        <v>0</v>
      </c>
      <c r="D48" s="79">
        <v>0</v>
      </c>
      <c r="E48" s="79">
        <v>0</v>
      </c>
      <c r="F48" s="79">
        <v>0</v>
      </c>
      <c r="G48" s="79">
        <v>0</v>
      </c>
      <c r="H48" s="79">
        <v>0</v>
      </c>
      <c r="I48" s="79">
        <v>0</v>
      </c>
      <c r="J48" s="79">
        <v>0</v>
      </c>
      <c r="K48" s="79">
        <v>0</v>
      </c>
      <c r="L48" s="79">
        <v>0</v>
      </c>
      <c r="M48" s="79">
        <v>0</v>
      </c>
      <c r="N48" s="79">
        <v>0</v>
      </c>
      <c r="O48" s="79">
        <v>0</v>
      </c>
      <c r="P48" s="79">
        <v>0</v>
      </c>
      <c r="Q48" s="79">
        <v>0</v>
      </c>
      <c r="R48" s="79">
        <v>0</v>
      </c>
      <c r="S48" s="79">
        <v>0</v>
      </c>
      <c r="T48" s="79">
        <v>0</v>
      </c>
    </row>
    <row r="49" spans="1:20">
      <c r="B49" t="s">
        <v>693</v>
      </c>
      <c r="C49" s="79">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row>
    <row r="50" spans="1:20">
      <c r="B50" t="s">
        <v>694</v>
      </c>
      <c r="C50" s="79">
        <v>1</v>
      </c>
      <c r="D50" s="79">
        <v>1</v>
      </c>
      <c r="E50" s="79">
        <v>0</v>
      </c>
      <c r="F50" s="79">
        <v>0</v>
      </c>
      <c r="G50" s="79">
        <v>0</v>
      </c>
      <c r="H50" s="79">
        <v>0</v>
      </c>
      <c r="I50" s="79">
        <v>1</v>
      </c>
      <c r="J50" s="79">
        <v>1</v>
      </c>
      <c r="K50" s="79">
        <v>0</v>
      </c>
      <c r="L50" s="79">
        <v>0</v>
      </c>
      <c r="M50" s="79">
        <v>0</v>
      </c>
      <c r="N50" s="79">
        <v>0</v>
      </c>
      <c r="O50" s="79">
        <v>0</v>
      </c>
      <c r="P50" s="79">
        <v>0</v>
      </c>
      <c r="Q50" s="79">
        <v>0</v>
      </c>
      <c r="R50" s="79">
        <v>0</v>
      </c>
      <c r="S50" s="79">
        <v>0</v>
      </c>
      <c r="T50" s="79">
        <v>0</v>
      </c>
    </row>
    <row r="51" spans="1:20">
      <c r="B51" t="s">
        <v>695</v>
      </c>
      <c r="C51" s="79">
        <v>0</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row>
    <row r="52" spans="1:20">
      <c r="B52" t="s">
        <v>696</v>
      </c>
      <c r="C52" s="79">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row>
    <row r="53" spans="1:20">
      <c r="A53" t="s">
        <v>925</v>
      </c>
      <c r="C53" s="79"/>
      <c r="D53" s="79"/>
      <c r="E53" s="79"/>
      <c r="F53" s="79"/>
      <c r="G53" s="79"/>
      <c r="H53" s="79"/>
      <c r="I53" s="79"/>
      <c r="J53" s="79"/>
      <c r="K53" s="79"/>
      <c r="L53" s="79"/>
      <c r="M53" s="79"/>
      <c r="N53" s="79"/>
      <c r="O53" s="79"/>
      <c r="P53" s="79"/>
      <c r="Q53" s="79"/>
      <c r="R53" s="79"/>
      <c r="S53" s="79"/>
      <c r="T53" s="79"/>
    </row>
    <row r="54" spans="1:20">
      <c r="A54" t="s">
        <v>924</v>
      </c>
      <c r="B54" t="s">
        <v>365</v>
      </c>
      <c r="C54" s="79">
        <v>4155</v>
      </c>
      <c r="D54" s="79">
        <v>1998</v>
      </c>
      <c r="E54" s="79">
        <v>1452</v>
      </c>
      <c r="F54" s="79">
        <v>546</v>
      </c>
      <c r="G54" s="79">
        <v>118</v>
      </c>
      <c r="H54" s="79">
        <v>41</v>
      </c>
      <c r="I54" s="79">
        <v>1869</v>
      </c>
      <c r="J54" s="79">
        <v>930</v>
      </c>
      <c r="K54" s="79">
        <v>628</v>
      </c>
      <c r="L54" s="79">
        <v>229</v>
      </c>
      <c r="M54" s="79">
        <v>56</v>
      </c>
      <c r="N54" s="79">
        <v>26</v>
      </c>
      <c r="O54" s="79">
        <v>2286</v>
      </c>
      <c r="P54" s="79">
        <v>1068</v>
      </c>
      <c r="Q54" s="79">
        <v>824</v>
      </c>
      <c r="R54" s="79">
        <v>317</v>
      </c>
      <c r="S54" s="79">
        <v>62</v>
      </c>
      <c r="T54" s="79">
        <v>15</v>
      </c>
    </row>
    <row r="55" spans="1:20">
      <c r="B55" t="s">
        <v>654</v>
      </c>
      <c r="C55" s="79">
        <v>0</v>
      </c>
      <c r="D55" s="79">
        <v>0</v>
      </c>
      <c r="E55" s="79">
        <v>0</v>
      </c>
      <c r="F55" s="79">
        <v>0</v>
      </c>
      <c r="G55" s="79">
        <v>0</v>
      </c>
      <c r="H55" s="79">
        <v>0</v>
      </c>
      <c r="I55" s="79">
        <v>0</v>
      </c>
      <c r="J55" s="79">
        <v>0</v>
      </c>
      <c r="K55" s="79">
        <v>0</v>
      </c>
      <c r="L55" s="79">
        <v>0</v>
      </c>
      <c r="M55" s="79">
        <v>0</v>
      </c>
      <c r="N55" s="79">
        <v>0</v>
      </c>
      <c r="O55" s="79">
        <v>0</v>
      </c>
      <c r="P55" s="79">
        <v>0</v>
      </c>
      <c r="Q55" s="79">
        <v>0</v>
      </c>
      <c r="R55" s="79">
        <v>0</v>
      </c>
      <c r="S55" s="79">
        <v>0</v>
      </c>
      <c r="T55" s="79">
        <v>0</v>
      </c>
    </row>
    <row r="56" spans="1:20">
      <c r="B56" t="s">
        <v>655</v>
      </c>
      <c r="C56" s="79">
        <v>1</v>
      </c>
      <c r="D56" s="79">
        <v>1</v>
      </c>
      <c r="E56" s="79">
        <v>0</v>
      </c>
      <c r="F56" s="79">
        <v>0</v>
      </c>
      <c r="G56" s="79">
        <v>0</v>
      </c>
      <c r="H56" s="79">
        <v>0</v>
      </c>
      <c r="I56" s="79">
        <v>0</v>
      </c>
      <c r="J56" s="79">
        <v>0</v>
      </c>
      <c r="K56" s="79">
        <v>0</v>
      </c>
      <c r="L56" s="79">
        <v>0</v>
      </c>
      <c r="M56" s="79">
        <v>0</v>
      </c>
      <c r="N56" s="79">
        <v>0</v>
      </c>
      <c r="O56" s="79">
        <v>1</v>
      </c>
      <c r="P56" s="79">
        <v>1</v>
      </c>
      <c r="Q56" s="79">
        <v>0</v>
      </c>
      <c r="R56" s="79">
        <v>0</v>
      </c>
      <c r="S56" s="79">
        <v>0</v>
      </c>
      <c r="T56" s="79">
        <v>0</v>
      </c>
    </row>
    <row r="57" spans="1:20">
      <c r="B57" t="s">
        <v>656</v>
      </c>
      <c r="C57" s="79">
        <v>5</v>
      </c>
      <c r="D57" s="79">
        <v>5</v>
      </c>
      <c r="E57" s="79">
        <v>0</v>
      </c>
      <c r="F57" s="79">
        <v>0</v>
      </c>
      <c r="G57" s="79">
        <v>0</v>
      </c>
      <c r="H57" s="79">
        <v>0</v>
      </c>
      <c r="I57" s="79">
        <v>4</v>
      </c>
      <c r="J57" s="79">
        <v>4</v>
      </c>
      <c r="K57" s="79">
        <v>0</v>
      </c>
      <c r="L57" s="79">
        <v>0</v>
      </c>
      <c r="M57" s="79">
        <v>0</v>
      </c>
      <c r="N57" s="79">
        <v>0</v>
      </c>
      <c r="O57" s="79">
        <v>1</v>
      </c>
      <c r="P57" s="79">
        <v>1</v>
      </c>
      <c r="Q57" s="79">
        <v>0</v>
      </c>
      <c r="R57" s="79">
        <v>0</v>
      </c>
      <c r="S57" s="79">
        <v>0</v>
      </c>
      <c r="T57" s="79">
        <v>0</v>
      </c>
    </row>
    <row r="58" spans="1:20">
      <c r="B58" t="s">
        <v>657</v>
      </c>
      <c r="C58" s="79">
        <v>7</v>
      </c>
      <c r="D58" s="79">
        <v>6</v>
      </c>
      <c r="E58" s="79">
        <v>1</v>
      </c>
      <c r="F58" s="79">
        <v>0</v>
      </c>
      <c r="G58" s="79">
        <v>0</v>
      </c>
      <c r="H58" s="79">
        <v>0</v>
      </c>
      <c r="I58" s="79">
        <v>2</v>
      </c>
      <c r="J58" s="79">
        <v>2</v>
      </c>
      <c r="K58" s="79">
        <v>0</v>
      </c>
      <c r="L58" s="79">
        <v>0</v>
      </c>
      <c r="M58" s="79">
        <v>0</v>
      </c>
      <c r="N58" s="79">
        <v>0</v>
      </c>
      <c r="O58" s="79">
        <v>5</v>
      </c>
      <c r="P58" s="79">
        <v>4</v>
      </c>
      <c r="Q58" s="79">
        <v>1</v>
      </c>
      <c r="R58" s="79">
        <v>0</v>
      </c>
      <c r="S58" s="79">
        <v>0</v>
      </c>
      <c r="T58" s="79">
        <v>0</v>
      </c>
    </row>
    <row r="59" spans="1:20">
      <c r="B59" t="s">
        <v>658</v>
      </c>
      <c r="C59" s="79">
        <v>10</v>
      </c>
      <c r="D59" s="79">
        <v>8</v>
      </c>
      <c r="E59" s="79">
        <v>2</v>
      </c>
      <c r="F59" s="79">
        <v>0</v>
      </c>
      <c r="G59" s="79">
        <v>0</v>
      </c>
      <c r="H59" s="79">
        <v>0</v>
      </c>
      <c r="I59" s="79">
        <v>6</v>
      </c>
      <c r="J59" s="79">
        <v>5</v>
      </c>
      <c r="K59" s="79">
        <v>1</v>
      </c>
      <c r="L59" s="79">
        <v>0</v>
      </c>
      <c r="M59" s="79">
        <v>0</v>
      </c>
      <c r="N59" s="79">
        <v>0</v>
      </c>
      <c r="O59" s="79">
        <v>4</v>
      </c>
      <c r="P59" s="79">
        <v>3</v>
      </c>
      <c r="Q59" s="79">
        <v>1</v>
      </c>
      <c r="R59" s="79">
        <v>0</v>
      </c>
      <c r="S59" s="79">
        <v>0</v>
      </c>
      <c r="T59" s="79">
        <v>0</v>
      </c>
    </row>
    <row r="60" spans="1:20">
      <c r="B60" t="s">
        <v>659</v>
      </c>
      <c r="C60" s="79">
        <v>23</v>
      </c>
      <c r="D60" s="79">
        <v>18</v>
      </c>
      <c r="E60" s="79">
        <v>5</v>
      </c>
      <c r="F60" s="79">
        <v>0</v>
      </c>
      <c r="G60" s="79">
        <v>0</v>
      </c>
      <c r="H60" s="79">
        <v>0</v>
      </c>
      <c r="I60" s="79">
        <v>14</v>
      </c>
      <c r="J60" s="79">
        <v>10</v>
      </c>
      <c r="K60" s="79">
        <v>4</v>
      </c>
      <c r="L60" s="79">
        <v>0</v>
      </c>
      <c r="M60" s="79">
        <v>0</v>
      </c>
      <c r="N60" s="79">
        <v>0</v>
      </c>
      <c r="O60" s="79">
        <v>9</v>
      </c>
      <c r="P60" s="79">
        <v>8</v>
      </c>
      <c r="Q60" s="79">
        <v>1</v>
      </c>
      <c r="R60" s="79">
        <v>0</v>
      </c>
      <c r="S60" s="79">
        <v>0</v>
      </c>
      <c r="T60" s="79">
        <v>0</v>
      </c>
    </row>
    <row r="61" spans="1:20">
      <c r="B61" t="s">
        <v>660</v>
      </c>
      <c r="C61" s="79">
        <v>47</v>
      </c>
      <c r="D61" s="79">
        <v>35</v>
      </c>
      <c r="E61" s="79">
        <v>12</v>
      </c>
      <c r="F61" s="79">
        <v>0</v>
      </c>
      <c r="G61" s="79">
        <v>0</v>
      </c>
      <c r="H61" s="79">
        <v>0</v>
      </c>
      <c r="I61" s="79">
        <v>14</v>
      </c>
      <c r="J61" s="79">
        <v>8</v>
      </c>
      <c r="K61" s="79">
        <v>6</v>
      </c>
      <c r="L61" s="79">
        <v>0</v>
      </c>
      <c r="M61" s="79">
        <v>0</v>
      </c>
      <c r="N61" s="79">
        <v>0</v>
      </c>
      <c r="O61" s="79">
        <v>33</v>
      </c>
      <c r="P61" s="79">
        <v>27</v>
      </c>
      <c r="Q61" s="79">
        <v>6</v>
      </c>
      <c r="R61" s="79">
        <v>0</v>
      </c>
      <c r="S61" s="79">
        <v>0</v>
      </c>
      <c r="T61" s="79">
        <v>0</v>
      </c>
    </row>
    <row r="62" spans="1:20">
      <c r="B62" t="s">
        <v>661</v>
      </c>
      <c r="C62" s="79">
        <v>55</v>
      </c>
      <c r="D62" s="79">
        <v>40</v>
      </c>
      <c r="E62" s="79">
        <v>13</v>
      </c>
      <c r="F62" s="79">
        <v>1</v>
      </c>
      <c r="G62" s="79">
        <v>1</v>
      </c>
      <c r="H62" s="79">
        <v>0</v>
      </c>
      <c r="I62" s="79">
        <v>18</v>
      </c>
      <c r="J62" s="79">
        <v>15</v>
      </c>
      <c r="K62" s="79">
        <v>3</v>
      </c>
      <c r="L62" s="79">
        <v>0</v>
      </c>
      <c r="M62" s="79">
        <v>0</v>
      </c>
      <c r="N62" s="79">
        <v>0</v>
      </c>
      <c r="O62" s="79">
        <v>37</v>
      </c>
      <c r="P62" s="79">
        <v>25</v>
      </c>
      <c r="Q62" s="79">
        <v>10</v>
      </c>
      <c r="R62" s="79">
        <v>1</v>
      </c>
      <c r="S62" s="79">
        <v>1</v>
      </c>
      <c r="T62" s="79">
        <v>0</v>
      </c>
    </row>
    <row r="63" spans="1:20">
      <c r="B63" t="s">
        <v>662</v>
      </c>
      <c r="C63" s="79">
        <v>49</v>
      </c>
      <c r="D63" s="79">
        <v>26</v>
      </c>
      <c r="E63" s="79">
        <v>18</v>
      </c>
      <c r="F63" s="79">
        <v>5</v>
      </c>
      <c r="G63" s="79">
        <v>0</v>
      </c>
      <c r="H63" s="79">
        <v>0</v>
      </c>
      <c r="I63" s="79">
        <v>23</v>
      </c>
      <c r="J63" s="79">
        <v>14</v>
      </c>
      <c r="K63" s="79">
        <v>7</v>
      </c>
      <c r="L63" s="79">
        <v>2</v>
      </c>
      <c r="M63" s="79">
        <v>0</v>
      </c>
      <c r="N63" s="79">
        <v>0</v>
      </c>
      <c r="O63" s="79">
        <v>26</v>
      </c>
      <c r="P63" s="79">
        <v>12</v>
      </c>
      <c r="Q63" s="79">
        <v>11</v>
      </c>
      <c r="R63" s="79">
        <v>3</v>
      </c>
      <c r="S63" s="79">
        <v>0</v>
      </c>
      <c r="T63" s="79">
        <v>0</v>
      </c>
    </row>
    <row r="64" spans="1:20">
      <c r="B64" t="s">
        <v>663</v>
      </c>
      <c r="C64" s="79">
        <v>79</v>
      </c>
      <c r="D64" s="79">
        <v>43</v>
      </c>
      <c r="E64" s="79">
        <v>31</v>
      </c>
      <c r="F64" s="79">
        <v>4</v>
      </c>
      <c r="G64" s="79">
        <v>1</v>
      </c>
      <c r="H64" s="79">
        <v>0</v>
      </c>
      <c r="I64" s="79">
        <v>33</v>
      </c>
      <c r="J64" s="79">
        <v>18</v>
      </c>
      <c r="K64" s="79">
        <v>13</v>
      </c>
      <c r="L64" s="79">
        <v>2</v>
      </c>
      <c r="M64" s="79">
        <v>0</v>
      </c>
      <c r="N64" s="79">
        <v>0</v>
      </c>
      <c r="O64" s="79">
        <v>46</v>
      </c>
      <c r="P64" s="79">
        <v>25</v>
      </c>
      <c r="Q64" s="79">
        <v>18</v>
      </c>
      <c r="R64" s="79">
        <v>2</v>
      </c>
      <c r="S64" s="79">
        <v>1</v>
      </c>
      <c r="T64" s="79">
        <v>0</v>
      </c>
    </row>
    <row r="65" spans="2:20">
      <c r="B65" t="s">
        <v>664</v>
      </c>
      <c r="C65" s="79">
        <v>95</v>
      </c>
      <c r="D65" s="79">
        <v>54</v>
      </c>
      <c r="E65" s="79">
        <v>32</v>
      </c>
      <c r="F65" s="79">
        <v>6</v>
      </c>
      <c r="G65" s="79">
        <v>2</v>
      </c>
      <c r="H65" s="79">
        <v>1</v>
      </c>
      <c r="I65" s="79">
        <v>37</v>
      </c>
      <c r="J65" s="79">
        <v>24</v>
      </c>
      <c r="K65" s="79">
        <v>9</v>
      </c>
      <c r="L65" s="79">
        <v>2</v>
      </c>
      <c r="M65" s="79">
        <v>1</v>
      </c>
      <c r="N65" s="79">
        <v>1</v>
      </c>
      <c r="O65" s="79">
        <v>58</v>
      </c>
      <c r="P65" s="79">
        <v>30</v>
      </c>
      <c r="Q65" s="79">
        <v>23</v>
      </c>
      <c r="R65" s="79">
        <v>4</v>
      </c>
      <c r="S65" s="79">
        <v>1</v>
      </c>
      <c r="T65" s="79">
        <v>0</v>
      </c>
    </row>
    <row r="66" spans="2:20">
      <c r="B66" t="s">
        <v>665</v>
      </c>
      <c r="C66" s="79">
        <v>107</v>
      </c>
      <c r="D66" s="79">
        <v>59</v>
      </c>
      <c r="E66" s="79">
        <v>33</v>
      </c>
      <c r="F66" s="79">
        <v>11</v>
      </c>
      <c r="G66" s="79">
        <v>4</v>
      </c>
      <c r="H66" s="79">
        <v>0</v>
      </c>
      <c r="I66" s="79">
        <v>45</v>
      </c>
      <c r="J66" s="79">
        <v>26</v>
      </c>
      <c r="K66" s="79">
        <v>14</v>
      </c>
      <c r="L66" s="79">
        <v>2</v>
      </c>
      <c r="M66" s="79">
        <v>3</v>
      </c>
      <c r="N66" s="79">
        <v>0</v>
      </c>
      <c r="O66" s="79">
        <v>62</v>
      </c>
      <c r="P66" s="79">
        <v>33</v>
      </c>
      <c r="Q66" s="79">
        <v>19</v>
      </c>
      <c r="R66" s="79">
        <v>9</v>
      </c>
      <c r="S66" s="79">
        <v>1</v>
      </c>
      <c r="T66" s="79">
        <v>0</v>
      </c>
    </row>
    <row r="67" spans="2:20">
      <c r="B67" t="s">
        <v>666</v>
      </c>
      <c r="C67" s="79">
        <v>147</v>
      </c>
      <c r="D67" s="79">
        <v>86</v>
      </c>
      <c r="E67" s="79">
        <v>47</v>
      </c>
      <c r="F67" s="79">
        <v>13</v>
      </c>
      <c r="G67" s="79">
        <v>1</v>
      </c>
      <c r="H67" s="79">
        <v>0</v>
      </c>
      <c r="I67" s="79">
        <v>59</v>
      </c>
      <c r="J67" s="79">
        <v>41</v>
      </c>
      <c r="K67" s="79">
        <v>13</v>
      </c>
      <c r="L67" s="79">
        <v>4</v>
      </c>
      <c r="M67" s="79">
        <v>1</v>
      </c>
      <c r="N67" s="79">
        <v>0</v>
      </c>
      <c r="O67" s="79">
        <v>88</v>
      </c>
      <c r="P67" s="79">
        <v>45</v>
      </c>
      <c r="Q67" s="79">
        <v>34</v>
      </c>
      <c r="R67" s="79">
        <v>9</v>
      </c>
      <c r="S67" s="79">
        <v>0</v>
      </c>
      <c r="T67" s="79">
        <v>0</v>
      </c>
    </row>
    <row r="68" spans="2:20">
      <c r="B68" t="s">
        <v>667</v>
      </c>
      <c r="C68" s="79">
        <v>218</v>
      </c>
      <c r="D68" s="79">
        <v>129</v>
      </c>
      <c r="E68" s="79">
        <v>69</v>
      </c>
      <c r="F68" s="79">
        <v>17</v>
      </c>
      <c r="G68" s="79">
        <v>3</v>
      </c>
      <c r="H68" s="79">
        <v>0</v>
      </c>
      <c r="I68" s="79">
        <v>108</v>
      </c>
      <c r="J68" s="79">
        <v>65</v>
      </c>
      <c r="K68" s="79">
        <v>34</v>
      </c>
      <c r="L68" s="79">
        <v>7</v>
      </c>
      <c r="M68" s="79">
        <v>2</v>
      </c>
      <c r="N68" s="79">
        <v>0</v>
      </c>
      <c r="O68" s="79">
        <v>110</v>
      </c>
      <c r="P68" s="79">
        <v>64</v>
      </c>
      <c r="Q68" s="79">
        <v>35</v>
      </c>
      <c r="R68" s="79">
        <v>10</v>
      </c>
      <c r="S68" s="79">
        <v>1</v>
      </c>
      <c r="T68" s="79">
        <v>0</v>
      </c>
    </row>
    <row r="69" spans="2:20">
      <c r="B69" t="s">
        <v>668</v>
      </c>
      <c r="C69" s="79">
        <v>239</v>
      </c>
      <c r="D69" s="79">
        <v>129</v>
      </c>
      <c r="E69" s="79">
        <v>75</v>
      </c>
      <c r="F69" s="79">
        <v>28</v>
      </c>
      <c r="G69" s="79">
        <v>6</v>
      </c>
      <c r="H69" s="79">
        <v>1</v>
      </c>
      <c r="I69" s="79">
        <v>114</v>
      </c>
      <c r="J69" s="79">
        <v>68</v>
      </c>
      <c r="K69" s="79">
        <v>35</v>
      </c>
      <c r="L69" s="79">
        <v>10</v>
      </c>
      <c r="M69" s="79">
        <v>0</v>
      </c>
      <c r="N69" s="79">
        <v>1</v>
      </c>
      <c r="O69" s="79">
        <v>125</v>
      </c>
      <c r="P69" s="79">
        <v>61</v>
      </c>
      <c r="Q69" s="79">
        <v>40</v>
      </c>
      <c r="R69" s="79">
        <v>18</v>
      </c>
      <c r="S69" s="79">
        <v>6</v>
      </c>
      <c r="T69" s="79">
        <v>0</v>
      </c>
    </row>
    <row r="70" spans="2:20">
      <c r="B70" t="s">
        <v>669</v>
      </c>
      <c r="C70" s="79">
        <v>290</v>
      </c>
      <c r="D70" s="79">
        <v>164</v>
      </c>
      <c r="E70" s="79">
        <v>88</v>
      </c>
      <c r="F70" s="79">
        <v>29</v>
      </c>
      <c r="G70" s="79">
        <v>7</v>
      </c>
      <c r="H70" s="79">
        <v>2</v>
      </c>
      <c r="I70" s="79">
        <v>122</v>
      </c>
      <c r="J70" s="79">
        <v>72</v>
      </c>
      <c r="K70" s="79">
        <v>28</v>
      </c>
      <c r="L70" s="79">
        <v>15</v>
      </c>
      <c r="M70" s="79">
        <v>5</v>
      </c>
      <c r="N70" s="79">
        <v>2</v>
      </c>
      <c r="O70" s="79">
        <v>168</v>
      </c>
      <c r="P70" s="79">
        <v>92</v>
      </c>
      <c r="Q70" s="79">
        <v>60</v>
      </c>
      <c r="R70" s="79">
        <v>14</v>
      </c>
      <c r="S70" s="79">
        <v>2</v>
      </c>
      <c r="T70" s="79">
        <v>0</v>
      </c>
    </row>
    <row r="71" spans="2:20">
      <c r="B71" t="s">
        <v>670</v>
      </c>
      <c r="C71" s="79">
        <v>281</v>
      </c>
      <c r="D71" s="79">
        <v>148</v>
      </c>
      <c r="E71" s="79">
        <v>92</v>
      </c>
      <c r="F71" s="79">
        <v>29</v>
      </c>
      <c r="G71" s="79">
        <v>8</v>
      </c>
      <c r="H71" s="79">
        <v>4</v>
      </c>
      <c r="I71" s="79">
        <v>135</v>
      </c>
      <c r="J71" s="79">
        <v>70</v>
      </c>
      <c r="K71" s="79">
        <v>45</v>
      </c>
      <c r="L71" s="79">
        <v>12</v>
      </c>
      <c r="M71" s="79">
        <v>4</v>
      </c>
      <c r="N71" s="79">
        <v>4</v>
      </c>
      <c r="O71" s="79">
        <v>146</v>
      </c>
      <c r="P71" s="79">
        <v>78</v>
      </c>
      <c r="Q71" s="79">
        <v>47</v>
      </c>
      <c r="R71" s="79">
        <v>17</v>
      </c>
      <c r="S71" s="79">
        <v>4</v>
      </c>
      <c r="T71" s="79">
        <v>0</v>
      </c>
    </row>
    <row r="72" spans="2:20">
      <c r="B72" t="s">
        <v>671</v>
      </c>
      <c r="C72" s="79">
        <v>323</v>
      </c>
      <c r="D72" s="79">
        <v>154</v>
      </c>
      <c r="E72" s="79">
        <v>114</v>
      </c>
      <c r="F72" s="79">
        <v>44</v>
      </c>
      <c r="G72" s="79">
        <v>10</v>
      </c>
      <c r="H72" s="79">
        <v>1</v>
      </c>
      <c r="I72" s="79">
        <v>146</v>
      </c>
      <c r="J72" s="79">
        <v>72</v>
      </c>
      <c r="K72" s="79">
        <v>46</v>
      </c>
      <c r="L72" s="79">
        <v>19</v>
      </c>
      <c r="M72" s="79">
        <v>9</v>
      </c>
      <c r="N72" s="79">
        <v>0</v>
      </c>
      <c r="O72" s="79">
        <v>177</v>
      </c>
      <c r="P72" s="79">
        <v>82</v>
      </c>
      <c r="Q72" s="79">
        <v>68</v>
      </c>
      <c r="R72" s="79">
        <v>25</v>
      </c>
      <c r="S72" s="79">
        <v>1</v>
      </c>
      <c r="T72" s="79">
        <v>1</v>
      </c>
    </row>
    <row r="73" spans="2:20">
      <c r="B73" t="s">
        <v>672</v>
      </c>
      <c r="C73" s="79">
        <v>291</v>
      </c>
      <c r="D73" s="79">
        <v>139</v>
      </c>
      <c r="E73" s="79">
        <v>109</v>
      </c>
      <c r="F73" s="79">
        <v>34</v>
      </c>
      <c r="G73" s="79">
        <v>7</v>
      </c>
      <c r="H73" s="79">
        <v>2</v>
      </c>
      <c r="I73" s="79">
        <v>136</v>
      </c>
      <c r="J73" s="79">
        <v>67</v>
      </c>
      <c r="K73" s="79">
        <v>49</v>
      </c>
      <c r="L73" s="79">
        <v>16</v>
      </c>
      <c r="M73" s="79">
        <v>2</v>
      </c>
      <c r="N73" s="79">
        <v>2</v>
      </c>
      <c r="O73" s="79">
        <v>155</v>
      </c>
      <c r="P73" s="79">
        <v>72</v>
      </c>
      <c r="Q73" s="79">
        <v>60</v>
      </c>
      <c r="R73" s="79">
        <v>18</v>
      </c>
      <c r="S73" s="79">
        <v>5</v>
      </c>
      <c r="T73" s="79">
        <v>0</v>
      </c>
    </row>
    <row r="74" spans="2:20">
      <c r="B74" t="s">
        <v>673</v>
      </c>
      <c r="C74" s="79">
        <v>289</v>
      </c>
      <c r="D74" s="79">
        <v>119</v>
      </c>
      <c r="E74" s="79">
        <v>111</v>
      </c>
      <c r="F74" s="79">
        <v>51</v>
      </c>
      <c r="G74" s="79">
        <v>6</v>
      </c>
      <c r="H74" s="79">
        <v>2</v>
      </c>
      <c r="I74" s="79">
        <v>125</v>
      </c>
      <c r="J74" s="79">
        <v>51</v>
      </c>
      <c r="K74" s="79">
        <v>46</v>
      </c>
      <c r="L74" s="79">
        <v>23</v>
      </c>
      <c r="M74" s="79">
        <v>4</v>
      </c>
      <c r="N74" s="79">
        <v>1</v>
      </c>
      <c r="O74" s="79">
        <v>164</v>
      </c>
      <c r="P74" s="79">
        <v>68</v>
      </c>
      <c r="Q74" s="79">
        <v>65</v>
      </c>
      <c r="R74" s="79">
        <v>28</v>
      </c>
      <c r="S74" s="79">
        <v>2</v>
      </c>
      <c r="T74" s="79">
        <v>1</v>
      </c>
    </row>
    <row r="75" spans="2:20">
      <c r="B75" t="s">
        <v>674</v>
      </c>
      <c r="C75" s="79">
        <v>269</v>
      </c>
      <c r="D75" s="79">
        <v>107</v>
      </c>
      <c r="E75" s="79">
        <v>101</v>
      </c>
      <c r="F75" s="79">
        <v>47</v>
      </c>
      <c r="G75" s="79">
        <v>9</v>
      </c>
      <c r="H75" s="79">
        <v>5</v>
      </c>
      <c r="I75" s="79">
        <v>111</v>
      </c>
      <c r="J75" s="79">
        <v>45</v>
      </c>
      <c r="K75" s="79">
        <v>42</v>
      </c>
      <c r="L75" s="79">
        <v>17</v>
      </c>
      <c r="M75" s="79">
        <v>4</v>
      </c>
      <c r="N75" s="79">
        <v>3</v>
      </c>
      <c r="O75" s="79">
        <v>158</v>
      </c>
      <c r="P75" s="79">
        <v>62</v>
      </c>
      <c r="Q75" s="79">
        <v>59</v>
      </c>
      <c r="R75" s="79">
        <v>30</v>
      </c>
      <c r="S75" s="79">
        <v>5</v>
      </c>
      <c r="T75" s="79">
        <v>2</v>
      </c>
    </row>
    <row r="76" spans="2:20">
      <c r="B76" t="s">
        <v>675</v>
      </c>
      <c r="C76" s="79">
        <v>246</v>
      </c>
      <c r="D76" s="79">
        <v>91</v>
      </c>
      <c r="E76" s="79">
        <v>92</v>
      </c>
      <c r="F76" s="79">
        <v>54</v>
      </c>
      <c r="G76" s="79">
        <v>8</v>
      </c>
      <c r="H76" s="79">
        <v>1</v>
      </c>
      <c r="I76" s="79">
        <v>111</v>
      </c>
      <c r="J76" s="79">
        <v>38</v>
      </c>
      <c r="K76" s="79">
        <v>45</v>
      </c>
      <c r="L76" s="79">
        <v>26</v>
      </c>
      <c r="M76" s="79">
        <v>2</v>
      </c>
      <c r="N76" s="79">
        <v>0</v>
      </c>
      <c r="O76" s="79">
        <v>135</v>
      </c>
      <c r="P76" s="79">
        <v>53</v>
      </c>
      <c r="Q76" s="79">
        <v>47</v>
      </c>
      <c r="R76" s="79">
        <v>28</v>
      </c>
      <c r="S76" s="79">
        <v>6</v>
      </c>
      <c r="T76" s="79">
        <v>1</v>
      </c>
    </row>
    <row r="77" spans="2:20">
      <c r="B77" t="s">
        <v>676</v>
      </c>
      <c r="C77" s="79">
        <v>241</v>
      </c>
      <c r="D77" s="79">
        <v>99</v>
      </c>
      <c r="E77" s="79">
        <v>86</v>
      </c>
      <c r="F77" s="79">
        <v>41</v>
      </c>
      <c r="G77" s="79">
        <v>12</v>
      </c>
      <c r="H77" s="79">
        <v>3</v>
      </c>
      <c r="I77" s="79">
        <v>107</v>
      </c>
      <c r="J77" s="79">
        <v>56</v>
      </c>
      <c r="K77" s="79">
        <v>34</v>
      </c>
      <c r="L77" s="79">
        <v>14</v>
      </c>
      <c r="M77" s="79">
        <v>2</v>
      </c>
      <c r="N77" s="79">
        <v>1</v>
      </c>
      <c r="O77" s="79">
        <v>134</v>
      </c>
      <c r="P77" s="79">
        <v>43</v>
      </c>
      <c r="Q77" s="79">
        <v>52</v>
      </c>
      <c r="R77" s="79">
        <v>27</v>
      </c>
      <c r="S77" s="79">
        <v>10</v>
      </c>
      <c r="T77" s="79">
        <v>2</v>
      </c>
    </row>
    <row r="78" spans="2:20">
      <c r="B78" t="s">
        <v>677</v>
      </c>
      <c r="C78" s="79">
        <v>206</v>
      </c>
      <c r="D78" s="79">
        <v>74</v>
      </c>
      <c r="E78" s="79">
        <v>87</v>
      </c>
      <c r="F78" s="79">
        <v>33</v>
      </c>
      <c r="G78" s="79">
        <v>8</v>
      </c>
      <c r="H78" s="79">
        <v>4</v>
      </c>
      <c r="I78" s="79">
        <v>91</v>
      </c>
      <c r="J78" s="79">
        <v>34</v>
      </c>
      <c r="K78" s="79">
        <v>40</v>
      </c>
      <c r="L78" s="79">
        <v>11</v>
      </c>
      <c r="M78" s="79">
        <v>4</v>
      </c>
      <c r="N78" s="79">
        <v>2</v>
      </c>
      <c r="O78" s="79">
        <v>115</v>
      </c>
      <c r="P78" s="79">
        <v>40</v>
      </c>
      <c r="Q78" s="79">
        <v>47</v>
      </c>
      <c r="R78" s="79">
        <v>22</v>
      </c>
      <c r="S78" s="79">
        <v>4</v>
      </c>
      <c r="T78" s="79">
        <v>2</v>
      </c>
    </row>
    <row r="79" spans="2:20">
      <c r="B79" t="s">
        <v>678</v>
      </c>
      <c r="C79" s="79">
        <v>184</v>
      </c>
      <c r="D79" s="79">
        <v>81</v>
      </c>
      <c r="E79" s="79">
        <v>65</v>
      </c>
      <c r="F79" s="79">
        <v>32</v>
      </c>
      <c r="G79" s="79">
        <v>4</v>
      </c>
      <c r="H79" s="79">
        <v>2</v>
      </c>
      <c r="I79" s="79">
        <v>84</v>
      </c>
      <c r="J79" s="79">
        <v>37</v>
      </c>
      <c r="K79" s="79">
        <v>29</v>
      </c>
      <c r="L79" s="79">
        <v>13</v>
      </c>
      <c r="M79" s="79">
        <v>3</v>
      </c>
      <c r="N79" s="79">
        <v>2</v>
      </c>
      <c r="O79" s="79">
        <v>100</v>
      </c>
      <c r="P79" s="79">
        <v>44</v>
      </c>
      <c r="Q79" s="79">
        <v>36</v>
      </c>
      <c r="R79" s="79">
        <v>19</v>
      </c>
      <c r="S79" s="79">
        <v>1</v>
      </c>
      <c r="T79" s="79">
        <v>0</v>
      </c>
    </row>
    <row r="80" spans="2:20">
      <c r="B80" t="s">
        <v>679</v>
      </c>
      <c r="C80" s="79">
        <v>137</v>
      </c>
      <c r="D80" s="79">
        <v>44</v>
      </c>
      <c r="E80" s="79">
        <v>54</v>
      </c>
      <c r="F80" s="79">
        <v>28</v>
      </c>
      <c r="G80" s="79">
        <v>9</v>
      </c>
      <c r="H80" s="79">
        <v>2</v>
      </c>
      <c r="I80" s="79">
        <v>72</v>
      </c>
      <c r="J80" s="79">
        <v>22</v>
      </c>
      <c r="K80" s="79">
        <v>28</v>
      </c>
      <c r="L80" s="79">
        <v>15</v>
      </c>
      <c r="M80" s="79">
        <v>5</v>
      </c>
      <c r="N80" s="79">
        <v>2</v>
      </c>
      <c r="O80" s="79">
        <v>65</v>
      </c>
      <c r="P80" s="79">
        <v>22</v>
      </c>
      <c r="Q80" s="79">
        <v>26</v>
      </c>
      <c r="R80" s="79">
        <v>13</v>
      </c>
      <c r="S80" s="79">
        <v>4</v>
      </c>
      <c r="T80" s="79">
        <v>0</v>
      </c>
    </row>
    <row r="81" spans="2:20">
      <c r="B81" t="s">
        <v>680</v>
      </c>
      <c r="C81" s="79">
        <v>126</v>
      </c>
      <c r="D81" s="79">
        <v>52</v>
      </c>
      <c r="E81" s="79">
        <v>45</v>
      </c>
      <c r="F81" s="79">
        <v>19</v>
      </c>
      <c r="G81" s="79">
        <v>6</v>
      </c>
      <c r="H81" s="79">
        <v>4</v>
      </c>
      <c r="I81" s="79">
        <v>67</v>
      </c>
      <c r="J81" s="79">
        <v>27</v>
      </c>
      <c r="K81" s="79">
        <v>26</v>
      </c>
      <c r="L81" s="79">
        <v>11</v>
      </c>
      <c r="M81" s="79">
        <v>2</v>
      </c>
      <c r="N81" s="79">
        <v>1</v>
      </c>
      <c r="O81" s="79">
        <v>59</v>
      </c>
      <c r="P81" s="79">
        <v>25</v>
      </c>
      <c r="Q81" s="79">
        <v>19</v>
      </c>
      <c r="R81" s="79">
        <v>8</v>
      </c>
      <c r="S81" s="79">
        <v>4</v>
      </c>
      <c r="T81" s="79">
        <v>3</v>
      </c>
    </row>
    <row r="82" spans="2:20">
      <c r="B82" t="s">
        <v>681</v>
      </c>
      <c r="C82" s="79">
        <v>89</v>
      </c>
      <c r="D82" s="79">
        <v>39</v>
      </c>
      <c r="E82" s="79">
        <v>35</v>
      </c>
      <c r="F82" s="79">
        <v>8</v>
      </c>
      <c r="G82" s="79">
        <v>4</v>
      </c>
      <c r="H82" s="79">
        <v>3</v>
      </c>
      <c r="I82" s="79">
        <v>37</v>
      </c>
      <c r="J82" s="79">
        <v>20</v>
      </c>
      <c r="K82" s="79">
        <v>12</v>
      </c>
      <c r="L82" s="79">
        <v>1</v>
      </c>
      <c r="M82" s="79">
        <v>2</v>
      </c>
      <c r="N82" s="79">
        <v>2</v>
      </c>
      <c r="O82" s="79">
        <v>52</v>
      </c>
      <c r="P82" s="79">
        <v>19</v>
      </c>
      <c r="Q82" s="79">
        <v>23</v>
      </c>
      <c r="R82" s="79">
        <v>7</v>
      </c>
      <c r="S82" s="79">
        <v>2</v>
      </c>
      <c r="T82" s="79">
        <v>1</v>
      </c>
    </row>
    <row r="83" spans="2:20">
      <c r="B83" t="s">
        <v>682</v>
      </c>
      <c r="C83" s="79">
        <v>50</v>
      </c>
      <c r="D83" s="79">
        <v>25</v>
      </c>
      <c r="E83" s="79">
        <v>16</v>
      </c>
      <c r="F83" s="79">
        <v>9</v>
      </c>
      <c r="G83" s="79">
        <v>0</v>
      </c>
      <c r="H83" s="79">
        <v>0</v>
      </c>
      <c r="I83" s="79">
        <v>24</v>
      </c>
      <c r="J83" s="79">
        <v>10</v>
      </c>
      <c r="K83" s="79">
        <v>7</v>
      </c>
      <c r="L83" s="79">
        <v>7</v>
      </c>
      <c r="M83" s="79">
        <v>0</v>
      </c>
      <c r="N83" s="79">
        <v>0</v>
      </c>
      <c r="O83" s="79">
        <v>26</v>
      </c>
      <c r="P83" s="79">
        <v>15</v>
      </c>
      <c r="Q83" s="79">
        <v>9</v>
      </c>
      <c r="R83" s="79">
        <v>2</v>
      </c>
      <c r="S83" s="79">
        <v>0</v>
      </c>
      <c r="T83" s="79">
        <v>0</v>
      </c>
    </row>
    <row r="84" spans="2:20">
      <c r="B84" t="s">
        <v>683</v>
      </c>
      <c r="C84" s="79">
        <v>26</v>
      </c>
      <c r="D84" s="79">
        <v>10</v>
      </c>
      <c r="E84" s="79">
        <v>13</v>
      </c>
      <c r="F84" s="79">
        <v>2</v>
      </c>
      <c r="G84" s="79">
        <v>0</v>
      </c>
      <c r="H84" s="79">
        <v>1</v>
      </c>
      <c r="I84" s="79">
        <v>14</v>
      </c>
      <c r="J84" s="79">
        <v>6</v>
      </c>
      <c r="K84" s="79">
        <v>7</v>
      </c>
      <c r="L84" s="79">
        <v>0</v>
      </c>
      <c r="M84" s="79">
        <v>0</v>
      </c>
      <c r="N84" s="79">
        <v>1</v>
      </c>
      <c r="O84" s="79">
        <v>12</v>
      </c>
      <c r="P84" s="79">
        <v>4</v>
      </c>
      <c r="Q84" s="79">
        <v>6</v>
      </c>
      <c r="R84" s="79">
        <v>2</v>
      </c>
      <c r="S84" s="79">
        <v>0</v>
      </c>
      <c r="T84" s="79">
        <v>0</v>
      </c>
    </row>
    <row r="85" spans="2:20">
      <c r="B85" t="s">
        <v>684</v>
      </c>
      <c r="C85" s="79">
        <v>14</v>
      </c>
      <c r="D85" s="79">
        <v>6</v>
      </c>
      <c r="E85" s="79">
        <v>6</v>
      </c>
      <c r="F85" s="79">
        <v>1</v>
      </c>
      <c r="G85" s="79">
        <v>0</v>
      </c>
      <c r="H85" s="79">
        <v>1</v>
      </c>
      <c r="I85" s="79">
        <v>8</v>
      </c>
      <c r="J85" s="79">
        <v>3</v>
      </c>
      <c r="K85" s="79">
        <v>5</v>
      </c>
      <c r="L85" s="79">
        <v>0</v>
      </c>
      <c r="M85" s="79">
        <v>0</v>
      </c>
      <c r="N85" s="79">
        <v>0</v>
      </c>
      <c r="O85" s="79">
        <v>6</v>
      </c>
      <c r="P85" s="79">
        <v>3</v>
      </c>
      <c r="Q85" s="79">
        <v>1</v>
      </c>
      <c r="R85" s="79">
        <v>1</v>
      </c>
      <c r="S85" s="79">
        <v>0</v>
      </c>
      <c r="T85" s="79">
        <v>1</v>
      </c>
    </row>
    <row r="86" spans="2:20">
      <c r="B86" t="s">
        <v>685</v>
      </c>
      <c r="C86" s="79">
        <v>5</v>
      </c>
      <c r="D86" s="79">
        <v>3</v>
      </c>
      <c r="E86" s="79">
        <v>0</v>
      </c>
      <c r="F86" s="79">
        <v>0</v>
      </c>
      <c r="G86" s="79">
        <v>1</v>
      </c>
      <c r="H86" s="79">
        <v>1</v>
      </c>
      <c r="I86" s="79">
        <v>2</v>
      </c>
      <c r="J86" s="79">
        <v>0</v>
      </c>
      <c r="K86" s="79">
        <v>0</v>
      </c>
      <c r="L86" s="79">
        <v>0</v>
      </c>
      <c r="M86" s="79">
        <v>1</v>
      </c>
      <c r="N86" s="79">
        <v>1</v>
      </c>
      <c r="O86" s="79">
        <v>3</v>
      </c>
      <c r="P86" s="79">
        <v>3</v>
      </c>
      <c r="Q86" s="79">
        <v>0</v>
      </c>
      <c r="R86" s="79">
        <v>0</v>
      </c>
      <c r="S86" s="79">
        <v>0</v>
      </c>
      <c r="T86" s="79">
        <v>0</v>
      </c>
    </row>
    <row r="87" spans="2:20">
      <c r="B87" t="s">
        <v>686</v>
      </c>
      <c r="C87" s="79">
        <v>3</v>
      </c>
      <c r="D87" s="79">
        <v>2</v>
      </c>
      <c r="E87" s="79">
        <v>0</v>
      </c>
      <c r="F87" s="79">
        <v>0</v>
      </c>
      <c r="G87" s="79">
        <v>1</v>
      </c>
      <c r="H87" s="79">
        <v>0</v>
      </c>
      <c r="I87" s="79">
        <v>0</v>
      </c>
      <c r="J87" s="79">
        <v>0</v>
      </c>
      <c r="K87" s="79">
        <v>0</v>
      </c>
      <c r="L87" s="79">
        <v>0</v>
      </c>
      <c r="M87" s="79">
        <v>0</v>
      </c>
      <c r="N87" s="79">
        <v>0</v>
      </c>
      <c r="O87" s="79">
        <v>3</v>
      </c>
      <c r="P87" s="79">
        <v>2</v>
      </c>
      <c r="Q87" s="79">
        <v>0</v>
      </c>
      <c r="R87" s="79">
        <v>0</v>
      </c>
      <c r="S87" s="79">
        <v>1</v>
      </c>
      <c r="T87" s="79">
        <v>0</v>
      </c>
    </row>
    <row r="88" spans="2:20">
      <c r="B88" t="s">
        <v>687</v>
      </c>
      <c r="C88" s="79">
        <v>1</v>
      </c>
      <c r="D88" s="79">
        <v>1</v>
      </c>
      <c r="E88" s="79">
        <v>0</v>
      </c>
      <c r="F88" s="79">
        <v>0</v>
      </c>
      <c r="G88" s="79">
        <v>0</v>
      </c>
      <c r="H88" s="79">
        <v>0</v>
      </c>
      <c r="I88" s="79">
        <v>0</v>
      </c>
      <c r="J88" s="79">
        <v>0</v>
      </c>
      <c r="K88" s="79">
        <v>0</v>
      </c>
      <c r="L88" s="79">
        <v>0</v>
      </c>
      <c r="M88" s="79">
        <v>0</v>
      </c>
      <c r="N88" s="79">
        <v>0</v>
      </c>
      <c r="O88" s="79">
        <v>1</v>
      </c>
      <c r="P88" s="79">
        <v>1</v>
      </c>
      <c r="Q88" s="79">
        <v>0</v>
      </c>
      <c r="R88" s="79">
        <v>0</v>
      </c>
      <c r="S88" s="79">
        <v>0</v>
      </c>
      <c r="T88" s="79">
        <v>0</v>
      </c>
    </row>
    <row r="89" spans="2:20">
      <c r="B89" t="s">
        <v>688</v>
      </c>
      <c r="C89" s="79">
        <v>1</v>
      </c>
      <c r="D89" s="79">
        <v>0</v>
      </c>
      <c r="E89" s="79">
        <v>0</v>
      </c>
      <c r="F89" s="79">
        <v>0</v>
      </c>
      <c r="G89" s="79">
        <v>0</v>
      </c>
      <c r="H89" s="79">
        <v>1</v>
      </c>
      <c r="I89" s="79">
        <v>0</v>
      </c>
      <c r="J89" s="79">
        <v>0</v>
      </c>
      <c r="K89" s="79">
        <v>0</v>
      </c>
      <c r="L89" s="79">
        <v>0</v>
      </c>
      <c r="M89" s="79">
        <v>0</v>
      </c>
      <c r="N89" s="79">
        <v>0</v>
      </c>
      <c r="O89" s="79">
        <v>1</v>
      </c>
      <c r="P89" s="79">
        <v>0</v>
      </c>
      <c r="Q89" s="79">
        <v>0</v>
      </c>
      <c r="R89" s="79">
        <v>0</v>
      </c>
      <c r="S89" s="79">
        <v>0</v>
      </c>
      <c r="T89" s="79">
        <v>1</v>
      </c>
    </row>
    <row r="90" spans="2:20">
      <c r="B90" t="s">
        <v>689</v>
      </c>
      <c r="C90" s="79">
        <v>1</v>
      </c>
      <c r="D90" s="79">
        <v>1</v>
      </c>
      <c r="E90" s="79">
        <v>0</v>
      </c>
      <c r="F90" s="79">
        <v>0</v>
      </c>
      <c r="G90" s="79">
        <v>0</v>
      </c>
      <c r="H90" s="79">
        <v>0</v>
      </c>
      <c r="I90" s="79">
        <v>0</v>
      </c>
      <c r="J90" s="79">
        <v>0</v>
      </c>
      <c r="K90" s="79">
        <v>0</v>
      </c>
      <c r="L90" s="79">
        <v>0</v>
      </c>
      <c r="M90" s="79">
        <v>0</v>
      </c>
      <c r="N90" s="79">
        <v>0</v>
      </c>
      <c r="O90" s="79">
        <v>1</v>
      </c>
      <c r="P90" s="79">
        <v>1</v>
      </c>
      <c r="Q90" s="79">
        <v>0</v>
      </c>
      <c r="R90" s="79">
        <v>0</v>
      </c>
      <c r="S90" s="79">
        <v>0</v>
      </c>
      <c r="T90" s="79">
        <v>0</v>
      </c>
    </row>
    <row r="91" spans="2:20">
      <c r="B91" t="s">
        <v>690</v>
      </c>
      <c r="C91" s="79">
        <v>0</v>
      </c>
      <c r="D91" s="79">
        <v>0</v>
      </c>
      <c r="E91" s="79">
        <v>0</v>
      </c>
      <c r="F91" s="79">
        <v>0</v>
      </c>
      <c r="G91" s="79">
        <v>0</v>
      </c>
      <c r="H91" s="79">
        <v>0</v>
      </c>
      <c r="I91" s="79">
        <v>0</v>
      </c>
      <c r="J91" s="79">
        <v>0</v>
      </c>
      <c r="K91" s="79">
        <v>0</v>
      </c>
      <c r="L91" s="79">
        <v>0</v>
      </c>
      <c r="M91" s="79">
        <v>0</v>
      </c>
      <c r="N91" s="79">
        <v>0</v>
      </c>
      <c r="O91" s="79">
        <v>0</v>
      </c>
      <c r="P91" s="79">
        <v>0</v>
      </c>
      <c r="Q91" s="79">
        <v>0</v>
      </c>
      <c r="R91" s="79">
        <v>0</v>
      </c>
      <c r="S91" s="79">
        <v>0</v>
      </c>
      <c r="T91" s="79">
        <v>0</v>
      </c>
    </row>
    <row r="92" spans="2:20">
      <c r="B92" t="s">
        <v>691</v>
      </c>
      <c r="C92" s="79">
        <v>0</v>
      </c>
      <c r="D92" s="79">
        <v>0</v>
      </c>
      <c r="E92" s="79">
        <v>0</v>
      </c>
      <c r="F92" s="79">
        <v>0</v>
      </c>
      <c r="G92" s="79">
        <v>0</v>
      </c>
      <c r="H92" s="79">
        <v>0</v>
      </c>
      <c r="I92" s="79">
        <v>0</v>
      </c>
      <c r="J92" s="79">
        <v>0</v>
      </c>
      <c r="K92" s="79">
        <v>0</v>
      </c>
      <c r="L92" s="79">
        <v>0</v>
      </c>
      <c r="M92" s="79">
        <v>0</v>
      </c>
      <c r="N92" s="79">
        <v>0</v>
      </c>
      <c r="O92" s="79">
        <v>0</v>
      </c>
      <c r="P92" s="79">
        <v>0</v>
      </c>
      <c r="Q92" s="79">
        <v>0</v>
      </c>
      <c r="R92" s="79">
        <v>0</v>
      </c>
      <c r="S92" s="79">
        <v>0</v>
      </c>
      <c r="T92" s="79">
        <v>0</v>
      </c>
    </row>
    <row r="93" spans="2:20">
      <c r="B93" t="s">
        <v>692</v>
      </c>
      <c r="C93" s="79">
        <v>0</v>
      </c>
      <c r="D93" s="79">
        <v>0</v>
      </c>
      <c r="E93" s="79">
        <v>0</v>
      </c>
      <c r="F93" s="79">
        <v>0</v>
      </c>
      <c r="G93" s="79">
        <v>0</v>
      </c>
      <c r="H93" s="79">
        <v>0</v>
      </c>
      <c r="I93" s="79">
        <v>0</v>
      </c>
      <c r="J93" s="79">
        <v>0</v>
      </c>
      <c r="K93" s="79">
        <v>0</v>
      </c>
      <c r="L93" s="79">
        <v>0</v>
      </c>
      <c r="M93" s="79">
        <v>0</v>
      </c>
      <c r="N93" s="79">
        <v>0</v>
      </c>
      <c r="O93" s="79">
        <v>0</v>
      </c>
      <c r="P93" s="79">
        <v>0</v>
      </c>
      <c r="Q93" s="79">
        <v>0</v>
      </c>
      <c r="R93" s="79">
        <v>0</v>
      </c>
      <c r="S93" s="79">
        <v>0</v>
      </c>
      <c r="T93" s="79">
        <v>0</v>
      </c>
    </row>
    <row r="94" spans="2:20">
      <c r="B94" t="s">
        <v>693</v>
      </c>
      <c r="C94" s="79">
        <v>0</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row>
    <row r="95" spans="2:20">
      <c r="B95" t="s">
        <v>694</v>
      </c>
      <c r="C95" s="79">
        <v>0</v>
      </c>
      <c r="D95" s="79">
        <v>0</v>
      </c>
      <c r="E95" s="79">
        <v>0</v>
      </c>
      <c r="F95" s="79">
        <v>0</v>
      </c>
      <c r="G95" s="79">
        <v>0</v>
      </c>
      <c r="H95" s="79">
        <v>0</v>
      </c>
      <c r="I95" s="79">
        <v>0</v>
      </c>
      <c r="J95" s="79">
        <v>0</v>
      </c>
      <c r="K95" s="79">
        <v>0</v>
      </c>
      <c r="L95" s="79">
        <v>0</v>
      </c>
      <c r="M95" s="79">
        <v>0</v>
      </c>
      <c r="N95" s="79">
        <v>0</v>
      </c>
      <c r="O95" s="79">
        <v>0</v>
      </c>
      <c r="P95" s="79">
        <v>0</v>
      </c>
      <c r="Q95" s="79">
        <v>0</v>
      </c>
      <c r="R95" s="79">
        <v>0</v>
      </c>
      <c r="S95" s="79">
        <v>0</v>
      </c>
      <c r="T95" s="79">
        <v>0</v>
      </c>
    </row>
    <row r="96" spans="2:20">
      <c r="B96" t="s">
        <v>695</v>
      </c>
      <c r="C96" s="79">
        <v>0</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row>
    <row r="97" spans="2:20">
      <c r="B97" t="s">
        <v>696</v>
      </c>
      <c r="C97" s="79">
        <v>0</v>
      </c>
      <c r="D97" s="79">
        <v>0</v>
      </c>
      <c r="E97" s="79">
        <v>0</v>
      </c>
      <c r="F97" s="79">
        <v>0</v>
      </c>
      <c r="G97" s="79">
        <v>0</v>
      </c>
      <c r="H97" s="79">
        <v>0</v>
      </c>
      <c r="I97" s="79">
        <v>0</v>
      </c>
      <c r="J97" s="79">
        <v>0</v>
      </c>
      <c r="K97" s="79">
        <v>0</v>
      </c>
      <c r="L97" s="79">
        <v>0</v>
      </c>
      <c r="M97" s="79">
        <v>0</v>
      </c>
      <c r="N97" s="79">
        <v>0</v>
      </c>
      <c r="O97" s="79">
        <v>0</v>
      </c>
      <c r="P97" s="79">
        <v>0</v>
      </c>
      <c r="Q97" s="79">
        <v>0</v>
      </c>
      <c r="R97" s="79">
        <v>0</v>
      </c>
      <c r="S97" s="79">
        <v>0</v>
      </c>
      <c r="T97" s="79">
        <v>0</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workbookViewId="0">
      <pane xSplit="2" ySplit="3" topLeftCell="E4" activePane="bottomRight" state="frozen"/>
      <selection pane="topRight"/>
      <selection pane="bottomLeft"/>
      <selection pane="bottomRight"/>
    </sheetView>
  </sheetViews>
  <sheetFormatPr defaultRowHeight="13.5"/>
  <cols>
    <col min="1" max="1" width="12.125" customWidth="1"/>
    <col min="2" max="2" width="5.875" customWidth="1"/>
    <col min="3" max="4" width="0" hidden="1" customWidth="1"/>
    <col min="12" max="13" width="0" hidden="1" customWidth="1"/>
    <col min="257" max="257" width="12.125" customWidth="1"/>
    <col min="258" max="258" width="5.875" customWidth="1"/>
    <col min="513" max="513" width="12.125" customWidth="1"/>
    <col min="514" max="514" width="5.875" customWidth="1"/>
    <col min="769" max="769" width="12.125" customWidth="1"/>
    <col min="770" max="770" width="5.875" customWidth="1"/>
    <col min="1025" max="1025" width="12.125" customWidth="1"/>
    <col min="1026" max="1026" width="5.875" customWidth="1"/>
    <col min="1281" max="1281" width="12.125" customWidth="1"/>
    <col min="1282" max="1282" width="5.875" customWidth="1"/>
    <col min="1537" max="1537" width="12.125" customWidth="1"/>
    <col min="1538" max="1538" width="5.875" customWidth="1"/>
    <col min="1793" max="1793" width="12.125" customWidth="1"/>
    <col min="1794" max="1794" width="5.875" customWidth="1"/>
    <col min="2049" max="2049" width="12.125" customWidth="1"/>
    <col min="2050" max="2050" width="5.875" customWidth="1"/>
    <col min="2305" max="2305" width="12.125" customWidth="1"/>
    <col min="2306" max="2306" width="5.875" customWidth="1"/>
    <col min="2561" max="2561" width="12.125" customWidth="1"/>
    <col min="2562" max="2562" width="5.875" customWidth="1"/>
    <col min="2817" max="2817" width="12.125" customWidth="1"/>
    <col min="2818" max="2818" width="5.875" customWidth="1"/>
    <col min="3073" max="3073" width="12.125" customWidth="1"/>
    <col min="3074" max="3074" width="5.875" customWidth="1"/>
    <col min="3329" max="3329" width="12.125" customWidth="1"/>
    <col min="3330" max="3330" width="5.875" customWidth="1"/>
    <col min="3585" max="3585" width="12.125" customWidth="1"/>
    <col min="3586" max="3586" width="5.875" customWidth="1"/>
    <col min="3841" max="3841" width="12.125" customWidth="1"/>
    <col min="3842" max="3842" width="5.875" customWidth="1"/>
    <col min="4097" max="4097" width="12.125" customWidth="1"/>
    <col min="4098" max="4098" width="5.875" customWidth="1"/>
    <col min="4353" max="4353" width="12.125" customWidth="1"/>
    <col min="4354" max="4354" width="5.875" customWidth="1"/>
    <col min="4609" max="4609" width="12.125" customWidth="1"/>
    <col min="4610" max="4610" width="5.875" customWidth="1"/>
    <col min="4865" max="4865" width="12.125" customWidth="1"/>
    <col min="4866" max="4866" width="5.875" customWidth="1"/>
    <col min="5121" max="5121" width="12.125" customWidth="1"/>
    <col min="5122" max="5122" width="5.875" customWidth="1"/>
    <col min="5377" max="5377" width="12.125" customWidth="1"/>
    <col min="5378" max="5378" width="5.875" customWidth="1"/>
    <col min="5633" max="5633" width="12.125" customWidth="1"/>
    <col min="5634" max="5634" width="5.875" customWidth="1"/>
    <col min="5889" max="5889" width="12.125" customWidth="1"/>
    <col min="5890" max="5890" width="5.875" customWidth="1"/>
    <col min="6145" max="6145" width="12.125" customWidth="1"/>
    <col min="6146" max="6146" width="5.875" customWidth="1"/>
    <col min="6401" max="6401" width="12.125" customWidth="1"/>
    <col min="6402" max="6402" width="5.875" customWidth="1"/>
    <col min="6657" max="6657" width="12.125" customWidth="1"/>
    <col min="6658" max="6658" width="5.875" customWidth="1"/>
    <col min="6913" max="6913" width="12.125" customWidth="1"/>
    <col min="6914" max="6914" width="5.875" customWidth="1"/>
    <col min="7169" max="7169" width="12.125" customWidth="1"/>
    <col min="7170" max="7170" width="5.875" customWidth="1"/>
    <col min="7425" max="7425" width="12.125" customWidth="1"/>
    <col min="7426" max="7426" width="5.875" customWidth="1"/>
    <col min="7681" max="7681" width="12.125" customWidth="1"/>
    <col min="7682" max="7682" width="5.875" customWidth="1"/>
    <col min="7937" max="7937" width="12.125" customWidth="1"/>
    <col min="7938" max="7938" width="5.875" customWidth="1"/>
    <col min="8193" max="8193" width="12.125" customWidth="1"/>
    <col min="8194" max="8194" width="5.875" customWidth="1"/>
    <col min="8449" max="8449" width="12.125" customWidth="1"/>
    <col min="8450" max="8450" width="5.875" customWidth="1"/>
    <col min="8705" max="8705" width="12.125" customWidth="1"/>
    <col min="8706" max="8706" width="5.875" customWidth="1"/>
    <col min="8961" max="8961" width="12.125" customWidth="1"/>
    <col min="8962" max="8962" width="5.875" customWidth="1"/>
    <col min="9217" max="9217" width="12.125" customWidth="1"/>
    <col min="9218" max="9218" width="5.875" customWidth="1"/>
    <col min="9473" max="9473" width="12.125" customWidth="1"/>
    <col min="9474" max="9474" width="5.875" customWidth="1"/>
    <col min="9729" max="9729" width="12.125" customWidth="1"/>
    <col min="9730" max="9730" width="5.875" customWidth="1"/>
    <col min="9985" max="9985" width="12.125" customWidth="1"/>
    <col min="9986" max="9986" width="5.875" customWidth="1"/>
    <col min="10241" max="10241" width="12.125" customWidth="1"/>
    <col min="10242" max="10242" width="5.875" customWidth="1"/>
    <col min="10497" max="10497" width="12.125" customWidth="1"/>
    <col min="10498" max="10498" width="5.875" customWidth="1"/>
    <col min="10753" max="10753" width="12.125" customWidth="1"/>
    <col min="10754" max="10754" width="5.875" customWidth="1"/>
    <col min="11009" max="11009" width="12.125" customWidth="1"/>
    <col min="11010" max="11010" width="5.875" customWidth="1"/>
    <col min="11265" max="11265" width="12.125" customWidth="1"/>
    <col min="11266" max="11266" width="5.875" customWidth="1"/>
    <col min="11521" max="11521" width="12.125" customWidth="1"/>
    <col min="11522" max="11522" width="5.875" customWidth="1"/>
    <col min="11777" max="11777" width="12.125" customWidth="1"/>
    <col min="11778" max="11778" width="5.875" customWidth="1"/>
    <col min="12033" max="12033" width="12.125" customWidth="1"/>
    <col min="12034" max="12034" width="5.875" customWidth="1"/>
    <col min="12289" max="12289" width="12.125" customWidth="1"/>
    <col min="12290" max="12290" width="5.875" customWidth="1"/>
    <col min="12545" max="12545" width="12.125" customWidth="1"/>
    <col min="12546" max="12546" width="5.875" customWidth="1"/>
    <col min="12801" max="12801" width="12.125" customWidth="1"/>
    <col min="12802" max="12802" width="5.875" customWidth="1"/>
    <col min="13057" max="13057" width="12.125" customWidth="1"/>
    <col min="13058" max="13058" width="5.875" customWidth="1"/>
    <col min="13313" max="13313" width="12.125" customWidth="1"/>
    <col min="13314" max="13314" width="5.875" customWidth="1"/>
    <col min="13569" max="13569" width="12.125" customWidth="1"/>
    <col min="13570" max="13570" width="5.875" customWidth="1"/>
    <col min="13825" max="13825" width="12.125" customWidth="1"/>
    <col min="13826" max="13826" width="5.875" customWidth="1"/>
    <col min="14081" max="14081" width="12.125" customWidth="1"/>
    <col min="14082" max="14082" width="5.875" customWidth="1"/>
    <col min="14337" max="14337" width="12.125" customWidth="1"/>
    <col min="14338" max="14338" width="5.875" customWidth="1"/>
    <col min="14593" max="14593" width="12.125" customWidth="1"/>
    <col min="14594" max="14594" width="5.875" customWidth="1"/>
    <col min="14849" max="14849" width="12.125" customWidth="1"/>
    <col min="14850" max="14850" width="5.875" customWidth="1"/>
    <col min="15105" max="15105" width="12.125" customWidth="1"/>
    <col min="15106" max="15106" width="5.875" customWidth="1"/>
    <col min="15361" max="15361" width="12.125" customWidth="1"/>
    <col min="15362" max="15362" width="5.875" customWidth="1"/>
    <col min="15617" max="15617" width="12.125" customWidth="1"/>
    <col min="15618" max="15618" width="5.875" customWidth="1"/>
    <col min="15873" max="15873" width="12.125" customWidth="1"/>
    <col min="15874" max="15874" width="5.875" customWidth="1"/>
    <col min="16129" max="16129" width="12.125" customWidth="1"/>
    <col min="16130" max="16130" width="5.875" customWidth="1"/>
  </cols>
  <sheetData>
    <row r="1" spans="1:13">
      <c r="A1" s="81" t="s">
        <v>780</v>
      </c>
      <c r="B1" t="s">
        <v>364</v>
      </c>
    </row>
    <row r="2" spans="1:13">
      <c r="A2" s="81" t="s">
        <v>928</v>
      </c>
      <c r="B2" s="81"/>
      <c r="C2" s="81"/>
      <c r="D2" s="81"/>
      <c r="E2" s="81"/>
      <c r="F2" s="81"/>
      <c r="G2" s="81"/>
    </row>
    <row r="3" spans="1:13">
      <c r="A3" s="357"/>
      <c r="B3" s="357"/>
      <c r="C3" s="357" t="s">
        <v>365</v>
      </c>
      <c r="D3" s="357" t="s">
        <v>926</v>
      </c>
      <c r="E3" s="357" t="s">
        <v>761</v>
      </c>
      <c r="F3" s="357" t="s">
        <v>762</v>
      </c>
      <c r="G3" s="357" t="s">
        <v>763</v>
      </c>
      <c r="H3" s="357" t="s">
        <v>764</v>
      </c>
      <c r="I3" s="357" t="s">
        <v>765</v>
      </c>
      <c r="J3" s="357" t="s">
        <v>766</v>
      </c>
      <c r="K3" s="357" t="s">
        <v>767</v>
      </c>
      <c r="L3" s="357" t="s">
        <v>927</v>
      </c>
      <c r="M3" s="357" t="s">
        <v>696</v>
      </c>
    </row>
    <row r="4" spans="1:13">
      <c r="A4" t="s">
        <v>132</v>
      </c>
      <c r="B4" t="s">
        <v>1028</v>
      </c>
      <c r="C4" s="358">
        <v>44015</v>
      </c>
      <c r="D4" s="358">
        <v>4</v>
      </c>
      <c r="E4" s="358">
        <v>558</v>
      </c>
      <c r="F4" s="358">
        <v>3548</v>
      </c>
      <c r="G4" s="358">
        <v>11491</v>
      </c>
      <c r="H4" s="358">
        <v>16190</v>
      </c>
      <c r="I4" s="358">
        <v>9857</v>
      </c>
      <c r="J4" s="358">
        <v>2300</v>
      </c>
      <c r="K4" s="358">
        <v>64</v>
      </c>
      <c r="L4" s="358">
        <v>3</v>
      </c>
      <c r="M4" s="358">
        <v>0</v>
      </c>
    </row>
    <row r="5" spans="1:13">
      <c r="A5" t="s">
        <v>1029</v>
      </c>
      <c r="B5" t="s">
        <v>1028</v>
      </c>
      <c r="C5" s="358">
        <v>11909</v>
      </c>
      <c r="D5" s="358">
        <v>1</v>
      </c>
      <c r="E5" s="358">
        <v>144</v>
      </c>
      <c r="F5" s="358">
        <v>896</v>
      </c>
      <c r="G5" s="358">
        <v>2916</v>
      </c>
      <c r="H5" s="358">
        <v>4377</v>
      </c>
      <c r="I5" s="358">
        <v>2848</v>
      </c>
      <c r="J5" s="358">
        <v>705</v>
      </c>
      <c r="K5" s="358">
        <v>21</v>
      </c>
      <c r="L5" s="358">
        <v>1</v>
      </c>
      <c r="M5" s="358">
        <v>0</v>
      </c>
    </row>
    <row r="6" spans="1:13">
      <c r="A6" t="s">
        <v>1030</v>
      </c>
      <c r="B6" t="s">
        <v>1028</v>
      </c>
      <c r="C6" s="358">
        <v>1897</v>
      </c>
      <c r="D6" s="358">
        <v>0</v>
      </c>
      <c r="E6" s="358">
        <v>11</v>
      </c>
      <c r="F6" s="358">
        <v>78</v>
      </c>
      <c r="G6" s="358">
        <v>417</v>
      </c>
      <c r="H6" s="358">
        <v>771</v>
      </c>
      <c r="I6" s="358">
        <v>495</v>
      </c>
      <c r="J6" s="358">
        <v>118</v>
      </c>
      <c r="K6" s="358">
        <v>7</v>
      </c>
      <c r="L6" s="358">
        <v>0</v>
      </c>
      <c r="M6" s="358">
        <v>0</v>
      </c>
    </row>
    <row r="7" spans="1:13">
      <c r="A7" t="s">
        <v>124</v>
      </c>
      <c r="B7" t="s">
        <v>1031</v>
      </c>
      <c r="C7" s="358">
        <v>1176</v>
      </c>
      <c r="D7" s="358">
        <v>1</v>
      </c>
      <c r="E7" s="358">
        <v>11</v>
      </c>
      <c r="F7" s="358">
        <v>60</v>
      </c>
      <c r="G7" s="358">
        <v>255</v>
      </c>
      <c r="H7" s="358">
        <v>441</v>
      </c>
      <c r="I7" s="358">
        <v>330</v>
      </c>
      <c r="J7" s="358">
        <v>76</v>
      </c>
      <c r="K7" s="358">
        <v>2</v>
      </c>
      <c r="L7" s="358">
        <v>0</v>
      </c>
      <c r="M7" s="358">
        <v>0</v>
      </c>
    </row>
    <row r="8" spans="1:13">
      <c r="A8" t="s">
        <v>125</v>
      </c>
      <c r="B8" t="s">
        <v>1031</v>
      </c>
      <c r="C8" s="358">
        <v>861</v>
      </c>
      <c r="D8" s="358">
        <v>0</v>
      </c>
      <c r="E8" s="358">
        <v>12</v>
      </c>
      <c r="F8" s="358">
        <v>95</v>
      </c>
      <c r="G8" s="358">
        <v>228</v>
      </c>
      <c r="H8" s="358">
        <v>313</v>
      </c>
      <c r="I8" s="358">
        <v>168</v>
      </c>
      <c r="J8" s="358">
        <v>44</v>
      </c>
      <c r="K8" s="358">
        <v>0</v>
      </c>
      <c r="L8" s="358">
        <v>1</v>
      </c>
      <c r="M8" s="358">
        <v>0</v>
      </c>
    </row>
    <row r="9" spans="1:13">
      <c r="A9" t="s">
        <v>126</v>
      </c>
      <c r="B9" t="s">
        <v>1031</v>
      </c>
      <c r="C9" s="358">
        <v>630</v>
      </c>
      <c r="D9" s="358">
        <v>0</v>
      </c>
      <c r="E9" s="358">
        <v>23</v>
      </c>
      <c r="F9" s="358">
        <v>82</v>
      </c>
      <c r="G9" s="358">
        <v>168</v>
      </c>
      <c r="H9" s="358">
        <v>207</v>
      </c>
      <c r="I9" s="358">
        <v>117</v>
      </c>
      <c r="J9" s="358">
        <v>32</v>
      </c>
      <c r="K9" s="358">
        <v>1</v>
      </c>
      <c r="L9" s="358">
        <v>0</v>
      </c>
      <c r="M9" s="358">
        <v>0</v>
      </c>
    </row>
    <row r="10" spans="1:13">
      <c r="A10" t="s">
        <v>127</v>
      </c>
      <c r="B10" t="s">
        <v>1032</v>
      </c>
      <c r="C10" s="358">
        <v>1142</v>
      </c>
      <c r="D10" s="358">
        <v>0</v>
      </c>
      <c r="E10" s="358">
        <v>13</v>
      </c>
      <c r="F10" s="358">
        <v>81</v>
      </c>
      <c r="G10" s="358">
        <v>297</v>
      </c>
      <c r="H10" s="358">
        <v>394</v>
      </c>
      <c r="I10" s="358">
        <v>293</v>
      </c>
      <c r="J10" s="358">
        <v>63</v>
      </c>
      <c r="K10" s="358">
        <v>1</v>
      </c>
      <c r="L10" s="358">
        <v>0</v>
      </c>
      <c r="M10" s="358">
        <v>0</v>
      </c>
    </row>
    <row r="11" spans="1:13">
      <c r="A11" t="s">
        <v>128</v>
      </c>
      <c r="B11" t="s">
        <v>1032</v>
      </c>
      <c r="C11" s="358">
        <v>1855</v>
      </c>
      <c r="D11" s="358">
        <v>0</v>
      </c>
      <c r="E11" s="358">
        <v>19</v>
      </c>
      <c r="F11" s="358">
        <v>146</v>
      </c>
      <c r="G11" s="358">
        <v>485</v>
      </c>
      <c r="H11" s="358">
        <v>722</v>
      </c>
      <c r="I11" s="358">
        <v>395</v>
      </c>
      <c r="J11" s="358">
        <v>88</v>
      </c>
      <c r="K11" s="358">
        <v>0</v>
      </c>
      <c r="L11" s="358">
        <v>0</v>
      </c>
      <c r="M11" s="358">
        <v>0</v>
      </c>
    </row>
    <row r="12" spans="1:13">
      <c r="A12" t="s">
        <v>129</v>
      </c>
      <c r="B12" t="s">
        <v>1033</v>
      </c>
      <c r="C12" s="358">
        <v>1500</v>
      </c>
      <c r="D12" s="358">
        <v>0</v>
      </c>
      <c r="E12" s="358">
        <v>20</v>
      </c>
      <c r="F12" s="358">
        <v>122</v>
      </c>
      <c r="G12" s="358">
        <v>389</v>
      </c>
      <c r="H12" s="358">
        <v>523</v>
      </c>
      <c r="I12" s="358">
        <v>352</v>
      </c>
      <c r="J12" s="358">
        <v>90</v>
      </c>
      <c r="K12" s="358">
        <v>4</v>
      </c>
      <c r="L12" s="358">
        <v>0</v>
      </c>
      <c r="M12" s="358">
        <v>0</v>
      </c>
    </row>
    <row r="13" spans="1:13">
      <c r="A13" t="s">
        <v>130</v>
      </c>
      <c r="B13" t="s">
        <v>1033</v>
      </c>
      <c r="C13" s="358">
        <v>1047</v>
      </c>
      <c r="D13" s="358">
        <v>0</v>
      </c>
      <c r="E13" s="358">
        <v>12</v>
      </c>
      <c r="F13" s="358">
        <v>77</v>
      </c>
      <c r="G13" s="358">
        <v>213</v>
      </c>
      <c r="H13" s="358">
        <v>389</v>
      </c>
      <c r="I13" s="358">
        <v>272</v>
      </c>
      <c r="J13" s="358">
        <v>82</v>
      </c>
      <c r="K13" s="358">
        <v>2</v>
      </c>
      <c r="L13" s="358">
        <v>0</v>
      </c>
      <c r="M13" s="358">
        <v>0</v>
      </c>
    </row>
    <row r="14" spans="1:13">
      <c r="A14" t="s">
        <v>131</v>
      </c>
      <c r="B14" t="s">
        <v>1034</v>
      </c>
      <c r="C14" s="358">
        <v>1801</v>
      </c>
      <c r="D14" s="358">
        <v>0</v>
      </c>
      <c r="E14" s="358">
        <v>23</v>
      </c>
      <c r="F14" s="358">
        <v>155</v>
      </c>
      <c r="G14" s="358">
        <v>464</v>
      </c>
      <c r="H14" s="358">
        <v>617</v>
      </c>
      <c r="I14" s="358">
        <v>426</v>
      </c>
      <c r="J14" s="358">
        <v>112</v>
      </c>
      <c r="K14" s="358">
        <v>4</v>
      </c>
      <c r="L14" s="358">
        <v>0</v>
      </c>
      <c r="M14" s="358">
        <v>0</v>
      </c>
    </row>
    <row r="15" spans="1:13">
      <c r="A15" t="s">
        <v>363</v>
      </c>
      <c r="B15" t="s">
        <v>1034</v>
      </c>
      <c r="C15" s="358">
        <v>4597</v>
      </c>
      <c r="D15" s="358">
        <v>0</v>
      </c>
      <c r="E15" s="358">
        <v>68</v>
      </c>
      <c r="F15" s="358">
        <v>462</v>
      </c>
      <c r="G15" s="358">
        <v>1362</v>
      </c>
      <c r="H15" s="358">
        <v>1596</v>
      </c>
      <c r="I15" s="358">
        <v>907</v>
      </c>
      <c r="J15" s="358">
        <v>197</v>
      </c>
      <c r="K15" s="358">
        <v>5</v>
      </c>
      <c r="L15" s="358">
        <v>0</v>
      </c>
      <c r="M15" s="358">
        <v>0</v>
      </c>
    </row>
    <row r="16" spans="1:13">
      <c r="A16" t="s">
        <v>852</v>
      </c>
      <c r="B16" t="s">
        <v>1034</v>
      </c>
      <c r="C16" s="358">
        <v>3909</v>
      </c>
      <c r="D16" s="358">
        <v>0</v>
      </c>
      <c r="E16" s="358">
        <v>64</v>
      </c>
      <c r="F16" s="358">
        <v>367</v>
      </c>
      <c r="G16" s="358">
        <v>1023</v>
      </c>
      <c r="H16" s="358">
        <v>1407</v>
      </c>
      <c r="I16" s="358">
        <v>824</v>
      </c>
      <c r="J16" s="358">
        <v>220</v>
      </c>
      <c r="K16" s="358">
        <v>3</v>
      </c>
      <c r="L16" s="358">
        <v>1</v>
      </c>
      <c r="M16" s="358">
        <v>0</v>
      </c>
    </row>
    <row r="17" spans="1:13">
      <c r="A17" t="s">
        <v>858</v>
      </c>
      <c r="B17" t="s">
        <v>1028</v>
      </c>
      <c r="C17" s="358">
        <v>2634</v>
      </c>
      <c r="D17" s="358">
        <v>0</v>
      </c>
      <c r="E17" s="358">
        <v>27</v>
      </c>
      <c r="F17" s="358">
        <v>218</v>
      </c>
      <c r="G17" s="358">
        <v>715</v>
      </c>
      <c r="H17" s="358">
        <v>1005</v>
      </c>
      <c r="I17" s="358">
        <v>551</v>
      </c>
      <c r="J17" s="358">
        <v>113</v>
      </c>
      <c r="K17" s="358">
        <v>5</v>
      </c>
      <c r="L17" s="358">
        <v>0</v>
      </c>
      <c r="M17" s="358">
        <v>0</v>
      </c>
    </row>
    <row r="18" spans="1:13">
      <c r="A18" t="s">
        <v>853</v>
      </c>
      <c r="B18" t="s">
        <v>1028</v>
      </c>
      <c r="C18" s="358">
        <v>4395</v>
      </c>
      <c r="D18" s="358">
        <v>0</v>
      </c>
      <c r="E18" s="358">
        <v>27</v>
      </c>
      <c r="F18" s="358">
        <v>212</v>
      </c>
      <c r="G18" s="358">
        <v>1003</v>
      </c>
      <c r="H18" s="358">
        <v>1764</v>
      </c>
      <c r="I18" s="358">
        <v>1122</v>
      </c>
      <c r="J18" s="358">
        <v>260</v>
      </c>
      <c r="K18" s="358">
        <v>6</v>
      </c>
      <c r="L18" s="358">
        <v>1</v>
      </c>
      <c r="M18" s="358">
        <v>0</v>
      </c>
    </row>
    <row r="19" spans="1:13">
      <c r="A19" t="s">
        <v>7</v>
      </c>
      <c r="B19" t="s">
        <v>1028</v>
      </c>
      <c r="C19" s="358">
        <v>270</v>
      </c>
      <c r="D19" s="358">
        <v>0</v>
      </c>
      <c r="E19" s="358">
        <v>8</v>
      </c>
      <c r="F19" s="358">
        <v>31</v>
      </c>
      <c r="G19" s="358">
        <v>70</v>
      </c>
      <c r="H19" s="358">
        <v>95</v>
      </c>
      <c r="I19" s="358">
        <v>56</v>
      </c>
      <c r="J19" s="358">
        <v>10</v>
      </c>
      <c r="K19" s="358">
        <v>0</v>
      </c>
      <c r="L19" s="358">
        <v>0</v>
      </c>
      <c r="M19" s="358">
        <v>0</v>
      </c>
    </row>
    <row r="20" spans="1:13">
      <c r="A20" t="s">
        <v>1035</v>
      </c>
      <c r="B20" t="s">
        <v>1028</v>
      </c>
      <c r="C20" s="358">
        <v>716</v>
      </c>
      <c r="D20" s="358">
        <v>0</v>
      </c>
      <c r="E20" s="358">
        <v>3</v>
      </c>
      <c r="F20" s="358">
        <v>8</v>
      </c>
      <c r="G20" s="358">
        <v>133</v>
      </c>
      <c r="H20" s="358">
        <v>284</v>
      </c>
      <c r="I20" s="358">
        <v>215</v>
      </c>
      <c r="J20" s="358">
        <v>72</v>
      </c>
      <c r="K20" s="358">
        <v>1</v>
      </c>
      <c r="L20" s="358">
        <v>0</v>
      </c>
      <c r="M20" s="358">
        <v>0</v>
      </c>
    </row>
    <row r="21" spans="1:13">
      <c r="A21" t="s">
        <v>9</v>
      </c>
      <c r="B21" t="s">
        <v>1028</v>
      </c>
      <c r="C21" s="358">
        <v>1768</v>
      </c>
      <c r="D21" s="358">
        <v>0</v>
      </c>
      <c r="E21" s="358">
        <v>24</v>
      </c>
      <c r="F21" s="358">
        <v>140</v>
      </c>
      <c r="G21" s="358">
        <v>445</v>
      </c>
      <c r="H21" s="358">
        <v>654</v>
      </c>
      <c r="I21" s="358">
        <v>407</v>
      </c>
      <c r="J21" s="358">
        <v>93</v>
      </c>
      <c r="K21" s="358">
        <v>5</v>
      </c>
      <c r="L21" s="358">
        <v>0</v>
      </c>
      <c r="M21" s="358">
        <v>0</v>
      </c>
    </row>
    <row r="22" spans="1:13">
      <c r="A22" t="s">
        <v>869</v>
      </c>
      <c r="B22" t="s">
        <v>1028</v>
      </c>
      <c r="C22" s="358">
        <v>212</v>
      </c>
      <c r="D22" s="358">
        <v>0</v>
      </c>
      <c r="E22" s="358">
        <v>3</v>
      </c>
      <c r="F22" s="358">
        <v>27</v>
      </c>
      <c r="G22" s="358">
        <v>60</v>
      </c>
      <c r="H22" s="358">
        <v>79</v>
      </c>
      <c r="I22" s="358">
        <v>36</v>
      </c>
      <c r="J22" s="358">
        <v>7</v>
      </c>
      <c r="K22" s="358">
        <v>0</v>
      </c>
      <c r="L22" s="358">
        <v>0</v>
      </c>
      <c r="M22" s="358">
        <v>0</v>
      </c>
    </row>
    <row r="23" spans="1:13">
      <c r="A23" t="s">
        <v>875</v>
      </c>
      <c r="B23" t="s">
        <v>1028</v>
      </c>
      <c r="C23" s="358">
        <v>599</v>
      </c>
      <c r="D23" s="358">
        <v>0</v>
      </c>
      <c r="E23" s="358">
        <v>5</v>
      </c>
      <c r="F23" s="358">
        <v>58</v>
      </c>
      <c r="G23" s="358">
        <v>162</v>
      </c>
      <c r="H23" s="358">
        <v>227</v>
      </c>
      <c r="I23" s="358">
        <v>117</v>
      </c>
      <c r="J23" s="358">
        <v>29</v>
      </c>
      <c r="K23" s="358">
        <v>1</v>
      </c>
      <c r="L23" s="358">
        <v>0</v>
      </c>
      <c r="M23" s="358">
        <v>0</v>
      </c>
    </row>
    <row r="24" spans="1:13">
      <c r="A24" t="s">
        <v>859</v>
      </c>
      <c r="B24" t="s">
        <v>1028</v>
      </c>
      <c r="C24" s="358">
        <v>2269</v>
      </c>
      <c r="D24" s="358">
        <v>2</v>
      </c>
      <c r="E24" s="358">
        <v>32</v>
      </c>
      <c r="F24" s="358">
        <v>225</v>
      </c>
      <c r="G24" s="358">
        <v>679</v>
      </c>
      <c r="H24" s="358">
        <v>802</v>
      </c>
      <c r="I24" s="358">
        <v>429</v>
      </c>
      <c r="J24" s="358">
        <v>97</v>
      </c>
      <c r="K24" s="358">
        <v>3</v>
      </c>
      <c r="L24" s="358">
        <v>0</v>
      </c>
      <c r="M24" s="358">
        <v>0</v>
      </c>
    </row>
    <row r="25" spans="1:13">
      <c r="A25" t="s">
        <v>1036</v>
      </c>
      <c r="B25" t="s">
        <v>1028</v>
      </c>
      <c r="C25" s="358">
        <v>324</v>
      </c>
      <c r="D25" s="358">
        <v>0</v>
      </c>
      <c r="E25" s="358">
        <v>5</v>
      </c>
      <c r="F25" s="358">
        <v>28</v>
      </c>
      <c r="G25" s="358">
        <v>104</v>
      </c>
      <c r="H25" s="358">
        <v>112</v>
      </c>
      <c r="I25" s="358">
        <v>61</v>
      </c>
      <c r="J25" s="358">
        <v>12</v>
      </c>
      <c r="K25" s="358">
        <v>2</v>
      </c>
      <c r="L25" s="358">
        <v>0</v>
      </c>
      <c r="M25" s="358">
        <v>0</v>
      </c>
    </row>
    <row r="26" spans="1:13">
      <c r="A26" t="s">
        <v>14</v>
      </c>
      <c r="B26" t="s">
        <v>1028</v>
      </c>
      <c r="C26" s="358">
        <v>305</v>
      </c>
      <c r="D26" s="358">
        <v>0</v>
      </c>
      <c r="E26" s="358">
        <v>8</v>
      </c>
      <c r="F26" s="358">
        <v>43</v>
      </c>
      <c r="G26" s="358">
        <v>77</v>
      </c>
      <c r="H26" s="358">
        <v>109</v>
      </c>
      <c r="I26" s="358">
        <v>51</v>
      </c>
      <c r="J26" s="358">
        <v>17</v>
      </c>
      <c r="K26" s="358">
        <v>0</v>
      </c>
      <c r="L26" s="358">
        <v>0</v>
      </c>
      <c r="M26" s="358">
        <v>0</v>
      </c>
    </row>
    <row r="27" spans="1:13">
      <c r="A27" t="s">
        <v>1037</v>
      </c>
      <c r="B27" t="s">
        <v>1028</v>
      </c>
      <c r="C27" s="358">
        <v>1745</v>
      </c>
      <c r="D27" s="358">
        <v>0</v>
      </c>
      <c r="E27" s="358">
        <v>11</v>
      </c>
      <c r="F27" s="358">
        <v>92</v>
      </c>
      <c r="G27" s="358">
        <v>388</v>
      </c>
      <c r="H27" s="358">
        <v>659</v>
      </c>
      <c r="I27" s="358">
        <v>470</v>
      </c>
      <c r="J27" s="358">
        <v>123</v>
      </c>
      <c r="K27" s="358">
        <v>2</v>
      </c>
      <c r="L27" s="358">
        <v>0</v>
      </c>
      <c r="M27" s="358">
        <v>0</v>
      </c>
    </row>
    <row r="28" spans="1:13">
      <c r="A28" t="s">
        <v>16</v>
      </c>
      <c r="B28" t="s">
        <v>1038</v>
      </c>
      <c r="C28" s="358">
        <v>476</v>
      </c>
      <c r="D28" s="358">
        <v>0</v>
      </c>
      <c r="E28" s="358">
        <v>3</v>
      </c>
      <c r="F28" s="358">
        <v>41</v>
      </c>
      <c r="G28" s="358">
        <v>137</v>
      </c>
      <c r="H28" s="358">
        <v>178</v>
      </c>
      <c r="I28" s="358">
        <v>98</v>
      </c>
      <c r="J28" s="358">
        <v>19</v>
      </c>
      <c r="K28" s="358">
        <v>0</v>
      </c>
      <c r="L28" s="358">
        <v>0</v>
      </c>
      <c r="M28" s="358">
        <v>0</v>
      </c>
    </row>
    <row r="29" spans="1:13">
      <c r="A29" t="s">
        <v>17</v>
      </c>
      <c r="B29" t="s">
        <v>1038</v>
      </c>
      <c r="C29" s="358">
        <v>727</v>
      </c>
      <c r="D29" s="358">
        <v>0</v>
      </c>
      <c r="E29" s="358">
        <v>15</v>
      </c>
      <c r="F29" s="358">
        <v>78</v>
      </c>
      <c r="G29" s="358">
        <v>237</v>
      </c>
      <c r="H29" s="358">
        <v>244</v>
      </c>
      <c r="I29" s="358">
        <v>119</v>
      </c>
      <c r="J29" s="358">
        <v>34</v>
      </c>
      <c r="K29" s="358">
        <v>0</v>
      </c>
      <c r="L29" s="358">
        <v>0</v>
      </c>
      <c r="M29" s="358">
        <v>0</v>
      </c>
    </row>
    <row r="30" spans="1:13">
      <c r="A30" t="s">
        <v>18</v>
      </c>
      <c r="B30" t="s">
        <v>1038</v>
      </c>
      <c r="C30" s="358">
        <v>1070</v>
      </c>
      <c r="D30" s="358">
        <v>0</v>
      </c>
      <c r="E30" s="358">
        <v>10</v>
      </c>
      <c r="F30" s="358">
        <v>54</v>
      </c>
      <c r="G30" s="358">
        <v>244</v>
      </c>
      <c r="H30" s="358">
        <v>451</v>
      </c>
      <c r="I30" s="358">
        <v>259</v>
      </c>
      <c r="J30" s="358">
        <v>52</v>
      </c>
      <c r="K30" s="358">
        <v>0</v>
      </c>
      <c r="L30" s="358">
        <v>0</v>
      </c>
      <c r="M30" s="358">
        <v>0</v>
      </c>
    </row>
    <row r="31" spans="1:13">
      <c r="A31" t="s">
        <v>19</v>
      </c>
      <c r="B31" t="s">
        <v>1039</v>
      </c>
      <c r="C31" s="358">
        <v>397</v>
      </c>
      <c r="D31" s="358">
        <v>0</v>
      </c>
      <c r="E31" s="358">
        <v>14</v>
      </c>
      <c r="F31" s="358">
        <v>49</v>
      </c>
      <c r="G31" s="358">
        <v>127</v>
      </c>
      <c r="H31" s="358">
        <v>122</v>
      </c>
      <c r="I31" s="358">
        <v>70</v>
      </c>
      <c r="J31" s="358">
        <v>14</v>
      </c>
      <c r="K31" s="358">
        <v>1</v>
      </c>
      <c r="L31" s="358">
        <v>0</v>
      </c>
      <c r="M31" s="358">
        <v>0</v>
      </c>
    </row>
    <row r="32" spans="1:13">
      <c r="A32" t="s">
        <v>20</v>
      </c>
      <c r="B32" t="s">
        <v>1039</v>
      </c>
      <c r="C32" s="358">
        <v>780</v>
      </c>
      <c r="D32" s="358">
        <v>0</v>
      </c>
      <c r="E32" s="358">
        <v>5</v>
      </c>
      <c r="F32" s="358">
        <v>52</v>
      </c>
      <c r="G32" s="358">
        <v>188</v>
      </c>
      <c r="H32" s="358">
        <v>311</v>
      </c>
      <c r="I32" s="358">
        <v>192</v>
      </c>
      <c r="J32" s="358">
        <v>30</v>
      </c>
      <c r="K32" s="358">
        <v>2</v>
      </c>
      <c r="L32" s="358">
        <v>0</v>
      </c>
      <c r="M32" s="358">
        <v>0</v>
      </c>
    </row>
    <row r="33" spans="1:13">
      <c r="A33" t="s">
        <v>21</v>
      </c>
      <c r="B33" t="s">
        <v>1039</v>
      </c>
      <c r="C33" s="358">
        <v>281</v>
      </c>
      <c r="D33" s="358">
        <v>0</v>
      </c>
      <c r="E33" s="358">
        <v>4</v>
      </c>
      <c r="F33" s="358">
        <v>34</v>
      </c>
      <c r="G33" s="358">
        <v>73</v>
      </c>
      <c r="H33" s="358">
        <v>100</v>
      </c>
      <c r="I33" s="358">
        <v>61</v>
      </c>
      <c r="J33" s="358">
        <v>9</v>
      </c>
      <c r="K33" s="358">
        <v>0</v>
      </c>
      <c r="L33" s="358">
        <v>0</v>
      </c>
      <c r="M33" s="358">
        <v>0</v>
      </c>
    </row>
    <row r="34" spans="1:13">
      <c r="A34" t="s">
        <v>496</v>
      </c>
      <c r="B34" t="s">
        <v>1039</v>
      </c>
      <c r="C34" s="358">
        <v>277</v>
      </c>
      <c r="D34" s="358">
        <v>0</v>
      </c>
      <c r="E34" s="358">
        <v>4</v>
      </c>
      <c r="F34" s="358">
        <v>19</v>
      </c>
      <c r="G34" s="358">
        <v>71</v>
      </c>
      <c r="H34" s="358">
        <v>108</v>
      </c>
      <c r="I34" s="358">
        <v>62</v>
      </c>
      <c r="J34" s="358">
        <v>12</v>
      </c>
      <c r="K34" s="358">
        <v>1</v>
      </c>
      <c r="L34" s="358">
        <v>0</v>
      </c>
      <c r="M34" s="358">
        <v>0</v>
      </c>
    </row>
    <row r="35" spans="1:13">
      <c r="A35" t="s">
        <v>1040</v>
      </c>
      <c r="B35" t="s">
        <v>1041</v>
      </c>
      <c r="C35" s="358">
        <v>146</v>
      </c>
      <c r="D35" s="358">
        <v>0</v>
      </c>
      <c r="E35" s="358">
        <v>1</v>
      </c>
      <c r="F35" s="358">
        <v>18</v>
      </c>
      <c r="G35" s="358">
        <v>45</v>
      </c>
      <c r="H35" s="358">
        <v>41</v>
      </c>
      <c r="I35" s="358">
        <v>32</v>
      </c>
      <c r="J35" s="358">
        <v>9</v>
      </c>
      <c r="K35" s="358">
        <v>0</v>
      </c>
      <c r="L35" s="358">
        <v>0</v>
      </c>
      <c r="M35" s="358">
        <v>0</v>
      </c>
    </row>
    <row r="36" spans="1:13">
      <c r="A36" t="s">
        <v>1042</v>
      </c>
      <c r="B36" t="s">
        <v>1041</v>
      </c>
      <c r="C36" s="358">
        <v>450</v>
      </c>
      <c r="D36" s="358">
        <v>0</v>
      </c>
      <c r="E36" s="358">
        <v>8</v>
      </c>
      <c r="F36" s="358">
        <v>39</v>
      </c>
      <c r="G36" s="358">
        <v>135</v>
      </c>
      <c r="H36" s="358">
        <v>152</v>
      </c>
      <c r="I36" s="358">
        <v>101</v>
      </c>
      <c r="J36" s="358">
        <v>15</v>
      </c>
      <c r="K36" s="358">
        <v>0</v>
      </c>
      <c r="L36" s="358">
        <v>0</v>
      </c>
      <c r="M36" s="358">
        <v>0</v>
      </c>
    </row>
    <row r="37" spans="1:13">
      <c r="A37" t="s">
        <v>23</v>
      </c>
      <c r="B37" t="s">
        <v>1028</v>
      </c>
      <c r="C37" s="358">
        <v>362</v>
      </c>
      <c r="D37" s="358">
        <v>0</v>
      </c>
      <c r="E37" s="358">
        <v>4</v>
      </c>
      <c r="F37" s="358">
        <v>33</v>
      </c>
      <c r="G37" s="358">
        <v>116</v>
      </c>
      <c r="H37" s="358">
        <v>131</v>
      </c>
      <c r="I37" s="358">
        <v>67</v>
      </c>
      <c r="J37" s="358">
        <v>10</v>
      </c>
      <c r="K37" s="358">
        <v>1</v>
      </c>
      <c r="L37" s="358">
        <v>0</v>
      </c>
      <c r="M37" s="358">
        <v>0</v>
      </c>
    </row>
    <row r="38" spans="1:13">
      <c r="A38" t="s">
        <v>1043</v>
      </c>
      <c r="B38" t="s">
        <v>1028</v>
      </c>
      <c r="C38" s="358">
        <v>207</v>
      </c>
      <c r="D38" s="358">
        <v>1</v>
      </c>
      <c r="E38" s="358">
        <v>5</v>
      </c>
      <c r="F38" s="358">
        <v>23</v>
      </c>
      <c r="G38" s="358">
        <v>63</v>
      </c>
      <c r="H38" s="358">
        <v>79</v>
      </c>
      <c r="I38" s="358">
        <v>29</v>
      </c>
      <c r="J38" s="358">
        <v>7</v>
      </c>
      <c r="K38" s="358">
        <v>0</v>
      </c>
      <c r="L38" s="358">
        <v>0</v>
      </c>
      <c r="M38" s="358">
        <v>0</v>
      </c>
    </row>
    <row r="39" spans="1:13">
      <c r="A39" t="s">
        <v>1044</v>
      </c>
      <c r="B39" t="s">
        <v>1028</v>
      </c>
      <c r="C39" s="358">
        <v>299</v>
      </c>
      <c r="D39" s="358">
        <v>0</v>
      </c>
      <c r="E39" s="358">
        <v>4</v>
      </c>
      <c r="F39" s="358">
        <v>27</v>
      </c>
      <c r="G39" s="358">
        <v>86</v>
      </c>
      <c r="H39" s="358">
        <v>108</v>
      </c>
      <c r="I39" s="358">
        <v>62</v>
      </c>
      <c r="J39" s="358">
        <v>11</v>
      </c>
      <c r="K39" s="358">
        <v>1</v>
      </c>
      <c r="L39" s="358">
        <v>0</v>
      </c>
      <c r="M39" s="358">
        <v>0</v>
      </c>
    </row>
    <row r="40" spans="1:13">
      <c r="A40" t="s">
        <v>1045</v>
      </c>
      <c r="B40" t="s">
        <v>1028</v>
      </c>
      <c r="C40" s="358">
        <v>239</v>
      </c>
      <c r="D40" s="358">
        <v>0</v>
      </c>
      <c r="E40" s="358">
        <v>4</v>
      </c>
      <c r="F40" s="358">
        <v>25</v>
      </c>
      <c r="G40" s="358">
        <v>91</v>
      </c>
      <c r="H40" s="358">
        <v>70</v>
      </c>
      <c r="I40" s="358">
        <v>40</v>
      </c>
      <c r="J40" s="358">
        <v>8</v>
      </c>
      <c r="K40" s="358">
        <v>1</v>
      </c>
      <c r="L40" s="358">
        <v>0</v>
      </c>
      <c r="M40" s="358">
        <v>0</v>
      </c>
    </row>
    <row r="41" spans="1:13">
      <c r="A41" t="s">
        <v>1046</v>
      </c>
      <c r="B41" t="s">
        <v>1028</v>
      </c>
      <c r="C41" s="358">
        <v>369</v>
      </c>
      <c r="D41" s="358">
        <v>0</v>
      </c>
      <c r="E41" s="358">
        <v>8</v>
      </c>
      <c r="F41" s="358">
        <v>34</v>
      </c>
      <c r="G41" s="358">
        <v>98</v>
      </c>
      <c r="H41" s="358">
        <v>137</v>
      </c>
      <c r="I41" s="358">
        <v>78</v>
      </c>
      <c r="J41" s="358">
        <v>13</v>
      </c>
      <c r="K41" s="358">
        <v>1</v>
      </c>
      <c r="L41" s="358">
        <v>0</v>
      </c>
      <c r="M41" s="358">
        <v>0</v>
      </c>
    </row>
    <row r="42" spans="1:13">
      <c r="A42" t="s">
        <v>28</v>
      </c>
      <c r="B42" t="s">
        <v>1028</v>
      </c>
      <c r="C42" s="358">
        <v>596</v>
      </c>
      <c r="D42" s="358">
        <v>0</v>
      </c>
      <c r="E42" s="358">
        <v>10</v>
      </c>
      <c r="F42" s="358">
        <v>55</v>
      </c>
      <c r="G42" s="358">
        <v>162</v>
      </c>
      <c r="H42" s="358">
        <v>206</v>
      </c>
      <c r="I42" s="358">
        <v>130</v>
      </c>
      <c r="J42" s="358">
        <v>32</v>
      </c>
      <c r="K42" s="358">
        <v>1</v>
      </c>
      <c r="L42" s="358">
        <v>0</v>
      </c>
      <c r="M42" s="358">
        <v>0</v>
      </c>
    </row>
    <row r="43" spans="1:13">
      <c r="A43" t="s">
        <v>856</v>
      </c>
      <c r="B43" t="s">
        <v>1028</v>
      </c>
      <c r="C43" s="358">
        <v>141</v>
      </c>
      <c r="D43" s="358">
        <v>0</v>
      </c>
      <c r="E43" s="358">
        <v>1</v>
      </c>
      <c r="F43" s="358">
        <v>6</v>
      </c>
      <c r="G43" s="358">
        <v>22</v>
      </c>
      <c r="H43" s="358">
        <v>62</v>
      </c>
      <c r="I43" s="358">
        <v>40</v>
      </c>
      <c r="J43" s="358">
        <v>10</v>
      </c>
      <c r="K43" s="358">
        <v>0</v>
      </c>
      <c r="L43" s="358">
        <v>0</v>
      </c>
      <c r="M43" s="358">
        <v>0</v>
      </c>
    </row>
    <row r="44" spans="1:13">
      <c r="A44" t="s">
        <v>1047</v>
      </c>
      <c r="B44" t="s">
        <v>1028</v>
      </c>
      <c r="C44" s="358">
        <v>116</v>
      </c>
      <c r="D44" s="358">
        <v>0</v>
      </c>
      <c r="E44" s="358">
        <v>2</v>
      </c>
      <c r="F44" s="358">
        <v>11</v>
      </c>
      <c r="G44" s="358">
        <v>35</v>
      </c>
      <c r="H44" s="358">
        <v>40</v>
      </c>
      <c r="I44" s="358">
        <v>21</v>
      </c>
      <c r="J44" s="358">
        <v>7</v>
      </c>
      <c r="K44" s="358">
        <v>0</v>
      </c>
      <c r="L44" s="358">
        <v>0</v>
      </c>
      <c r="M44" s="358">
        <v>0</v>
      </c>
    </row>
    <row r="45" spans="1:13">
      <c r="A45" t="s">
        <v>1048</v>
      </c>
      <c r="B45" t="s">
        <v>1028</v>
      </c>
      <c r="C45" s="358">
        <v>207</v>
      </c>
      <c r="D45" s="358">
        <v>0</v>
      </c>
      <c r="E45" s="358">
        <v>3</v>
      </c>
      <c r="F45" s="358">
        <v>18</v>
      </c>
      <c r="G45" s="358">
        <v>56</v>
      </c>
      <c r="H45" s="358">
        <v>72</v>
      </c>
      <c r="I45" s="358">
        <v>50</v>
      </c>
      <c r="J45" s="358">
        <v>8</v>
      </c>
      <c r="K45" s="358">
        <v>0</v>
      </c>
      <c r="L45" s="358">
        <v>0</v>
      </c>
      <c r="M45" s="358">
        <v>0</v>
      </c>
    </row>
    <row r="46" spans="1:13">
      <c r="A46" t="s">
        <v>861</v>
      </c>
      <c r="B46" t="s">
        <v>1028</v>
      </c>
      <c r="C46" s="358">
        <v>307</v>
      </c>
      <c r="D46" s="358">
        <v>0</v>
      </c>
      <c r="E46" s="358">
        <v>11</v>
      </c>
      <c r="F46" s="358">
        <v>36</v>
      </c>
      <c r="G46" s="358">
        <v>87</v>
      </c>
      <c r="H46" s="358">
        <v>100</v>
      </c>
      <c r="I46" s="358">
        <v>63</v>
      </c>
      <c r="J46" s="358">
        <v>9</v>
      </c>
      <c r="K46" s="358">
        <v>1</v>
      </c>
      <c r="L46" s="358">
        <v>0</v>
      </c>
      <c r="M46" s="358">
        <v>0</v>
      </c>
    </row>
    <row r="47" spans="1:13">
      <c r="A47" t="s">
        <v>866</v>
      </c>
      <c r="B47" t="s">
        <v>1028</v>
      </c>
      <c r="C47" s="358">
        <v>66</v>
      </c>
      <c r="D47" s="358">
        <v>0</v>
      </c>
      <c r="E47" s="358">
        <v>2</v>
      </c>
      <c r="F47" s="358">
        <v>13</v>
      </c>
      <c r="G47" s="358">
        <v>23</v>
      </c>
      <c r="H47" s="358">
        <v>17</v>
      </c>
      <c r="I47" s="358">
        <v>10</v>
      </c>
      <c r="J47" s="358">
        <v>1</v>
      </c>
      <c r="K47" s="358">
        <v>0</v>
      </c>
      <c r="L47" s="358">
        <v>0</v>
      </c>
      <c r="M47" s="358">
        <v>0</v>
      </c>
    </row>
    <row r="48" spans="1:13">
      <c r="A48" t="s">
        <v>1049</v>
      </c>
      <c r="B48" t="s">
        <v>1028</v>
      </c>
      <c r="C48" s="358">
        <v>158</v>
      </c>
      <c r="D48" s="358">
        <v>0</v>
      </c>
      <c r="E48" s="358">
        <v>0</v>
      </c>
      <c r="F48" s="358">
        <v>15</v>
      </c>
      <c r="G48" s="358">
        <v>46</v>
      </c>
      <c r="H48" s="358">
        <v>60</v>
      </c>
      <c r="I48" s="358">
        <v>31</v>
      </c>
      <c r="J48" s="358">
        <v>6</v>
      </c>
      <c r="K48" s="358">
        <v>0</v>
      </c>
      <c r="L48" s="358">
        <v>0</v>
      </c>
      <c r="M48" s="358">
        <v>0</v>
      </c>
    </row>
    <row r="49" spans="1:13">
      <c r="A49" t="s">
        <v>1050</v>
      </c>
      <c r="B49" t="s">
        <v>1028</v>
      </c>
      <c r="C49" s="358">
        <v>70</v>
      </c>
      <c r="D49" s="358">
        <v>0</v>
      </c>
      <c r="E49" s="358">
        <v>0</v>
      </c>
      <c r="F49" s="358">
        <v>10</v>
      </c>
      <c r="G49" s="358">
        <v>21</v>
      </c>
      <c r="H49" s="358">
        <v>19</v>
      </c>
      <c r="I49" s="358">
        <v>16</v>
      </c>
      <c r="J49" s="358">
        <v>4</v>
      </c>
      <c r="K49" s="358">
        <v>0</v>
      </c>
      <c r="L49" s="358">
        <v>0</v>
      </c>
      <c r="M49" s="358">
        <v>0</v>
      </c>
    </row>
    <row r="50" spans="1:13">
      <c r="A50" t="s">
        <v>1051</v>
      </c>
      <c r="B50" t="s">
        <v>1028</v>
      </c>
      <c r="C50" s="358">
        <v>284</v>
      </c>
      <c r="D50" s="358">
        <v>0</v>
      </c>
      <c r="E50" s="358">
        <v>6</v>
      </c>
      <c r="F50" s="358">
        <v>20</v>
      </c>
      <c r="G50" s="358">
        <v>90</v>
      </c>
      <c r="H50" s="358">
        <v>94</v>
      </c>
      <c r="I50" s="358">
        <v>63</v>
      </c>
      <c r="J50" s="358">
        <v>11</v>
      </c>
      <c r="K50" s="358">
        <v>0</v>
      </c>
      <c r="L50" s="358">
        <v>0</v>
      </c>
      <c r="M50" s="358">
        <v>0</v>
      </c>
    </row>
    <row r="51" spans="1:13">
      <c r="A51" t="s">
        <v>872</v>
      </c>
      <c r="B51" t="s">
        <v>1028</v>
      </c>
      <c r="C51" s="358">
        <v>70</v>
      </c>
      <c r="D51" s="358">
        <v>0</v>
      </c>
      <c r="E51" s="358">
        <v>2</v>
      </c>
      <c r="F51" s="358">
        <v>10</v>
      </c>
      <c r="G51" s="358">
        <v>21</v>
      </c>
      <c r="H51" s="358">
        <v>22</v>
      </c>
      <c r="I51" s="358">
        <v>14</v>
      </c>
      <c r="J51" s="358">
        <v>1</v>
      </c>
      <c r="K51" s="358">
        <v>0</v>
      </c>
      <c r="L51" s="358">
        <v>0</v>
      </c>
      <c r="M51" s="358">
        <v>0</v>
      </c>
    </row>
    <row r="52" spans="1:13">
      <c r="A52" t="s">
        <v>1052</v>
      </c>
      <c r="B52" t="s">
        <v>1028</v>
      </c>
      <c r="C52" s="358">
        <v>87</v>
      </c>
      <c r="D52" s="358">
        <v>0</v>
      </c>
      <c r="E52" s="358">
        <v>1</v>
      </c>
      <c r="F52" s="358">
        <v>9</v>
      </c>
      <c r="G52" s="358">
        <v>28</v>
      </c>
      <c r="H52" s="358">
        <v>24</v>
      </c>
      <c r="I52" s="358">
        <v>22</v>
      </c>
      <c r="J52" s="358">
        <v>3</v>
      </c>
      <c r="K52" s="358">
        <v>0</v>
      </c>
      <c r="L52" s="358">
        <v>0</v>
      </c>
      <c r="M52" s="358">
        <v>0</v>
      </c>
    </row>
    <row r="53" spans="1:13">
      <c r="A53" t="s">
        <v>1053</v>
      </c>
      <c r="B53" t="s">
        <v>1028</v>
      </c>
      <c r="C53" s="358">
        <v>106</v>
      </c>
      <c r="D53" s="358">
        <v>0</v>
      </c>
      <c r="E53" s="358">
        <v>2</v>
      </c>
      <c r="F53" s="358">
        <v>8</v>
      </c>
      <c r="G53" s="358">
        <v>34</v>
      </c>
      <c r="H53" s="358">
        <v>42</v>
      </c>
      <c r="I53" s="358">
        <v>15</v>
      </c>
      <c r="J53" s="358">
        <v>5</v>
      </c>
      <c r="K53" s="358">
        <v>0</v>
      </c>
      <c r="L53" s="358">
        <v>0</v>
      </c>
      <c r="M53" s="358">
        <v>0</v>
      </c>
    </row>
    <row r="54" spans="1:13">
      <c r="A54" t="s">
        <v>877</v>
      </c>
      <c r="B54" t="s">
        <v>1056</v>
      </c>
      <c r="C54" s="358">
        <v>75</v>
      </c>
      <c r="D54" s="358">
        <v>0</v>
      </c>
      <c r="E54" s="358">
        <v>0</v>
      </c>
      <c r="F54" s="358">
        <v>4</v>
      </c>
      <c r="G54" s="358">
        <v>18</v>
      </c>
      <c r="H54" s="358">
        <v>30</v>
      </c>
      <c r="I54" s="358">
        <v>18</v>
      </c>
      <c r="J54" s="358">
        <v>5</v>
      </c>
      <c r="K54" s="358">
        <v>0</v>
      </c>
      <c r="L54" s="358">
        <v>0</v>
      </c>
      <c r="M54" s="358">
        <v>0</v>
      </c>
    </row>
    <row r="55" spans="1:13">
      <c r="A55" t="s">
        <v>132</v>
      </c>
      <c r="B55" t="s">
        <v>1</v>
      </c>
      <c r="C55" s="358">
        <v>22672</v>
      </c>
      <c r="D55" s="358">
        <v>1</v>
      </c>
      <c r="E55" s="358">
        <v>295</v>
      </c>
      <c r="F55" s="358">
        <v>1792</v>
      </c>
      <c r="G55" s="358">
        <v>5932</v>
      </c>
      <c r="H55" s="358">
        <v>8384</v>
      </c>
      <c r="I55" s="358">
        <v>5042</v>
      </c>
      <c r="J55" s="358">
        <v>1199</v>
      </c>
      <c r="K55" s="358">
        <v>27</v>
      </c>
      <c r="L55" s="358">
        <v>0</v>
      </c>
      <c r="M55" s="358">
        <v>0</v>
      </c>
    </row>
    <row r="56" spans="1:13">
      <c r="A56" t="s">
        <v>1029</v>
      </c>
      <c r="B56" t="s">
        <v>1</v>
      </c>
      <c r="C56" s="358">
        <v>6134</v>
      </c>
      <c r="D56" s="358">
        <v>0</v>
      </c>
      <c r="E56" s="358">
        <v>81</v>
      </c>
      <c r="F56" s="358">
        <v>449</v>
      </c>
      <c r="G56" s="358">
        <v>1461</v>
      </c>
      <c r="H56" s="358">
        <v>2283</v>
      </c>
      <c r="I56" s="358">
        <v>1474</v>
      </c>
      <c r="J56" s="358">
        <v>379</v>
      </c>
      <c r="K56" s="358">
        <v>7</v>
      </c>
      <c r="L56" s="358">
        <v>0</v>
      </c>
      <c r="M56" s="358">
        <v>0</v>
      </c>
    </row>
    <row r="57" spans="1:13">
      <c r="A57" t="s">
        <v>1030</v>
      </c>
      <c r="B57" t="s">
        <v>1</v>
      </c>
      <c r="C57" s="358">
        <v>962</v>
      </c>
      <c r="D57" s="358">
        <v>0</v>
      </c>
      <c r="E57" s="358">
        <v>5</v>
      </c>
      <c r="F57" s="358">
        <v>43</v>
      </c>
      <c r="G57" s="358">
        <v>190</v>
      </c>
      <c r="H57" s="358">
        <v>407</v>
      </c>
      <c r="I57" s="358">
        <v>258</v>
      </c>
      <c r="J57" s="358">
        <v>57</v>
      </c>
      <c r="K57" s="358">
        <v>2</v>
      </c>
      <c r="L57" s="358">
        <v>0</v>
      </c>
      <c r="M57" s="358">
        <v>0</v>
      </c>
    </row>
    <row r="58" spans="1:13">
      <c r="A58" t="s">
        <v>124</v>
      </c>
      <c r="B58" t="s">
        <v>1</v>
      </c>
      <c r="C58" s="358">
        <v>636</v>
      </c>
      <c r="D58" s="358">
        <v>0</v>
      </c>
      <c r="E58" s="358">
        <v>5</v>
      </c>
      <c r="F58" s="358">
        <v>32</v>
      </c>
      <c r="G58" s="358">
        <v>140</v>
      </c>
      <c r="H58" s="358">
        <v>227</v>
      </c>
      <c r="I58" s="358">
        <v>185</v>
      </c>
      <c r="J58" s="358">
        <v>46</v>
      </c>
      <c r="K58" s="358">
        <v>1</v>
      </c>
      <c r="L58" s="358">
        <v>0</v>
      </c>
      <c r="M58" s="358">
        <v>0</v>
      </c>
    </row>
    <row r="59" spans="1:13">
      <c r="A59" t="s">
        <v>125</v>
      </c>
      <c r="B59" t="s">
        <v>1</v>
      </c>
      <c r="C59" s="358">
        <v>441</v>
      </c>
      <c r="D59" s="358">
        <v>0</v>
      </c>
      <c r="E59" s="358">
        <v>4</v>
      </c>
      <c r="F59" s="358">
        <v>53</v>
      </c>
      <c r="G59" s="358">
        <v>121</v>
      </c>
      <c r="H59" s="358">
        <v>159</v>
      </c>
      <c r="I59" s="358">
        <v>83</v>
      </c>
      <c r="J59" s="358">
        <v>21</v>
      </c>
      <c r="K59" s="358">
        <v>0</v>
      </c>
      <c r="L59" s="358">
        <v>0</v>
      </c>
      <c r="M59" s="358">
        <v>0</v>
      </c>
    </row>
    <row r="60" spans="1:13">
      <c r="A60" t="s">
        <v>126</v>
      </c>
      <c r="B60" t="s">
        <v>1</v>
      </c>
      <c r="C60" s="358">
        <v>321</v>
      </c>
      <c r="D60" s="358">
        <v>0</v>
      </c>
      <c r="E60" s="358">
        <v>12</v>
      </c>
      <c r="F60" s="358">
        <v>41</v>
      </c>
      <c r="G60" s="358">
        <v>88</v>
      </c>
      <c r="H60" s="358">
        <v>98</v>
      </c>
      <c r="I60" s="358">
        <v>65</v>
      </c>
      <c r="J60" s="358">
        <v>17</v>
      </c>
      <c r="K60" s="358">
        <v>0</v>
      </c>
      <c r="L60" s="358">
        <v>0</v>
      </c>
      <c r="M60" s="358">
        <v>0</v>
      </c>
    </row>
    <row r="61" spans="1:13">
      <c r="A61" t="s">
        <v>127</v>
      </c>
      <c r="B61" t="s">
        <v>1</v>
      </c>
      <c r="C61" s="358">
        <v>588</v>
      </c>
      <c r="D61" s="358">
        <v>0</v>
      </c>
      <c r="E61" s="358">
        <v>10</v>
      </c>
      <c r="F61" s="358">
        <v>39</v>
      </c>
      <c r="G61" s="358">
        <v>139</v>
      </c>
      <c r="H61" s="358">
        <v>213</v>
      </c>
      <c r="I61" s="358">
        <v>147</v>
      </c>
      <c r="J61" s="358">
        <v>40</v>
      </c>
      <c r="K61" s="358">
        <v>0</v>
      </c>
      <c r="L61" s="358">
        <v>0</v>
      </c>
      <c r="M61" s="358">
        <v>0</v>
      </c>
    </row>
    <row r="62" spans="1:13">
      <c r="A62" t="s">
        <v>128</v>
      </c>
      <c r="B62" t="s">
        <v>1</v>
      </c>
      <c r="C62" s="358">
        <v>959</v>
      </c>
      <c r="D62" s="358">
        <v>0</v>
      </c>
      <c r="E62" s="358">
        <v>9</v>
      </c>
      <c r="F62" s="358">
        <v>74</v>
      </c>
      <c r="G62" s="358">
        <v>250</v>
      </c>
      <c r="H62" s="358">
        <v>374</v>
      </c>
      <c r="I62" s="358">
        <v>213</v>
      </c>
      <c r="J62" s="358">
        <v>39</v>
      </c>
      <c r="K62" s="358">
        <v>0</v>
      </c>
      <c r="L62" s="358">
        <v>0</v>
      </c>
      <c r="M62" s="358">
        <v>0</v>
      </c>
    </row>
    <row r="63" spans="1:13">
      <c r="A63" t="s">
        <v>129</v>
      </c>
      <c r="B63" t="s">
        <v>1</v>
      </c>
      <c r="C63" s="358">
        <v>771</v>
      </c>
      <c r="D63" s="358">
        <v>0</v>
      </c>
      <c r="E63" s="358">
        <v>11</v>
      </c>
      <c r="F63" s="358">
        <v>57</v>
      </c>
      <c r="G63" s="358">
        <v>200</v>
      </c>
      <c r="H63" s="358">
        <v>283</v>
      </c>
      <c r="I63" s="358">
        <v>170</v>
      </c>
      <c r="J63" s="358">
        <v>48</v>
      </c>
      <c r="K63" s="358">
        <v>2</v>
      </c>
      <c r="L63" s="358">
        <v>0</v>
      </c>
      <c r="M63" s="358">
        <v>0</v>
      </c>
    </row>
    <row r="64" spans="1:13">
      <c r="A64" t="s">
        <v>130</v>
      </c>
      <c r="B64" t="s">
        <v>1</v>
      </c>
      <c r="C64" s="358">
        <v>558</v>
      </c>
      <c r="D64" s="358">
        <v>0</v>
      </c>
      <c r="E64" s="358">
        <v>11</v>
      </c>
      <c r="F64" s="358">
        <v>48</v>
      </c>
      <c r="G64" s="358">
        <v>104</v>
      </c>
      <c r="H64" s="358">
        <v>201</v>
      </c>
      <c r="I64" s="358">
        <v>142</v>
      </c>
      <c r="J64" s="358">
        <v>51</v>
      </c>
      <c r="K64" s="358">
        <v>1</v>
      </c>
      <c r="L64" s="358">
        <v>0</v>
      </c>
      <c r="M64" s="358">
        <v>0</v>
      </c>
    </row>
    <row r="65" spans="1:13">
      <c r="A65" t="s">
        <v>131</v>
      </c>
      <c r="B65" t="s">
        <v>1</v>
      </c>
      <c r="C65" s="358">
        <v>898</v>
      </c>
      <c r="D65" s="358">
        <v>0</v>
      </c>
      <c r="E65" s="358">
        <v>14</v>
      </c>
      <c r="F65" s="358">
        <v>62</v>
      </c>
      <c r="G65" s="358">
        <v>229</v>
      </c>
      <c r="H65" s="358">
        <v>321</v>
      </c>
      <c r="I65" s="358">
        <v>211</v>
      </c>
      <c r="J65" s="358">
        <v>60</v>
      </c>
      <c r="K65" s="358">
        <v>1</v>
      </c>
      <c r="L65" s="358">
        <v>0</v>
      </c>
      <c r="M65" s="358">
        <v>0</v>
      </c>
    </row>
    <row r="66" spans="1:13">
      <c r="A66" t="s">
        <v>363</v>
      </c>
      <c r="B66" t="s">
        <v>1</v>
      </c>
      <c r="C66" s="358">
        <v>2364</v>
      </c>
      <c r="D66" s="358">
        <v>0</v>
      </c>
      <c r="E66" s="358">
        <v>32</v>
      </c>
      <c r="F66" s="358">
        <v>232</v>
      </c>
      <c r="G66" s="358">
        <v>706</v>
      </c>
      <c r="H66" s="358">
        <v>838</v>
      </c>
      <c r="I66" s="358">
        <v>452</v>
      </c>
      <c r="J66" s="358">
        <v>103</v>
      </c>
      <c r="K66" s="358">
        <v>1</v>
      </c>
      <c r="L66" s="358">
        <v>0</v>
      </c>
      <c r="M66" s="358">
        <v>0</v>
      </c>
    </row>
    <row r="67" spans="1:13">
      <c r="A67" t="s">
        <v>852</v>
      </c>
      <c r="B67" t="s">
        <v>1</v>
      </c>
      <c r="C67" s="358">
        <v>2022</v>
      </c>
      <c r="D67" s="358">
        <v>0</v>
      </c>
      <c r="E67" s="358">
        <v>25</v>
      </c>
      <c r="F67" s="358">
        <v>199</v>
      </c>
      <c r="G67" s="358">
        <v>528</v>
      </c>
      <c r="H67" s="358">
        <v>741</v>
      </c>
      <c r="I67" s="358">
        <v>423</v>
      </c>
      <c r="J67" s="358">
        <v>104</v>
      </c>
      <c r="K67" s="358">
        <v>2</v>
      </c>
      <c r="L67" s="358">
        <v>0</v>
      </c>
      <c r="M67" s="358">
        <v>0</v>
      </c>
    </row>
    <row r="68" spans="1:13">
      <c r="A68" t="s">
        <v>858</v>
      </c>
      <c r="B68" t="s">
        <v>1</v>
      </c>
      <c r="C68" s="358">
        <v>1317</v>
      </c>
      <c r="D68" s="358">
        <v>0</v>
      </c>
      <c r="E68" s="358">
        <v>17</v>
      </c>
      <c r="F68" s="358">
        <v>110</v>
      </c>
      <c r="G68" s="358">
        <v>350</v>
      </c>
      <c r="H68" s="358">
        <v>498</v>
      </c>
      <c r="I68" s="358">
        <v>291</v>
      </c>
      <c r="J68" s="358">
        <v>49</v>
      </c>
      <c r="K68" s="358">
        <v>2</v>
      </c>
      <c r="L68" s="358">
        <v>0</v>
      </c>
      <c r="M68" s="358">
        <v>0</v>
      </c>
    </row>
    <row r="69" spans="1:13">
      <c r="A69" t="s">
        <v>853</v>
      </c>
      <c r="B69" t="s">
        <v>1</v>
      </c>
      <c r="C69" s="358">
        <v>2293</v>
      </c>
      <c r="D69" s="358">
        <v>0</v>
      </c>
      <c r="E69" s="358">
        <v>16</v>
      </c>
      <c r="F69" s="358">
        <v>109</v>
      </c>
      <c r="G69" s="358">
        <v>519</v>
      </c>
      <c r="H69" s="358">
        <v>945</v>
      </c>
      <c r="I69" s="358">
        <v>564</v>
      </c>
      <c r="J69" s="358">
        <v>137</v>
      </c>
      <c r="K69" s="358">
        <v>3</v>
      </c>
      <c r="L69" s="358">
        <v>0</v>
      </c>
      <c r="M69" s="358">
        <v>0</v>
      </c>
    </row>
    <row r="70" spans="1:13">
      <c r="A70" t="s">
        <v>7</v>
      </c>
      <c r="B70" t="s">
        <v>1</v>
      </c>
      <c r="C70" s="358">
        <v>144</v>
      </c>
      <c r="D70" s="358">
        <v>0</v>
      </c>
      <c r="E70" s="358">
        <v>6</v>
      </c>
      <c r="F70" s="358">
        <v>19</v>
      </c>
      <c r="G70" s="358">
        <v>33</v>
      </c>
      <c r="H70" s="358">
        <v>52</v>
      </c>
      <c r="I70" s="358">
        <v>29</v>
      </c>
      <c r="J70" s="358">
        <v>5</v>
      </c>
      <c r="K70" s="358">
        <v>0</v>
      </c>
      <c r="L70" s="358">
        <v>0</v>
      </c>
      <c r="M70" s="358">
        <v>0</v>
      </c>
    </row>
    <row r="71" spans="1:13">
      <c r="A71" t="s">
        <v>1035</v>
      </c>
      <c r="B71" t="s">
        <v>1</v>
      </c>
      <c r="C71" s="358">
        <v>360</v>
      </c>
      <c r="D71" s="358">
        <v>0</v>
      </c>
      <c r="E71" s="358">
        <v>2</v>
      </c>
      <c r="F71" s="358">
        <v>6</v>
      </c>
      <c r="G71" s="358">
        <v>70</v>
      </c>
      <c r="H71" s="358">
        <v>147</v>
      </c>
      <c r="I71" s="358">
        <v>98</v>
      </c>
      <c r="J71" s="358">
        <v>36</v>
      </c>
      <c r="K71" s="358">
        <v>1</v>
      </c>
      <c r="L71" s="358">
        <v>0</v>
      </c>
      <c r="M71" s="358">
        <v>0</v>
      </c>
    </row>
    <row r="72" spans="1:13">
      <c r="A72" t="s">
        <v>9</v>
      </c>
      <c r="B72" t="s">
        <v>1</v>
      </c>
      <c r="C72" s="358">
        <v>901</v>
      </c>
      <c r="D72" s="358">
        <v>0</v>
      </c>
      <c r="E72" s="358">
        <v>10</v>
      </c>
      <c r="F72" s="358">
        <v>62</v>
      </c>
      <c r="G72" s="358">
        <v>228</v>
      </c>
      <c r="H72" s="358">
        <v>335</v>
      </c>
      <c r="I72" s="358">
        <v>204</v>
      </c>
      <c r="J72" s="358">
        <v>59</v>
      </c>
      <c r="K72" s="358">
        <v>3</v>
      </c>
      <c r="L72" s="358">
        <v>0</v>
      </c>
      <c r="M72" s="358">
        <v>0</v>
      </c>
    </row>
    <row r="73" spans="1:13">
      <c r="A73" t="s">
        <v>869</v>
      </c>
      <c r="B73" t="s">
        <v>1</v>
      </c>
      <c r="C73" s="358">
        <v>104</v>
      </c>
      <c r="D73" s="358">
        <v>0</v>
      </c>
      <c r="E73" s="358">
        <v>2</v>
      </c>
      <c r="F73" s="358">
        <v>13</v>
      </c>
      <c r="G73" s="358">
        <v>28</v>
      </c>
      <c r="H73" s="358">
        <v>39</v>
      </c>
      <c r="I73" s="358">
        <v>17</v>
      </c>
      <c r="J73" s="358">
        <v>5</v>
      </c>
      <c r="K73" s="358">
        <v>0</v>
      </c>
      <c r="L73" s="358">
        <v>0</v>
      </c>
      <c r="M73" s="358">
        <v>0</v>
      </c>
    </row>
    <row r="74" spans="1:13">
      <c r="A74" t="s">
        <v>875</v>
      </c>
      <c r="B74" t="s">
        <v>1</v>
      </c>
      <c r="C74" s="358">
        <v>307</v>
      </c>
      <c r="D74" s="358">
        <v>0</v>
      </c>
      <c r="E74" s="358">
        <v>3</v>
      </c>
      <c r="F74" s="358">
        <v>28</v>
      </c>
      <c r="G74" s="358">
        <v>92</v>
      </c>
      <c r="H74" s="358">
        <v>97</v>
      </c>
      <c r="I74" s="358">
        <v>72</v>
      </c>
      <c r="J74" s="358">
        <v>15</v>
      </c>
      <c r="K74" s="358">
        <v>0</v>
      </c>
      <c r="L74" s="358">
        <v>0</v>
      </c>
      <c r="M74" s="358">
        <v>0</v>
      </c>
    </row>
    <row r="75" spans="1:13">
      <c r="A75" t="s">
        <v>859</v>
      </c>
      <c r="B75" t="s">
        <v>1</v>
      </c>
      <c r="C75" s="358">
        <v>1169</v>
      </c>
      <c r="D75" s="358">
        <v>1</v>
      </c>
      <c r="E75" s="358">
        <v>18</v>
      </c>
      <c r="F75" s="358">
        <v>108</v>
      </c>
      <c r="G75" s="358">
        <v>359</v>
      </c>
      <c r="H75" s="358">
        <v>399</v>
      </c>
      <c r="I75" s="358">
        <v>230</v>
      </c>
      <c r="J75" s="358">
        <v>52</v>
      </c>
      <c r="K75" s="358">
        <v>2</v>
      </c>
      <c r="L75" s="358">
        <v>0</v>
      </c>
      <c r="M75" s="358">
        <v>0</v>
      </c>
    </row>
    <row r="76" spans="1:13">
      <c r="A76" t="s">
        <v>1036</v>
      </c>
      <c r="B76" t="s">
        <v>1</v>
      </c>
      <c r="C76" s="358">
        <v>176</v>
      </c>
      <c r="D76" s="358">
        <v>0</v>
      </c>
      <c r="E76" s="358">
        <v>3</v>
      </c>
      <c r="F76" s="358">
        <v>13</v>
      </c>
      <c r="G76" s="358">
        <v>61</v>
      </c>
      <c r="H76" s="358">
        <v>64</v>
      </c>
      <c r="I76" s="358">
        <v>27</v>
      </c>
      <c r="J76" s="358">
        <v>8</v>
      </c>
      <c r="K76" s="358">
        <v>0</v>
      </c>
      <c r="L76" s="358">
        <v>0</v>
      </c>
      <c r="M76" s="358">
        <v>0</v>
      </c>
    </row>
    <row r="77" spans="1:13">
      <c r="A77" t="s">
        <v>14</v>
      </c>
      <c r="B77" t="s">
        <v>1</v>
      </c>
      <c r="C77" s="358">
        <v>162</v>
      </c>
      <c r="D77" s="358">
        <v>0</v>
      </c>
      <c r="E77" s="358">
        <v>5</v>
      </c>
      <c r="F77" s="358">
        <v>19</v>
      </c>
      <c r="G77" s="358">
        <v>40</v>
      </c>
      <c r="H77" s="358">
        <v>60</v>
      </c>
      <c r="I77" s="358">
        <v>26</v>
      </c>
      <c r="J77" s="358">
        <v>12</v>
      </c>
      <c r="K77" s="358">
        <v>0</v>
      </c>
      <c r="L77" s="358">
        <v>0</v>
      </c>
      <c r="M77" s="358">
        <v>0</v>
      </c>
    </row>
    <row r="78" spans="1:13">
      <c r="A78" t="s">
        <v>1037</v>
      </c>
      <c r="B78" t="s">
        <v>1</v>
      </c>
      <c r="C78" s="358">
        <v>898</v>
      </c>
      <c r="D78" s="358">
        <v>0</v>
      </c>
      <c r="E78" s="358">
        <v>7</v>
      </c>
      <c r="F78" s="358">
        <v>35</v>
      </c>
      <c r="G78" s="358">
        <v>199</v>
      </c>
      <c r="H78" s="358">
        <v>341</v>
      </c>
      <c r="I78" s="358">
        <v>252</v>
      </c>
      <c r="J78" s="358">
        <v>62</v>
      </c>
      <c r="K78" s="358">
        <v>2</v>
      </c>
      <c r="L78" s="358">
        <v>0</v>
      </c>
      <c r="M78" s="358">
        <v>0</v>
      </c>
    </row>
    <row r="79" spans="1:13">
      <c r="A79" t="s">
        <v>16</v>
      </c>
      <c r="B79" t="s">
        <v>1</v>
      </c>
      <c r="C79" s="358">
        <v>246</v>
      </c>
      <c r="D79" s="358">
        <v>0</v>
      </c>
      <c r="E79" s="358">
        <v>1</v>
      </c>
      <c r="F79" s="358">
        <v>24</v>
      </c>
      <c r="G79" s="358">
        <v>64</v>
      </c>
      <c r="H79" s="358">
        <v>96</v>
      </c>
      <c r="I79" s="358">
        <v>50</v>
      </c>
      <c r="J79" s="358">
        <v>11</v>
      </c>
      <c r="K79" s="358">
        <v>0</v>
      </c>
      <c r="L79" s="358">
        <v>0</v>
      </c>
      <c r="M79" s="358">
        <v>0</v>
      </c>
    </row>
    <row r="80" spans="1:13">
      <c r="A80" t="s">
        <v>17</v>
      </c>
      <c r="B80" t="s">
        <v>1</v>
      </c>
      <c r="C80" s="358">
        <v>374</v>
      </c>
      <c r="D80" s="358">
        <v>0</v>
      </c>
      <c r="E80" s="358">
        <v>10</v>
      </c>
      <c r="F80" s="358">
        <v>43</v>
      </c>
      <c r="G80" s="358">
        <v>124</v>
      </c>
      <c r="H80" s="358">
        <v>121</v>
      </c>
      <c r="I80" s="358">
        <v>57</v>
      </c>
      <c r="J80" s="358">
        <v>19</v>
      </c>
      <c r="K80" s="358">
        <v>0</v>
      </c>
      <c r="L80" s="358">
        <v>0</v>
      </c>
      <c r="M80" s="358">
        <v>0</v>
      </c>
    </row>
    <row r="81" spans="1:13">
      <c r="A81" t="s">
        <v>18</v>
      </c>
      <c r="B81" t="s">
        <v>1</v>
      </c>
      <c r="C81" s="358">
        <v>558</v>
      </c>
      <c r="D81" s="358">
        <v>0</v>
      </c>
      <c r="E81" s="358">
        <v>5</v>
      </c>
      <c r="F81" s="358">
        <v>23</v>
      </c>
      <c r="G81" s="358">
        <v>150</v>
      </c>
      <c r="H81" s="358">
        <v>229</v>
      </c>
      <c r="I81" s="358">
        <v>126</v>
      </c>
      <c r="J81" s="358">
        <v>25</v>
      </c>
      <c r="K81" s="358">
        <v>0</v>
      </c>
      <c r="L81" s="358">
        <v>0</v>
      </c>
      <c r="M81" s="358">
        <v>0</v>
      </c>
    </row>
    <row r="82" spans="1:13">
      <c r="A82" t="s">
        <v>19</v>
      </c>
      <c r="B82" t="s">
        <v>1</v>
      </c>
      <c r="C82" s="358">
        <v>211</v>
      </c>
      <c r="D82" s="358">
        <v>0</v>
      </c>
      <c r="E82" s="358">
        <v>8</v>
      </c>
      <c r="F82" s="358">
        <v>28</v>
      </c>
      <c r="G82" s="358">
        <v>66</v>
      </c>
      <c r="H82" s="358">
        <v>66</v>
      </c>
      <c r="I82" s="358">
        <v>39</v>
      </c>
      <c r="J82" s="358">
        <v>4</v>
      </c>
      <c r="K82" s="358">
        <v>0</v>
      </c>
      <c r="L82" s="358">
        <v>0</v>
      </c>
      <c r="M82" s="358">
        <v>0</v>
      </c>
    </row>
    <row r="83" spans="1:13">
      <c r="A83" t="s">
        <v>20</v>
      </c>
      <c r="B83" t="s">
        <v>1</v>
      </c>
      <c r="C83" s="358">
        <v>387</v>
      </c>
      <c r="D83" s="358">
        <v>0</v>
      </c>
      <c r="E83" s="358">
        <v>1</v>
      </c>
      <c r="F83" s="358">
        <v>24</v>
      </c>
      <c r="G83" s="358">
        <v>91</v>
      </c>
      <c r="H83" s="358">
        <v>148</v>
      </c>
      <c r="I83" s="358">
        <v>105</v>
      </c>
      <c r="J83" s="358">
        <v>17</v>
      </c>
      <c r="K83" s="358">
        <v>1</v>
      </c>
      <c r="L83" s="358">
        <v>0</v>
      </c>
      <c r="M83" s="358">
        <v>0</v>
      </c>
    </row>
    <row r="84" spans="1:13">
      <c r="A84" t="s">
        <v>21</v>
      </c>
      <c r="B84" t="s">
        <v>1</v>
      </c>
      <c r="C84" s="358">
        <v>143</v>
      </c>
      <c r="D84" s="358">
        <v>0</v>
      </c>
      <c r="E84" s="358">
        <v>3</v>
      </c>
      <c r="F84" s="358">
        <v>17</v>
      </c>
      <c r="G84" s="358">
        <v>34</v>
      </c>
      <c r="H84" s="358">
        <v>63</v>
      </c>
      <c r="I84" s="358">
        <v>21</v>
      </c>
      <c r="J84" s="358">
        <v>5</v>
      </c>
      <c r="K84" s="358">
        <v>0</v>
      </c>
      <c r="L84" s="358">
        <v>0</v>
      </c>
      <c r="M84" s="358">
        <v>0</v>
      </c>
    </row>
    <row r="85" spans="1:13">
      <c r="A85" t="s">
        <v>496</v>
      </c>
      <c r="B85" t="s">
        <v>1</v>
      </c>
      <c r="C85" s="358">
        <v>159</v>
      </c>
      <c r="D85" s="358">
        <v>0</v>
      </c>
      <c r="E85" s="358">
        <v>1</v>
      </c>
      <c r="F85" s="358">
        <v>14</v>
      </c>
      <c r="G85" s="358">
        <v>40</v>
      </c>
      <c r="H85" s="358">
        <v>62</v>
      </c>
      <c r="I85" s="358">
        <v>35</v>
      </c>
      <c r="J85" s="358">
        <v>6</v>
      </c>
      <c r="K85" s="358">
        <v>1</v>
      </c>
      <c r="L85" s="358">
        <v>0</v>
      </c>
      <c r="M85" s="358">
        <v>0</v>
      </c>
    </row>
    <row r="86" spans="1:13">
      <c r="A86" t="s">
        <v>1040</v>
      </c>
      <c r="B86" t="s">
        <v>1</v>
      </c>
      <c r="C86" s="358">
        <v>77</v>
      </c>
      <c r="D86" s="358">
        <v>0</v>
      </c>
      <c r="E86" s="358">
        <v>1</v>
      </c>
      <c r="F86" s="358">
        <v>7</v>
      </c>
      <c r="G86" s="358">
        <v>26</v>
      </c>
      <c r="H86" s="358">
        <v>22</v>
      </c>
      <c r="I86" s="358">
        <v>15</v>
      </c>
      <c r="J86" s="358">
        <v>6</v>
      </c>
      <c r="K86" s="358">
        <v>0</v>
      </c>
      <c r="L86" s="358">
        <v>0</v>
      </c>
      <c r="M86" s="358">
        <v>0</v>
      </c>
    </row>
    <row r="87" spans="1:13">
      <c r="A87" t="s">
        <v>1042</v>
      </c>
      <c r="B87" t="s">
        <v>1</v>
      </c>
      <c r="C87" s="358">
        <v>216</v>
      </c>
      <c r="D87" s="358">
        <v>0</v>
      </c>
      <c r="E87" s="358">
        <v>5</v>
      </c>
      <c r="F87" s="358">
        <v>19</v>
      </c>
      <c r="G87" s="358">
        <v>74</v>
      </c>
      <c r="H87" s="358">
        <v>66</v>
      </c>
      <c r="I87" s="358">
        <v>48</v>
      </c>
      <c r="J87" s="358">
        <v>4</v>
      </c>
      <c r="K87" s="358">
        <v>0</v>
      </c>
      <c r="L87" s="358">
        <v>0</v>
      </c>
      <c r="M87" s="358">
        <v>0</v>
      </c>
    </row>
    <row r="88" spans="1:13">
      <c r="A88" t="s">
        <v>23</v>
      </c>
      <c r="B88" t="s">
        <v>1</v>
      </c>
      <c r="C88" s="358">
        <v>180</v>
      </c>
      <c r="D88" s="358">
        <v>0</v>
      </c>
      <c r="E88" s="358">
        <v>1</v>
      </c>
      <c r="F88" s="358">
        <v>22</v>
      </c>
      <c r="G88" s="358">
        <v>53</v>
      </c>
      <c r="H88" s="358">
        <v>66</v>
      </c>
      <c r="I88" s="358">
        <v>33</v>
      </c>
      <c r="J88" s="358">
        <v>4</v>
      </c>
      <c r="K88" s="358">
        <v>1</v>
      </c>
      <c r="L88" s="358">
        <v>0</v>
      </c>
      <c r="M88" s="358">
        <v>0</v>
      </c>
    </row>
    <row r="89" spans="1:13">
      <c r="A89" t="s">
        <v>1043</v>
      </c>
      <c r="B89" t="s">
        <v>1</v>
      </c>
      <c r="C89" s="358">
        <v>102</v>
      </c>
      <c r="D89" s="358">
        <v>0</v>
      </c>
      <c r="E89" s="358">
        <v>1</v>
      </c>
      <c r="F89" s="358">
        <v>13</v>
      </c>
      <c r="G89" s="358">
        <v>31</v>
      </c>
      <c r="H89" s="358">
        <v>32</v>
      </c>
      <c r="I89" s="358">
        <v>21</v>
      </c>
      <c r="J89" s="358">
        <v>4</v>
      </c>
      <c r="K89" s="358">
        <v>0</v>
      </c>
      <c r="L89" s="358">
        <v>0</v>
      </c>
      <c r="M89" s="358">
        <v>0</v>
      </c>
    </row>
    <row r="90" spans="1:13">
      <c r="A90" t="s">
        <v>1044</v>
      </c>
      <c r="B90" t="s">
        <v>1</v>
      </c>
      <c r="C90" s="358">
        <v>154</v>
      </c>
      <c r="D90" s="358">
        <v>0</v>
      </c>
      <c r="E90" s="358">
        <v>3</v>
      </c>
      <c r="F90" s="358">
        <v>13</v>
      </c>
      <c r="G90" s="358">
        <v>52</v>
      </c>
      <c r="H90" s="358">
        <v>49</v>
      </c>
      <c r="I90" s="358">
        <v>33</v>
      </c>
      <c r="J90" s="358">
        <v>4</v>
      </c>
      <c r="K90" s="358">
        <v>0</v>
      </c>
      <c r="L90" s="358">
        <v>0</v>
      </c>
      <c r="M90" s="358">
        <v>0</v>
      </c>
    </row>
    <row r="91" spans="1:13">
      <c r="A91" t="s">
        <v>1045</v>
      </c>
      <c r="B91" t="s">
        <v>1</v>
      </c>
      <c r="C91" s="358">
        <v>128</v>
      </c>
      <c r="D91" s="358">
        <v>0</v>
      </c>
      <c r="E91" s="358">
        <v>1</v>
      </c>
      <c r="F91" s="358">
        <v>15</v>
      </c>
      <c r="G91" s="358">
        <v>44</v>
      </c>
      <c r="H91" s="358">
        <v>43</v>
      </c>
      <c r="I91" s="358">
        <v>20</v>
      </c>
      <c r="J91" s="358">
        <v>4</v>
      </c>
      <c r="K91" s="358">
        <v>1</v>
      </c>
      <c r="L91" s="358">
        <v>0</v>
      </c>
      <c r="M91" s="358">
        <v>0</v>
      </c>
    </row>
    <row r="92" spans="1:13">
      <c r="A92" t="s">
        <v>1046</v>
      </c>
      <c r="B92" t="s">
        <v>1</v>
      </c>
      <c r="C92" s="358">
        <v>188</v>
      </c>
      <c r="D92" s="358">
        <v>0</v>
      </c>
      <c r="E92" s="358">
        <v>4</v>
      </c>
      <c r="F92" s="358">
        <v>14</v>
      </c>
      <c r="G92" s="358">
        <v>58</v>
      </c>
      <c r="H92" s="358">
        <v>69</v>
      </c>
      <c r="I92" s="358">
        <v>37</v>
      </c>
      <c r="J92" s="358">
        <v>6</v>
      </c>
      <c r="K92" s="358">
        <v>0</v>
      </c>
      <c r="L92" s="358">
        <v>0</v>
      </c>
      <c r="M92" s="358">
        <v>0</v>
      </c>
    </row>
    <row r="93" spans="1:13">
      <c r="A93" t="s">
        <v>28</v>
      </c>
      <c r="B93" t="s">
        <v>1</v>
      </c>
      <c r="C93" s="358">
        <v>304</v>
      </c>
      <c r="D93" s="358">
        <v>0</v>
      </c>
      <c r="E93" s="358">
        <v>7</v>
      </c>
      <c r="F93" s="358">
        <v>24</v>
      </c>
      <c r="G93" s="358">
        <v>87</v>
      </c>
      <c r="H93" s="358">
        <v>103</v>
      </c>
      <c r="I93" s="358">
        <v>63</v>
      </c>
      <c r="J93" s="358">
        <v>20</v>
      </c>
      <c r="K93" s="358">
        <v>0</v>
      </c>
      <c r="L93" s="358">
        <v>0</v>
      </c>
      <c r="M93" s="358">
        <v>0</v>
      </c>
    </row>
    <row r="94" spans="1:13">
      <c r="A94" t="s">
        <v>856</v>
      </c>
      <c r="B94" t="s">
        <v>1</v>
      </c>
      <c r="C94" s="358">
        <v>76</v>
      </c>
      <c r="D94" s="358">
        <v>0</v>
      </c>
      <c r="E94" s="358">
        <v>0</v>
      </c>
      <c r="F94" s="358">
        <v>4</v>
      </c>
      <c r="G94" s="358">
        <v>11</v>
      </c>
      <c r="H94" s="358">
        <v>35</v>
      </c>
      <c r="I94" s="358">
        <v>20</v>
      </c>
      <c r="J94" s="358">
        <v>6</v>
      </c>
      <c r="K94" s="358">
        <v>0</v>
      </c>
      <c r="L94" s="358">
        <v>0</v>
      </c>
      <c r="M94" s="358">
        <v>0</v>
      </c>
    </row>
    <row r="95" spans="1:13">
      <c r="A95" t="s">
        <v>1047</v>
      </c>
      <c r="B95" t="s">
        <v>1</v>
      </c>
      <c r="C95" s="358">
        <v>62</v>
      </c>
      <c r="D95" s="358">
        <v>0</v>
      </c>
      <c r="E95" s="358">
        <v>2</v>
      </c>
      <c r="F95" s="358">
        <v>5</v>
      </c>
      <c r="G95" s="358">
        <v>21</v>
      </c>
      <c r="H95" s="358">
        <v>23</v>
      </c>
      <c r="I95" s="358">
        <v>7</v>
      </c>
      <c r="J95" s="358">
        <v>4</v>
      </c>
      <c r="K95" s="358">
        <v>0</v>
      </c>
      <c r="L95" s="358">
        <v>0</v>
      </c>
      <c r="M95" s="358">
        <v>0</v>
      </c>
    </row>
    <row r="96" spans="1:13">
      <c r="A96" t="s">
        <v>1048</v>
      </c>
      <c r="B96" t="s">
        <v>1</v>
      </c>
      <c r="C96" s="358">
        <v>117</v>
      </c>
      <c r="D96" s="358">
        <v>0</v>
      </c>
      <c r="E96" s="358">
        <v>2</v>
      </c>
      <c r="F96" s="358">
        <v>14</v>
      </c>
      <c r="G96" s="358">
        <v>32</v>
      </c>
      <c r="H96" s="358">
        <v>43</v>
      </c>
      <c r="I96" s="358">
        <v>23</v>
      </c>
      <c r="J96" s="358">
        <v>3</v>
      </c>
      <c r="K96" s="358">
        <v>0</v>
      </c>
      <c r="L96" s="358">
        <v>0</v>
      </c>
      <c r="M96" s="358">
        <v>0</v>
      </c>
    </row>
    <row r="97" spans="1:13">
      <c r="A97" t="s">
        <v>861</v>
      </c>
      <c r="B97" t="s">
        <v>1</v>
      </c>
      <c r="C97" s="358">
        <v>163</v>
      </c>
      <c r="D97" s="358">
        <v>0</v>
      </c>
      <c r="E97" s="358">
        <v>5</v>
      </c>
      <c r="F97" s="358">
        <v>17</v>
      </c>
      <c r="G97" s="358">
        <v>49</v>
      </c>
      <c r="H97" s="358">
        <v>51</v>
      </c>
      <c r="I97" s="358">
        <v>39</v>
      </c>
      <c r="J97" s="358">
        <v>2</v>
      </c>
      <c r="K97" s="358">
        <v>0</v>
      </c>
      <c r="L97" s="358">
        <v>0</v>
      </c>
      <c r="M97" s="358">
        <v>0</v>
      </c>
    </row>
    <row r="98" spans="1:13">
      <c r="A98" t="s">
        <v>866</v>
      </c>
      <c r="B98" t="s">
        <v>1</v>
      </c>
      <c r="C98" s="358">
        <v>33</v>
      </c>
      <c r="D98" s="358">
        <v>0</v>
      </c>
      <c r="E98" s="358">
        <v>1</v>
      </c>
      <c r="F98" s="358">
        <v>6</v>
      </c>
      <c r="G98" s="358">
        <v>11</v>
      </c>
      <c r="H98" s="358">
        <v>9</v>
      </c>
      <c r="I98" s="358">
        <v>5</v>
      </c>
      <c r="J98" s="358">
        <v>1</v>
      </c>
      <c r="K98" s="358">
        <v>0</v>
      </c>
      <c r="L98" s="358">
        <v>0</v>
      </c>
      <c r="M98" s="358">
        <v>0</v>
      </c>
    </row>
    <row r="99" spans="1:13">
      <c r="A99" t="s">
        <v>1049</v>
      </c>
      <c r="B99" t="s">
        <v>1</v>
      </c>
      <c r="C99" s="358">
        <v>77</v>
      </c>
      <c r="D99" s="358">
        <v>0</v>
      </c>
      <c r="E99" s="358">
        <v>0</v>
      </c>
      <c r="F99" s="358">
        <v>10</v>
      </c>
      <c r="G99" s="358">
        <v>23</v>
      </c>
      <c r="H99" s="358">
        <v>29</v>
      </c>
      <c r="I99" s="358">
        <v>12</v>
      </c>
      <c r="J99" s="358">
        <v>3</v>
      </c>
      <c r="K99" s="358">
        <v>0</v>
      </c>
      <c r="L99" s="358">
        <v>0</v>
      </c>
      <c r="M99" s="358">
        <v>0</v>
      </c>
    </row>
    <row r="100" spans="1:13">
      <c r="A100" t="s">
        <v>1050</v>
      </c>
      <c r="B100" t="s">
        <v>1</v>
      </c>
      <c r="C100" s="358">
        <v>43</v>
      </c>
      <c r="D100" s="358">
        <v>0</v>
      </c>
      <c r="E100" s="358">
        <v>0</v>
      </c>
      <c r="F100" s="358">
        <v>5</v>
      </c>
      <c r="G100" s="358">
        <v>14</v>
      </c>
      <c r="H100" s="358">
        <v>10</v>
      </c>
      <c r="I100" s="358">
        <v>12</v>
      </c>
      <c r="J100" s="358">
        <v>2</v>
      </c>
      <c r="K100" s="358">
        <v>0</v>
      </c>
      <c r="L100" s="358">
        <v>0</v>
      </c>
      <c r="M100" s="358">
        <v>0</v>
      </c>
    </row>
    <row r="101" spans="1:13">
      <c r="A101" t="s">
        <v>1051</v>
      </c>
      <c r="B101" t="s">
        <v>1</v>
      </c>
      <c r="C101" s="358">
        <v>149</v>
      </c>
      <c r="D101" s="358">
        <v>0</v>
      </c>
      <c r="E101" s="358">
        <v>3</v>
      </c>
      <c r="F101" s="358">
        <v>12</v>
      </c>
      <c r="G101" s="358">
        <v>46</v>
      </c>
      <c r="H101" s="358">
        <v>54</v>
      </c>
      <c r="I101" s="358">
        <v>28</v>
      </c>
      <c r="J101" s="358">
        <v>6</v>
      </c>
      <c r="K101" s="358">
        <v>0</v>
      </c>
      <c r="L101" s="358">
        <v>0</v>
      </c>
      <c r="M101" s="358">
        <v>0</v>
      </c>
    </row>
    <row r="102" spans="1:13">
      <c r="A102" t="s">
        <v>872</v>
      </c>
      <c r="B102" t="s">
        <v>1</v>
      </c>
      <c r="C102" s="358">
        <v>41</v>
      </c>
      <c r="D102" s="358">
        <v>0</v>
      </c>
      <c r="E102" s="358">
        <v>2</v>
      </c>
      <c r="F102" s="358">
        <v>6</v>
      </c>
      <c r="G102" s="358">
        <v>12</v>
      </c>
      <c r="H102" s="358">
        <v>13</v>
      </c>
      <c r="I102" s="358">
        <v>7</v>
      </c>
      <c r="J102" s="358">
        <v>1</v>
      </c>
      <c r="K102" s="358">
        <v>0</v>
      </c>
      <c r="L102" s="358">
        <v>0</v>
      </c>
      <c r="M102" s="358">
        <v>0</v>
      </c>
    </row>
    <row r="103" spans="1:13">
      <c r="A103" t="s">
        <v>1052</v>
      </c>
      <c r="B103" t="s">
        <v>1</v>
      </c>
      <c r="C103" s="358">
        <v>47</v>
      </c>
      <c r="D103" s="358">
        <v>0</v>
      </c>
      <c r="E103" s="358">
        <v>1</v>
      </c>
      <c r="F103" s="358">
        <v>4</v>
      </c>
      <c r="G103" s="358">
        <v>16</v>
      </c>
      <c r="H103" s="358">
        <v>13</v>
      </c>
      <c r="I103" s="358">
        <v>11</v>
      </c>
      <c r="J103" s="358">
        <v>2</v>
      </c>
      <c r="K103" s="358">
        <v>0</v>
      </c>
      <c r="L103" s="358">
        <v>0</v>
      </c>
      <c r="M103" s="358">
        <v>0</v>
      </c>
    </row>
    <row r="104" spans="1:13">
      <c r="A104" t="s">
        <v>1053</v>
      </c>
      <c r="B104" t="s">
        <v>1</v>
      </c>
      <c r="C104" s="358">
        <v>47</v>
      </c>
      <c r="D104" s="358">
        <v>0</v>
      </c>
      <c r="E104" s="358">
        <v>0</v>
      </c>
      <c r="F104" s="358">
        <v>3</v>
      </c>
      <c r="G104" s="358">
        <v>20</v>
      </c>
      <c r="H104" s="358">
        <v>15</v>
      </c>
      <c r="I104" s="358">
        <v>8</v>
      </c>
      <c r="J104" s="358">
        <v>1</v>
      </c>
      <c r="K104" s="358">
        <v>0</v>
      </c>
      <c r="L104" s="358">
        <v>0</v>
      </c>
      <c r="M104" s="358">
        <v>0</v>
      </c>
    </row>
    <row r="105" spans="1:13">
      <c r="A105" t="s">
        <v>877</v>
      </c>
      <c r="B105" t="s">
        <v>1</v>
      </c>
      <c r="C105" s="358">
        <v>39</v>
      </c>
      <c r="D105" s="358">
        <v>0</v>
      </c>
      <c r="E105" s="358">
        <v>0</v>
      </c>
      <c r="F105" s="358">
        <v>4</v>
      </c>
      <c r="G105" s="358">
        <v>9</v>
      </c>
      <c r="H105" s="358">
        <v>15</v>
      </c>
      <c r="I105" s="358">
        <v>8</v>
      </c>
      <c r="J105" s="358">
        <v>3</v>
      </c>
      <c r="K105" s="358">
        <v>0</v>
      </c>
      <c r="L105" s="358">
        <v>0</v>
      </c>
      <c r="M105" s="358">
        <v>0</v>
      </c>
    </row>
    <row r="106" spans="1:13">
      <c r="A106" t="s">
        <v>132</v>
      </c>
      <c r="B106" t="s">
        <v>2</v>
      </c>
      <c r="C106" s="358">
        <v>21343</v>
      </c>
      <c r="D106" s="358">
        <v>3</v>
      </c>
      <c r="E106" s="358">
        <v>263</v>
      </c>
      <c r="F106" s="358">
        <v>1756</v>
      </c>
      <c r="G106" s="358">
        <v>5559</v>
      </c>
      <c r="H106" s="358">
        <v>7806</v>
      </c>
      <c r="I106" s="358">
        <v>4815</v>
      </c>
      <c r="J106" s="358">
        <v>1101</v>
      </c>
      <c r="K106" s="358">
        <v>37</v>
      </c>
      <c r="L106" s="358">
        <v>3</v>
      </c>
      <c r="M106" s="358">
        <v>0</v>
      </c>
    </row>
    <row r="107" spans="1:13">
      <c r="A107" t="s">
        <v>1029</v>
      </c>
      <c r="B107" t="s">
        <v>2</v>
      </c>
      <c r="C107" s="358">
        <v>5775</v>
      </c>
      <c r="D107" s="358">
        <v>1</v>
      </c>
      <c r="E107" s="358">
        <v>63</v>
      </c>
      <c r="F107" s="358">
        <v>447</v>
      </c>
      <c r="G107" s="358">
        <v>1455</v>
      </c>
      <c r="H107" s="358">
        <v>2094</v>
      </c>
      <c r="I107" s="358">
        <v>1374</v>
      </c>
      <c r="J107" s="358">
        <v>326</v>
      </c>
      <c r="K107" s="358">
        <v>14</v>
      </c>
      <c r="L107" s="358">
        <v>1</v>
      </c>
      <c r="M107" s="358">
        <v>0</v>
      </c>
    </row>
    <row r="108" spans="1:13">
      <c r="A108" t="s">
        <v>1030</v>
      </c>
      <c r="B108" t="s">
        <v>2</v>
      </c>
      <c r="C108" s="358">
        <v>935</v>
      </c>
      <c r="D108" s="358">
        <v>0</v>
      </c>
      <c r="E108" s="358">
        <v>6</v>
      </c>
      <c r="F108" s="358">
        <v>35</v>
      </c>
      <c r="G108" s="358">
        <v>227</v>
      </c>
      <c r="H108" s="358">
        <v>364</v>
      </c>
      <c r="I108" s="358">
        <v>237</v>
      </c>
      <c r="J108" s="358">
        <v>61</v>
      </c>
      <c r="K108" s="358">
        <v>5</v>
      </c>
      <c r="L108" s="358">
        <v>0</v>
      </c>
      <c r="M108" s="358">
        <v>0</v>
      </c>
    </row>
    <row r="109" spans="1:13">
      <c r="A109" t="s">
        <v>124</v>
      </c>
      <c r="B109" t="s">
        <v>2</v>
      </c>
      <c r="C109" s="358">
        <v>540</v>
      </c>
      <c r="D109" s="358">
        <v>1</v>
      </c>
      <c r="E109" s="358">
        <v>6</v>
      </c>
      <c r="F109" s="358">
        <v>28</v>
      </c>
      <c r="G109" s="358">
        <v>115</v>
      </c>
      <c r="H109" s="358">
        <v>214</v>
      </c>
      <c r="I109" s="358">
        <v>145</v>
      </c>
      <c r="J109" s="358">
        <v>30</v>
      </c>
      <c r="K109" s="358">
        <v>1</v>
      </c>
      <c r="L109" s="358">
        <v>0</v>
      </c>
      <c r="M109" s="358">
        <v>0</v>
      </c>
    </row>
    <row r="110" spans="1:13">
      <c r="A110" t="s">
        <v>125</v>
      </c>
      <c r="B110" t="s">
        <v>2</v>
      </c>
      <c r="C110" s="358">
        <v>420</v>
      </c>
      <c r="D110" s="358">
        <v>0</v>
      </c>
      <c r="E110" s="358">
        <v>8</v>
      </c>
      <c r="F110" s="358">
        <v>42</v>
      </c>
      <c r="G110" s="358">
        <v>107</v>
      </c>
      <c r="H110" s="358">
        <v>154</v>
      </c>
      <c r="I110" s="358">
        <v>85</v>
      </c>
      <c r="J110" s="358">
        <v>23</v>
      </c>
      <c r="K110" s="358">
        <v>0</v>
      </c>
      <c r="L110" s="358">
        <v>1</v>
      </c>
      <c r="M110" s="358">
        <v>0</v>
      </c>
    </row>
    <row r="111" spans="1:13">
      <c r="A111" t="s">
        <v>126</v>
      </c>
      <c r="B111" t="s">
        <v>2</v>
      </c>
      <c r="C111" s="358">
        <v>309</v>
      </c>
      <c r="D111" s="358">
        <v>0</v>
      </c>
      <c r="E111" s="358">
        <v>11</v>
      </c>
      <c r="F111" s="358">
        <v>41</v>
      </c>
      <c r="G111" s="358">
        <v>80</v>
      </c>
      <c r="H111" s="358">
        <v>109</v>
      </c>
      <c r="I111" s="358">
        <v>52</v>
      </c>
      <c r="J111" s="358">
        <v>15</v>
      </c>
      <c r="K111" s="358">
        <v>1</v>
      </c>
      <c r="L111" s="358">
        <v>0</v>
      </c>
      <c r="M111" s="358">
        <v>0</v>
      </c>
    </row>
    <row r="112" spans="1:13">
      <c r="A112" t="s">
        <v>127</v>
      </c>
      <c r="B112" t="s">
        <v>2</v>
      </c>
      <c r="C112" s="358">
        <v>554</v>
      </c>
      <c r="D112" s="358">
        <v>0</v>
      </c>
      <c r="E112" s="358">
        <v>3</v>
      </c>
      <c r="F112" s="358">
        <v>42</v>
      </c>
      <c r="G112" s="358">
        <v>158</v>
      </c>
      <c r="H112" s="358">
        <v>181</v>
      </c>
      <c r="I112" s="358">
        <v>146</v>
      </c>
      <c r="J112" s="358">
        <v>23</v>
      </c>
      <c r="K112" s="358">
        <v>1</v>
      </c>
      <c r="L112" s="358">
        <v>0</v>
      </c>
      <c r="M112" s="358">
        <v>0</v>
      </c>
    </row>
    <row r="113" spans="1:13">
      <c r="A113" t="s">
        <v>128</v>
      </c>
      <c r="B113" t="s">
        <v>2</v>
      </c>
      <c r="C113" s="358">
        <v>896</v>
      </c>
      <c r="D113" s="358">
        <v>0</v>
      </c>
      <c r="E113" s="358">
        <v>10</v>
      </c>
      <c r="F113" s="358">
        <v>72</v>
      </c>
      <c r="G113" s="358">
        <v>235</v>
      </c>
      <c r="H113" s="358">
        <v>348</v>
      </c>
      <c r="I113" s="358">
        <v>182</v>
      </c>
      <c r="J113" s="358">
        <v>49</v>
      </c>
      <c r="K113" s="358">
        <v>0</v>
      </c>
      <c r="L113" s="358">
        <v>0</v>
      </c>
      <c r="M113" s="358">
        <v>0</v>
      </c>
    </row>
    <row r="114" spans="1:13">
      <c r="A114" t="s">
        <v>129</v>
      </c>
      <c r="B114" t="s">
        <v>2</v>
      </c>
      <c r="C114" s="358">
        <v>729</v>
      </c>
      <c r="D114" s="358">
        <v>0</v>
      </c>
      <c r="E114" s="358">
        <v>9</v>
      </c>
      <c r="F114" s="358">
        <v>65</v>
      </c>
      <c r="G114" s="358">
        <v>189</v>
      </c>
      <c r="H114" s="358">
        <v>240</v>
      </c>
      <c r="I114" s="358">
        <v>182</v>
      </c>
      <c r="J114" s="358">
        <v>42</v>
      </c>
      <c r="K114" s="358">
        <v>2</v>
      </c>
      <c r="L114" s="358">
        <v>0</v>
      </c>
      <c r="M114" s="358">
        <v>0</v>
      </c>
    </row>
    <row r="115" spans="1:13">
      <c r="A115" t="s">
        <v>130</v>
      </c>
      <c r="B115" t="s">
        <v>2</v>
      </c>
      <c r="C115" s="358">
        <v>489</v>
      </c>
      <c r="D115" s="358">
        <v>0</v>
      </c>
      <c r="E115" s="358">
        <v>1</v>
      </c>
      <c r="F115" s="358">
        <v>29</v>
      </c>
      <c r="G115" s="358">
        <v>109</v>
      </c>
      <c r="H115" s="358">
        <v>188</v>
      </c>
      <c r="I115" s="358">
        <v>130</v>
      </c>
      <c r="J115" s="358">
        <v>31</v>
      </c>
      <c r="K115" s="358">
        <v>1</v>
      </c>
      <c r="L115" s="358">
        <v>0</v>
      </c>
      <c r="M115" s="358">
        <v>0</v>
      </c>
    </row>
    <row r="116" spans="1:13">
      <c r="A116" t="s">
        <v>131</v>
      </c>
      <c r="B116" t="s">
        <v>2</v>
      </c>
      <c r="C116" s="358">
        <v>903</v>
      </c>
      <c r="D116" s="358">
        <v>0</v>
      </c>
      <c r="E116" s="358">
        <v>9</v>
      </c>
      <c r="F116" s="358">
        <v>93</v>
      </c>
      <c r="G116" s="358">
        <v>235</v>
      </c>
      <c r="H116" s="358">
        <v>296</v>
      </c>
      <c r="I116" s="358">
        <v>215</v>
      </c>
      <c r="J116" s="358">
        <v>52</v>
      </c>
      <c r="K116" s="358">
        <v>3</v>
      </c>
      <c r="L116" s="358">
        <v>0</v>
      </c>
      <c r="M116" s="358">
        <v>0</v>
      </c>
    </row>
    <row r="117" spans="1:13">
      <c r="A117" t="s">
        <v>363</v>
      </c>
      <c r="B117" t="s">
        <v>2</v>
      </c>
      <c r="C117" s="358">
        <v>2233</v>
      </c>
      <c r="D117" s="358">
        <v>0</v>
      </c>
      <c r="E117" s="358">
        <v>36</v>
      </c>
      <c r="F117" s="358">
        <v>230</v>
      </c>
      <c r="G117" s="358">
        <v>656</v>
      </c>
      <c r="H117" s="358">
        <v>758</v>
      </c>
      <c r="I117" s="358">
        <v>455</v>
      </c>
      <c r="J117" s="358">
        <v>94</v>
      </c>
      <c r="K117" s="358">
        <v>4</v>
      </c>
      <c r="L117" s="358">
        <v>0</v>
      </c>
      <c r="M117" s="358">
        <v>0</v>
      </c>
    </row>
    <row r="118" spans="1:13">
      <c r="A118" t="s">
        <v>852</v>
      </c>
      <c r="B118" t="s">
        <v>2</v>
      </c>
      <c r="C118" s="358">
        <v>1887</v>
      </c>
      <c r="D118" s="358">
        <v>0</v>
      </c>
      <c r="E118" s="358">
        <v>39</v>
      </c>
      <c r="F118" s="358">
        <v>168</v>
      </c>
      <c r="G118" s="358">
        <v>495</v>
      </c>
      <c r="H118" s="358">
        <v>666</v>
      </c>
      <c r="I118" s="358">
        <v>401</v>
      </c>
      <c r="J118" s="358">
        <v>116</v>
      </c>
      <c r="K118" s="358">
        <v>1</v>
      </c>
      <c r="L118" s="358">
        <v>1</v>
      </c>
      <c r="M118" s="358">
        <v>0</v>
      </c>
    </row>
    <row r="119" spans="1:13">
      <c r="A119" t="s">
        <v>858</v>
      </c>
      <c r="B119" t="s">
        <v>2</v>
      </c>
      <c r="C119" s="358">
        <v>1317</v>
      </c>
      <c r="D119" s="358">
        <v>0</v>
      </c>
      <c r="E119" s="358">
        <v>10</v>
      </c>
      <c r="F119" s="358">
        <v>108</v>
      </c>
      <c r="G119" s="358">
        <v>365</v>
      </c>
      <c r="H119" s="358">
        <v>507</v>
      </c>
      <c r="I119" s="358">
        <v>260</v>
      </c>
      <c r="J119" s="358">
        <v>64</v>
      </c>
      <c r="K119" s="358">
        <v>3</v>
      </c>
      <c r="L119" s="358">
        <v>0</v>
      </c>
      <c r="M119" s="358">
        <v>0</v>
      </c>
    </row>
    <row r="120" spans="1:13">
      <c r="A120" t="s">
        <v>853</v>
      </c>
      <c r="B120" t="s">
        <v>2</v>
      </c>
      <c r="C120" s="358">
        <v>2102</v>
      </c>
      <c r="D120" s="358">
        <v>0</v>
      </c>
      <c r="E120" s="358">
        <v>11</v>
      </c>
      <c r="F120" s="358">
        <v>103</v>
      </c>
      <c r="G120" s="358">
        <v>484</v>
      </c>
      <c r="H120" s="358">
        <v>819</v>
      </c>
      <c r="I120" s="358">
        <v>558</v>
      </c>
      <c r="J120" s="358">
        <v>123</v>
      </c>
      <c r="K120" s="358">
        <v>3</v>
      </c>
      <c r="L120" s="358">
        <v>1</v>
      </c>
      <c r="M120" s="358">
        <v>0</v>
      </c>
    </row>
    <row r="121" spans="1:13">
      <c r="A121" t="s">
        <v>7</v>
      </c>
      <c r="B121" t="s">
        <v>2</v>
      </c>
      <c r="C121" s="358">
        <v>126</v>
      </c>
      <c r="D121" s="358">
        <v>0</v>
      </c>
      <c r="E121" s="358">
        <v>2</v>
      </c>
      <c r="F121" s="358">
        <v>12</v>
      </c>
      <c r="G121" s="358">
        <v>37</v>
      </c>
      <c r="H121" s="358">
        <v>43</v>
      </c>
      <c r="I121" s="358">
        <v>27</v>
      </c>
      <c r="J121" s="358">
        <v>5</v>
      </c>
      <c r="K121" s="358">
        <v>0</v>
      </c>
      <c r="L121" s="358">
        <v>0</v>
      </c>
      <c r="M121" s="358">
        <v>0</v>
      </c>
    </row>
    <row r="122" spans="1:13">
      <c r="A122" t="s">
        <v>1035</v>
      </c>
      <c r="B122" t="s">
        <v>2</v>
      </c>
      <c r="C122" s="358">
        <v>356</v>
      </c>
      <c r="D122" s="358">
        <v>0</v>
      </c>
      <c r="E122" s="358">
        <v>1</v>
      </c>
      <c r="F122" s="358">
        <v>2</v>
      </c>
      <c r="G122" s="358">
        <v>63</v>
      </c>
      <c r="H122" s="358">
        <v>137</v>
      </c>
      <c r="I122" s="358">
        <v>117</v>
      </c>
      <c r="J122" s="358">
        <v>36</v>
      </c>
      <c r="K122" s="358">
        <v>0</v>
      </c>
      <c r="L122" s="358">
        <v>0</v>
      </c>
      <c r="M122" s="358">
        <v>0</v>
      </c>
    </row>
    <row r="123" spans="1:13">
      <c r="A123" t="s">
        <v>9</v>
      </c>
      <c r="B123" t="s">
        <v>2</v>
      </c>
      <c r="C123" s="358">
        <v>867</v>
      </c>
      <c r="D123" s="358">
        <v>0</v>
      </c>
      <c r="E123" s="358">
        <v>14</v>
      </c>
      <c r="F123" s="358">
        <v>78</v>
      </c>
      <c r="G123" s="358">
        <v>217</v>
      </c>
      <c r="H123" s="358">
        <v>319</v>
      </c>
      <c r="I123" s="358">
        <v>203</v>
      </c>
      <c r="J123" s="358">
        <v>34</v>
      </c>
      <c r="K123" s="358">
        <v>2</v>
      </c>
      <c r="L123" s="358">
        <v>0</v>
      </c>
      <c r="M123" s="358">
        <v>0</v>
      </c>
    </row>
    <row r="124" spans="1:13">
      <c r="A124" t="s">
        <v>869</v>
      </c>
      <c r="B124" t="s">
        <v>2</v>
      </c>
      <c r="C124" s="358">
        <v>108</v>
      </c>
      <c r="D124" s="358">
        <v>0</v>
      </c>
      <c r="E124" s="358">
        <v>1</v>
      </c>
      <c r="F124" s="358">
        <v>14</v>
      </c>
      <c r="G124" s="358">
        <v>32</v>
      </c>
      <c r="H124" s="358">
        <v>40</v>
      </c>
      <c r="I124" s="358">
        <v>19</v>
      </c>
      <c r="J124" s="358">
        <v>2</v>
      </c>
      <c r="K124" s="358">
        <v>0</v>
      </c>
      <c r="L124" s="358">
        <v>0</v>
      </c>
      <c r="M124" s="358">
        <v>0</v>
      </c>
    </row>
    <row r="125" spans="1:13">
      <c r="A125" t="s">
        <v>875</v>
      </c>
      <c r="B125" t="s">
        <v>2</v>
      </c>
      <c r="C125" s="358">
        <v>292</v>
      </c>
      <c r="D125" s="358">
        <v>0</v>
      </c>
      <c r="E125" s="358">
        <v>2</v>
      </c>
      <c r="F125" s="358">
        <v>30</v>
      </c>
      <c r="G125" s="358">
        <v>70</v>
      </c>
      <c r="H125" s="358">
        <v>130</v>
      </c>
      <c r="I125" s="358">
        <v>45</v>
      </c>
      <c r="J125" s="358">
        <v>14</v>
      </c>
      <c r="K125" s="358">
        <v>1</v>
      </c>
      <c r="L125" s="358">
        <v>0</v>
      </c>
      <c r="M125" s="358">
        <v>0</v>
      </c>
    </row>
    <row r="126" spans="1:13">
      <c r="A126" t="s">
        <v>859</v>
      </c>
      <c r="B126" t="s">
        <v>2</v>
      </c>
      <c r="C126" s="358">
        <v>1100</v>
      </c>
      <c r="D126" s="358">
        <v>1</v>
      </c>
      <c r="E126" s="358">
        <v>14</v>
      </c>
      <c r="F126" s="358">
        <v>117</v>
      </c>
      <c r="G126" s="358">
        <v>320</v>
      </c>
      <c r="H126" s="358">
        <v>403</v>
      </c>
      <c r="I126" s="358">
        <v>199</v>
      </c>
      <c r="J126" s="358">
        <v>45</v>
      </c>
      <c r="K126" s="358">
        <v>1</v>
      </c>
      <c r="L126" s="358">
        <v>0</v>
      </c>
      <c r="M126" s="358">
        <v>0</v>
      </c>
    </row>
    <row r="127" spans="1:13">
      <c r="A127" t="s">
        <v>1036</v>
      </c>
      <c r="B127" t="s">
        <v>2</v>
      </c>
      <c r="C127" s="358">
        <v>148</v>
      </c>
      <c r="D127" s="358">
        <v>0</v>
      </c>
      <c r="E127" s="358">
        <v>2</v>
      </c>
      <c r="F127" s="358">
        <v>15</v>
      </c>
      <c r="G127" s="358">
        <v>43</v>
      </c>
      <c r="H127" s="358">
        <v>48</v>
      </c>
      <c r="I127" s="358">
        <v>34</v>
      </c>
      <c r="J127" s="358">
        <v>4</v>
      </c>
      <c r="K127" s="358">
        <v>2</v>
      </c>
      <c r="L127" s="358">
        <v>0</v>
      </c>
      <c r="M127" s="358">
        <v>0</v>
      </c>
    </row>
    <row r="128" spans="1:13">
      <c r="A128" t="s">
        <v>14</v>
      </c>
      <c r="B128" t="s">
        <v>2</v>
      </c>
      <c r="C128" s="358">
        <v>143</v>
      </c>
      <c r="D128" s="358">
        <v>0</v>
      </c>
      <c r="E128" s="358">
        <v>3</v>
      </c>
      <c r="F128" s="358">
        <v>24</v>
      </c>
      <c r="G128" s="358">
        <v>37</v>
      </c>
      <c r="H128" s="358">
        <v>49</v>
      </c>
      <c r="I128" s="358">
        <v>25</v>
      </c>
      <c r="J128" s="358">
        <v>5</v>
      </c>
      <c r="K128" s="358">
        <v>0</v>
      </c>
      <c r="L128" s="358">
        <v>0</v>
      </c>
      <c r="M128" s="358">
        <v>0</v>
      </c>
    </row>
    <row r="129" spans="1:13">
      <c r="A129" t="s">
        <v>1037</v>
      </c>
      <c r="B129" t="s">
        <v>2</v>
      </c>
      <c r="C129" s="358">
        <v>847</v>
      </c>
      <c r="D129" s="358">
        <v>0</v>
      </c>
      <c r="E129" s="358">
        <v>4</v>
      </c>
      <c r="F129" s="358">
        <v>57</v>
      </c>
      <c r="G129" s="358">
        <v>189</v>
      </c>
      <c r="H129" s="358">
        <v>318</v>
      </c>
      <c r="I129" s="358">
        <v>218</v>
      </c>
      <c r="J129" s="358">
        <v>61</v>
      </c>
      <c r="K129" s="358">
        <v>0</v>
      </c>
      <c r="L129" s="358">
        <v>0</v>
      </c>
      <c r="M129" s="358">
        <v>0</v>
      </c>
    </row>
    <row r="130" spans="1:13">
      <c r="A130" t="s">
        <v>16</v>
      </c>
      <c r="B130" t="s">
        <v>2</v>
      </c>
      <c r="C130" s="358">
        <v>230</v>
      </c>
      <c r="D130" s="358">
        <v>0</v>
      </c>
      <c r="E130" s="358">
        <v>2</v>
      </c>
      <c r="F130" s="358">
        <v>17</v>
      </c>
      <c r="G130" s="358">
        <v>73</v>
      </c>
      <c r="H130" s="358">
        <v>82</v>
      </c>
      <c r="I130" s="358">
        <v>48</v>
      </c>
      <c r="J130" s="358">
        <v>8</v>
      </c>
      <c r="K130" s="358">
        <v>0</v>
      </c>
      <c r="L130" s="358">
        <v>0</v>
      </c>
      <c r="M130" s="358">
        <v>0</v>
      </c>
    </row>
    <row r="131" spans="1:13">
      <c r="A131" t="s">
        <v>17</v>
      </c>
      <c r="B131" t="s">
        <v>2</v>
      </c>
      <c r="C131" s="358">
        <v>353</v>
      </c>
      <c r="D131" s="358">
        <v>0</v>
      </c>
      <c r="E131" s="358">
        <v>5</v>
      </c>
      <c r="F131" s="358">
        <v>35</v>
      </c>
      <c r="G131" s="358">
        <v>113</v>
      </c>
      <c r="H131" s="358">
        <v>123</v>
      </c>
      <c r="I131" s="358">
        <v>62</v>
      </c>
      <c r="J131" s="358">
        <v>15</v>
      </c>
      <c r="K131" s="358">
        <v>0</v>
      </c>
      <c r="L131" s="358">
        <v>0</v>
      </c>
      <c r="M131" s="358">
        <v>0</v>
      </c>
    </row>
    <row r="132" spans="1:13">
      <c r="A132" t="s">
        <v>18</v>
      </c>
      <c r="B132" t="s">
        <v>2</v>
      </c>
      <c r="C132" s="358">
        <v>512</v>
      </c>
      <c r="D132" s="358">
        <v>0</v>
      </c>
      <c r="E132" s="358">
        <v>5</v>
      </c>
      <c r="F132" s="358">
        <v>31</v>
      </c>
      <c r="G132" s="358">
        <v>94</v>
      </c>
      <c r="H132" s="358">
        <v>222</v>
      </c>
      <c r="I132" s="358">
        <v>133</v>
      </c>
      <c r="J132" s="358">
        <v>27</v>
      </c>
      <c r="K132" s="358">
        <v>0</v>
      </c>
      <c r="L132" s="358">
        <v>0</v>
      </c>
      <c r="M132" s="358">
        <v>0</v>
      </c>
    </row>
    <row r="133" spans="1:13">
      <c r="A133" t="s">
        <v>19</v>
      </c>
      <c r="B133" t="s">
        <v>2</v>
      </c>
      <c r="C133" s="358">
        <v>186</v>
      </c>
      <c r="D133" s="358">
        <v>0</v>
      </c>
      <c r="E133" s="358">
        <v>6</v>
      </c>
      <c r="F133" s="358">
        <v>21</v>
      </c>
      <c r="G133" s="358">
        <v>61</v>
      </c>
      <c r="H133" s="358">
        <v>56</v>
      </c>
      <c r="I133" s="358">
        <v>31</v>
      </c>
      <c r="J133" s="358">
        <v>10</v>
      </c>
      <c r="K133" s="358">
        <v>1</v>
      </c>
      <c r="L133" s="358">
        <v>0</v>
      </c>
      <c r="M133" s="358">
        <v>0</v>
      </c>
    </row>
    <row r="134" spans="1:13">
      <c r="A134" t="s">
        <v>20</v>
      </c>
      <c r="B134" t="s">
        <v>2</v>
      </c>
      <c r="C134" s="358">
        <v>393</v>
      </c>
      <c r="D134" s="358">
        <v>0</v>
      </c>
      <c r="E134" s="358">
        <v>4</v>
      </c>
      <c r="F134" s="358">
        <v>28</v>
      </c>
      <c r="G134" s="358">
        <v>97</v>
      </c>
      <c r="H134" s="358">
        <v>163</v>
      </c>
      <c r="I134" s="358">
        <v>87</v>
      </c>
      <c r="J134" s="358">
        <v>13</v>
      </c>
      <c r="K134" s="358">
        <v>1</v>
      </c>
      <c r="L134" s="358">
        <v>0</v>
      </c>
      <c r="M134" s="358">
        <v>0</v>
      </c>
    </row>
    <row r="135" spans="1:13">
      <c r="A135" t="s">
        <v>21</v>
      </c>
      <c r="B135" t="s">
        <v>2</v>
      </c>
      <c r="C135" s="358">
        <v>138</v>
      </c>
      <c r="D135" s="358">
        <v>0</v>
      </c>
      <c r="E135" s="358">
        <v>1</v>
      </c>
      <c r="F135" s="358">
        <v>17</v>
      </c>
      <c r="G135" s="358">
        <v>39</v>
      </c>
      <c r="H135" s="358">
        <v>37</v>
      </c>
      <c r="I135" s="358">
        <v>40</v>
      </c>
      <c r="J135" s="358">
        <v>4</v>
      </c>
      <c r="K135" s="358">
        <v>0</v>
      </c>
      <c r="L135" s="358">
        <v>0</v>
      </c>
      <c r="M135" s="358">
        <v>0</v>
      </c>
    </row>
    <row r="136" spans="1:13">
      <c r="A136" t="s">
        <v>496</v>
      </c>
      <c r="B136" t="s">
        <v>2</v>
      </c>
      <c r="C136" s="358">
        <v>118</v>
      </c>
      <c r="D136" s="358">
        <v>0</v>
      </c>
      <c r="E136" s="358">
        <v>3</v>
      </c>
      <c r="F136" s="358">
        <v>5</v>
      </c>
      <c r="G136" s="358">
        <v>31</v>
      </c>
      <c r="H136" s="358">
        <v>46</v>
      </c>
      <c r="I136" s="358">
        <v>27</v>
      </c>
      <c r="J136" s="358">
        <v>6</v>
      </c>
      <c r="K136" s="358">
        <v>0</v>
      </c>
      <c r="L136" s="358">
        <v>0</v>
      </c>
      <c r="M136" s="358">
        <v>0</v>
      </c>
    </row>
    <row r="137" spans="1:13">
      <c r="A137" t="s">
        <v>1040</v>
      </c>
      <c r="B137" t="s">
        <v>2</v>
      </c>
      <c r="C137" s="358">
        <v>69</v>
      </c>
      <c r="D137" s="358">
        <v>0</v>
      </c>
      <c r="E137" s="358">
        <v>0</v>
      </c>
      <c r="F137" s="358">
        <v>11</v>
      </c>
      <c r="G137" s="358">
        <v>19</v>
      </c>
      <c r="H137" s="358">
        <v>19</v>
      </c>
      <c r="I137" s="358">
        <v>17</v>
      </c>
      <c r="J137" s="358">
        <v>3</v>
      </c>
      <c r="K137" s="358">
        <v>0</v>
      </c>
      <c r="L137" s="358">
        <v>0</v>
      </c>
      <c r="M137" s="358">
        <v>0</v>
      </c>
    </row>
    <row r="138" spans="1:13">
      <c r="A138" t="s">
        <v>1042</v>
      </c>
      <c r="B138" t="s">
        <v>2</v>
      </c>
      <c r="C138" s="358">
        <v>234</v>
      </c>
      <c r="D138" s="358">
        <v>0</v>
      </c>
      <c r="E138" s="358">
        <v>3</v>
      </c>
      <c r="F138" s="358">
        <v>20</v>
      </c>
      <c r="G138" s="358">
        <v>61</v>
      </c>
      <c r="H138" s="358">
        <v>86</v>
      </c>
      <c r="I138" s="358">
        <v>53</v>
      </c>
      <c r="J138" s="358">
        <v>11</v>
      </c>
      <c r="K138" s="358">
        <v>0</v>
      </c>
      <c r="L138" s="358">
        <v>0</v>
      </c>
      <c r="M138" s="358">
        <v>0</v>
      </c>
    </row>
    <row r="139" spans="1:13">
      <c r="A139" t="s">
        <v>23</v>
      </c>
      <c r="B139" t="s">
        <v>2</v>
      </c>
      <c r="C139" s="358">
        <v>182</v>
      </c>
      <c r="D139" s="358">
        <v>0</v>
      </c>
      <c r="E139" s="358">
        <v>3</v>
      </c>
      <c r="F139" s="358">
        <v>11</v>
      </c>
      <c r="G139" s="358">
        <v>63</v>
      </c>
      <c r="H139" s="358">
        <v>65</v>
      </c>
      <c r="I139" s="358">
        <v>34</v>
      </c>
      <c r="J139" s="358">
        <v>6</v>
      </c>
      <c r="K139" s="358">
        <v>0</v>
      </c>
      <c r="L139" s="358">
        <v>0</v>
      </c>
      <c r="M139" s="358">
        <v>0</v>
      </c>
    </row>
    <row r="140" spans="1:13">
      <c r="A140" t="s">
        <v>1043</v>
      </c>
      <c r="B140" t="s">
        <v>2</v>
      </c>
      <c r="C140" s="358">
        <v>105</v>
      </c>
      <c r="D140" s="358">
        <v>1</v>
      </c>
      <c r="E140" s="358">
        <v>4</v>
      </c>
      <c r="F140" s="358">
        <v>10</v>
      </c>
      <c r="G140" s="358">
        <v>32</v>
      </c>
      <c r="H140" s="358">
        <v>47</v>
      </c>
      <c r="I140" s="358">
        <v>8</v>
      </c>
      <c r="J140" s="358">
        <v>3</v>
      </c>
      <c r="K140" s="358">
        <v>0</v>
      </c>
      <c r="L140" s="358">
        <v>0</v>
      </c>
      <c r="M140" s="358">
        <v>0</v>
      </c>
    </row>
    <row r="141" spans="1:13">
      <c r="A141" t="s">
        <v>1044</v>
      </c>
      <c r="B141" t="s">
        <v>2</v>
      </c>
      <c r="C141" s="358">
        <v>145</v>
      </c>
      <c r="D141" s="358">
        <v>0</v>
      </c>
      <c r="E141" s="358">
        <v>1</v>
      </c>
      <c r="F141" s="358">
        <v>14</v>
      </c>
      <c r="G141" s="358">
        <v>34</v>
      </c>
      <c r="H141" s="358">
        <v>59</v>
      </c>
      <c r="I141" s="358">
        <v>29</v>
      </c>
      <c r="J141" s="358">
        <v>7</v>
      </c>
      <c r="K141" s="358">
        <v>1</v>
      </c>
      <c r="L141" s="358">
        <v>0</v>
      </c>
      <c r="M141" s="358">
        <v>0</v>
      </c>
    </row>
    <row r="142" spans="1:13">
      <c r="A142" t="s">
        <v>1045</v>
      </c>
      <c r="B142" t="s">
        <v>2</v>
      </c>
      <c r="C142" s="358">
        <v>111</v>
      </c>
      <c r="D142" s="358">
        <v>0</v>
      </c>
      <c r="E142" s="358">
        <v>3</v>
      </c>
      <c r="F142" s="358">
        <v>10</v>
      </c>
      <c r="G142" s="358">
        <v>47</v>
      </c>
      <c r="H142" s="358">
        <v>27</v>
      </c>
      <c r="I142" s="358">
        <v>20</v>
      </c>
      <c r="J142" s="358">
        <v>4</v>
      </c>
      <c r="K142" s="358">
        <v>0</v>
      </c>
      <c r="L142" s="358">
        <v>0</v>
      </c>
      <c r="M142" s="358">
        <v>0</v>
      </c>
    </row>
    <row r="143" spans="1:13">
      <c r="A143" t="s">
        <v>1046</v>
      </c>
      <c r="B143" t="s">
        <v>2</v>
      </c>
      <c r="C143" s="358">
        <v>181</v>
      </c>
      <c r="D143" s="358">
        <v>0</v>
      </c>
      <c r="E143" s="358">
        <v>4</v>
      </c>
      <c r="F143" s="358">
        <v>20</v>
      </c>
      <c r="G143" s="358">
        <v>40</v>
      </c>
      <c r="H143" s="358">
        <v>68</v>
      </c>
      <c r="I143" s="358">
        <v>41</v>
      </c>
      <c r="J143" s="358">
        <v>7</v>
      </c>
      <c r="K143" s="358">
        <v>1</v>
      </c>
      <c r="L143" s="358">
        <v>0</v>
      </c>
      <c r="M143" s="358">
        <v>0</v>
      </c>
    </row>
    <row r="144" spans="1:13">
      <c r="A144" t="s">
        <v>28</v>
      </c>
      <c r="B144" t="s">
        <v>2</v>
      </c>
      <c r="C144" s="358">
        <v>292</v>
      </c>
      <c r="D144" s="358">
        <v>0</v>
      </c>
      <c r="E144" s="358">
        <v>3</v>
      </c>
      <c r="F144" s="358">
        <v>31</v>
      </c>
      <c r="G144" s="358">
        <v>75</v>
      </c>
      <c r="H144" s="358">
        <v>103</v>
      </c>
      <c r="I144" s="358">
        <v>67</v>
      </c>
      <c r="J144" s="358">
        <v>12</v>
      </c>
      <c r="K144" s="358">
        <v>1</v>
      </c>
      <c r="L144" s="358">
        <v>0</v>
      </c>
      <c r="M144" s="358">
        <v>0</v>
      </c>
    </row>
    <row r="145" spans="1:13">
      <c r="A145" t="s">
        <v>856</v>
      </c>
      <c r="B145" t="s">
        <v>2</v>
      </c>
      <c r="C145" s="358">
        <v>65</v>
      </c>
      <c r="D145" s="358">
        <v>0</v>
      </c>
      <c r="E145" s="358">
        <v>1</v>
      </c>
      <c r="F145" s="358">
        <v>2</v>
      </c>
      <c r="G145" s="358">
        <v>11</v>
      </c>
      <c r="H145" s="358">
        <v>27</v>
      </c>
      <c r="I145" s="358">
        <v>20</v>
      </c>
      <c r="J145" s="358">
        <v>4</v>
      </c>
      <c r="K145" s="358">
        <v>0</v>
      </c>
      <c r="L145" s="358">
        <v>0</v>
      </c>
      <c r="M145" s="358">
        <v>0</v>
      </c>
    </row>
    <row r="146" spans="1:13">
      <c r="A146" t="s">
        <v>1054</v>
      </c>
      <c r="B146" t="s">
        <v>2</v>
      </c>
      <c r="C146" s="358">
        <v>54</v>
      </c>
      <c r="D146" s="358">
        <v>0</v>
      </c>
      <c r="E146" s="358">
        <v>0</v>
      </c>
      <c r="F146" s="358">
        <v>6</v>
      </c>
      <c r="G146" s="358">
        <v>14</v>
      </c>
      <c r="H146" s="358">
        <v>17</v>
      </c>
      <c r="I146" s="358">
        <v>14</v>
      </c>
      <c r="J146" s="358">
        <v>3</v>
      </c>
      <c r="K146" s="358">
        <v>0</v>
      </c>
      <c r="L146" s="358">
        <v>0</v>
      </c>
      <c r="M146" s="358">
        <v>0</v>
      </c>
    </row>
    <row r="147" spans="1:13">
      <c r="A147" t="s">
        <v>1048</v>
      </c>
      <c r="B147" t="s">
        <v>2</v>
      </c>
      <c r="C147" s="358">
        <v>90</v>
      </c>
      <c r="D147" s="358">
        <v>0</v>
      </c>
      <c r="E147" s="358">
        <v>1</v>
      </c>
      <c r="F147" s="358">
        <v>4</v>
      </c>
      <c r="G147" s="358">
        <v>24</v>
      </c>
      <c r="H147" s="358">
        <v>29</v>
      </c>
      <c r="I147" s="358">
        <v>27</v>
      </c>
      <c r="J147" s="358">
        <v>5</v>
      </c>
      <c r="K147" s="358">
        <v>0</v>
      </c>
      <c r="L147" s="358">
        <v>0</v>
      </c>
      <c r="M147" s="358">
        <v>0</v>
      </c>
    </row>
    <row r="148" spans="1:13">
      <c r="A148" t="s">
        <v>861</v>
      </c>
      <c r="B148" t="s">
        <v>2</v>
      </c>
      <c r="C148" s="358">
        <v>144</v>
      </c>
      <c r="D148" s="358">
        <v>0</v>
      </c>
      <c r="E148" s="358">
        <v>6</v>
      </c>
      <c r="F148" s="358">
        <v>19</v>
      </c>
      <c r="G148" s="358">
        <v>38</v>
      </c>
      <c r="H148" s="358">
        <v>49</v>
      </c>
      <c r="I148" s="358">
        <v>24</v>
      </c>
      <c r="J148" s="358">
        <v>7</v>
      </c>
      <c r="K148" s="358">
        <v>1</v>
      </c>
      <c r="L148" s="358">
        <v>0</v>
      </c>
      <c r="M148" s="358">
        <v>0</v>
      </c>
    </row>
    <row r="149" spans="1:13">
      <c r="A149" t="s">
        <v>866</v>
      </c>
      <c r="B149" t="s">
        <v>2</v>
      </c>
      <c r="C149" s="358">
        <v>33</v>
      </c>
      <c r="D149" s="358">
        <v>0</v>
      </c>
      <c r="E149" s="358">
        <v>1</v>
      </c>
      <c r="F149" s="358">
        <v>7</v>
      </c>
      <c r="G149" s="358">
        <v>12</v>
      </c>
      <c r="H149" s="358">
        <v>8</v>
      </c>
      <c r="I149" s="358">
        <v>5</v>
      </c>
      <c r="J149" s="358">
        <v>0</v>
      </c>
      <c r="K149" s="358">
        <v>0</v>
      </c>
      <c r="L149" s="358">
        <v>0</v>
      </c>
      <c r="M149" s="358">
        <v>0</v>
      </c>
    </row>
    <row r="150" spans="1:13">
      <c r="A150" t="s">
        <v>1049</v>
      </c>
      <c r="B150" t="s">
        <v>2</v>
      </c>
      <c r="C150" s="358">
        <v>81</v>
      </c>
      <c r="D150" s="358">
        <v>0</v>
      </c>
      <c r="E150" s="358">
        <v>0</v>
      </c>
      <c r="F150" s="358">
        <v>5</v>
      </c>
      <c r="G150" s="358">
        <v>23</v>
      </c>
      <c r="H150" s="358">
        <v>31</v>
      </c>
      <c r="I150" s="358">
        <v>19</v>
      </c>
      <c r="J150" s="358">
        <v>3</v>
      </c>
      <c r="K150" s="358">
        <v>0</v>
      </c>
      <c r="L150" s="358">
        <v>0</v>
      </c>
      <c r="M150" s="358">
        <v>0</v>
      </c>
    </row>
    <row r="151" spans="1:13">
      <c r="A151" t="s">
        <v>1050</v>
      </c>
      <c r="B151" t="s">
        <v>2</v>
      </c>
      <c r="C151" s="358">
        <v>27</v>
      </c>
      <c r="D151" s="358">
        <v>0</v>
      </c>
      <c r="E151" s="358">
        <v>0</v>
      </c>
      <c r="F151" s="358">
        <v>5</v>
      </c>
      <c r="G151" s="358">
        <v>7</v>
      </c>
      <c r="H151" s="358">
        <v>9</v>
      </c>
      <c r="I151" s="358">
        <v>4</v>
      </c>
      <c r="J151" s="358">
        <v>2</v>
      </c>
      <c r="K151" s="358">
        <v>0</v>
      </c>
      <c r="L151" s="358">
        <v>0</v>
      </c>
      <c r="M151" s="358">
        <v>0</v>
      </c>
    </row>
    <row r="152" spans="1:13">
      <c r="A152" t="s">
        <v>1051</v>
      </c>
      <c r="B152" t="s">
        <v>2</v>
      </c>
      <c r="C152" s="358">
        <v>135</v>
      </c>
      <c r="D152" s="358">
        <v>0</v>
      </c>
      <c r="E152" s="358">
        <v>3</v>
      </c>
      <c r="F152" s="358">
        <v>8</v>
      </c>
      <c r="G152" s="358">
        <v>44</v>
      </c>
      <c r="H152" s="358">
        <v>40</v>
      </c>
      <c r="I152" s="358">
        <v>35</v>
      </c>
      <c r="J152" s="358">
        <v>5</v>
      </c>
      <c r="K152" s="358">
        <v>0</v>
      </c>
      <c r="L152" s="358">
        <v>0</v>
      </c>
      <c r="M152" s="358">
        <v>0</v>
      </c>
    </row>
    <row r="153" spans="1:13">
      <c r="A153" t="s">
        <v>872</v>
      </c>
      <c r="B153" t="s">
        <v>2</v>
      </c>
      <c r="C153" s="358">
        <v>29</v>
      </c>
      <c r="D153" s="358">
        <v>0</v>
      </c>
      <c r="E153" s="358">
        <v>0</v>
      </c>
      <c r="F153" s="358">
        <v>4</v>
      </c>
      <c r="G153" s="358">
        <v>9</v>
      </c>
      <c r="H153" s="358">
        <v>9</v>
      </c>
      <c r="I153" s="358">
        <v>7</v>
      </c>
      <c r="J153" s="358">
        <v>0</v>
      </c>
      <c r="K153" s="358">
        <v>0</v>
      </c>
      <c r="L153" s="358">
        <v>0</v>
      </c>
      <c r="M153" s="358">
        <v>0</v>
      </c>
    </row>
    <row r="154" spans="1:13">
      <c r="A154" t="s">
        <v>1052</v>
      </c>
      <c r="B154" t="s">
        <v>2</v>
      </c>
      <c r="C154" s="358">
        <v>40</v>
      </c>
      <c r="D154" s="358">
        <v>0</v>
      </c>
      <c r="E154" s="358">
        <v>0</v>
      </c>
      <c r="F154" s="358">
        <v>5</v>
      </c>
      <c r="G154" s="358">
        <v>12</v>
      </c>
      <c r="H154" s="358">
        <v>11</v>
      </c>
      <c r="I154" s="358">
        <v>11</v>
      </c>
      <c r="J154" s="358">
        <v>1</v>
      </c>
      <c r="K154" s="358">
        <v>0</v>
      </c>
      <c r="L154" s="358">
        <v>0</v>
      </c>
      <c r="M154" s="358">
        <v>0</v>
      </c>
    </row>
    <row r="155" spans="1:13">
      <c r="A155" t="s">
        <v>1053</v>
      </c>
      <c r="B155" t="s">
        <v>2</v>
      </c>
      <c r="C155" s="358">
        <v>59</v>
      </c>
      <c r="D155" s="358">
        <v>0</v>
      </c>
      <c r="E155" s="358">
        <v>2</v>
      </c>
      <c r="F155" s="358">
        <v>5</v>
      </c>
      <c r="G155" s="358">
        <v>14</v>
      </c>
      <c r="H155" s="358">
        <v>27</v>
      </c>
      <c r="I155" s="358">
        <v>7</v>
      </c>
      <c r="J155" s="358">
        <v>4</v>
      </c>
      <c r="K155" s="358">
        <v>0</v>
      </c>
      <c r="L155" s="358">
        <v>0</v>
      </c>
      <c r="M155" s="358">
        <v>0</v>
      </c>
    </row>
    <row r="156" spans="1:13">
      <c r="A156" t="s">
        <v>877</v>
      </c>
      <c r="B156" t="s">
        <v>2</v>
      </c>
      <c r="C156" s="358">
        <v>36</v>
      </c>
      <c r="D156" s="358">
        <v>0</v>
      </c>
      <c r="E156" s="358">
        <v>0</v>
      </c>
      <c r="F156" s="358">
        <v>0</v>
      </c>
      <c r="G156" s="358">
        <v>9</v>
      </c>
      <c r="H156" s="358">
        <v>15</v>
      </c>
      <c r="I156" s="358">
        <v>10</v>
      </c>
      <c r="J156" s="358">
        <v>2</v>
      </c>
      <c r="K156" s="358">
        <v>0</v>
      </c>
      <c r="L156" s="358">
        <v>0</v>
      </c>
      <c r="M156" s="358">
        <v>0</v>
      </c>
    </row>
    <row r="157" spans="1:13">
      <c r="C157" s="358"/>
      <c r="D157" s="358"/>
      <c r="E157" s="358"/>
      <c r="F157" s="358"/>
      <c r="G157" s="358"/>
      <c r="H157" s="358"/>
      <c r="I157" s="358"/>
      <c r="J157" s="358"/>
      <c r="K157" s="358"/>
      <c r="L157" s="358"/>
      <c r="M157" s="358"/>
    </row>
    <row r="158" spans="1:13">
      <c r="C158" s="358"/>
      <c r="D158" s="358"/>
      <c r="E158" s="358"/>
      <c r="F158" s="358"/>
      <c r="G158" s="358"/>
      <c r="H158" s="358"/>
      <c r="I158" s="358"/>
      <c r="J158" s="358"/>
      <c r="K158" s="358"/>
      <c r="L158" s="358"/>
      <c r="M158" s="358"/>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workbookViewId="0">
      <pane xSplit="2" ySplit="3" topLeftCell="C4" activePane="bottomRight" state="frozen"/>
      <selection pane="topRight"/>
      <selection pane="bottomLeft"/>
      <selection pane="bottomRight"/>
    </sheetView>
  </sheetViews>
  <sheetFormatPr defaultRowHeight="13.5"/>
  <cols>
    <col min="1" max="1" width="10.5" customWidth="1"/>
    <col min="2" max="2" width="5.25" customWidth="1"/>
    <col min="3" max="4" width="0" hidden="1" customWidth="1"/>
    <col min="12" max="13" width="0" hidden="1" customWidth="1"/>
    <col min="257" max="257" width="10.5" customWidth="1"/>
    <col min="258" max="258" width="5.25" customWidth="1"/>
    <col min="513" max="513" width="10.5" customWidth="1"/>
    <col min="514" max="514" width="5.25" customWidth="1"/>
    <col min="769" max="769" width="10.5" customWidth="1"/>
    <col min="770" max="770" width="5.25" customWidth="1"/>
    <col min="1025" max="1025" width="10.5" customWidth="1"/>
    <col min="1026" max="1026" width="5.25" customWidth="1"/>
    <col min="1281" max="1281" width="10.5" customWidth="1"/>
    <col min="1282" max="1282" width="5.25" customWidth="1"/>
    <col min="1537" max="1537" width="10.5" customWidth="1"/>
    <col min="1538" max="1538" width="5.25" customWidth="1"/>
    <col min="1793" max="1793" width="10.5" customWidth="1"/>
    <col min="1794" max="1794" width="5.25" customWidth="1"/>
    <col min="2049" max="2049" width="10.5" customWidth="1"/>
    <col min="2050" max="2050" width="5.25" customWidth="1"/>
    <col min="2305" max="2305" width="10.5" customWidth="1"/>
    <col min="2306" max="2306" width="5.25" customWidth="1"/>
    <col min="2561" max="2561" width="10.5" customWidth="1"/>
    <col min="2562" max="2562" width="5.25" customWidth="1"/>
    <col min="2817" max="2817" width="10.5" customWidth="1"/>
    <col min="2818" max="2818" width="5.25" customWidth="1"/>
    <col min="3073" max="3073" width="10.5" customWidth="1"/>
    <col min="3074" max="3074" width="5.25" customWidth="1"/>
    <col min="3329" max="3329" width="10.5" customWidth="1"/>
    <col min="3330" max="3330" width="5.25" customWidth="1"/>
    <col min="3585" max="3585" width="10.5" customWidth="1"/>
    <col min="3586" max="3586" width="5.25" customWidth="1"/>
    <col min="3841" max="3841" width="10.5" customWidth="1"/>
    <col min="3842" max="3842" width="5.25" customWidth="1"/>
    <col min="4097" max="4097" width="10.5" customWidth="1"/>
    <col min="4098" max="4098" width="5.25" customWidth="1"/>
    <col min="4353" max="4353" width="10.5" customWidth="1"/>
    <col min="4354" max="4354" width="5.25" customWidth="1"/>
    <col min="4609" max="4609" width="10.5" customWidth="1"/>
    <col min="4610" max="4610" width="5.25" customWidth="1"/>
    <col min="4865" max="4865" width="10.5" customWidth="1"/>
    <col min="4866" max="4866" width="5.25" customWidth="1"/>
    <col min="5121" max="5121" width="10.5" customWidth="1"/>
    <col min="5122" max="5122" width="5.25" customWidth="1"/>
    <col min="5377" max="5377" width="10.5" customWidth="1"/>
    <col min="5378" max="5378" width="5.25" customWidth="1"/>
    <col min="5633" max="5633" width="10.5" customWidth="1"/>
    <col min="5634" max="5634" width="5.25" customWidth="1"/>
    <col min="5889" max="5889" width="10.5" customWidth="1"/>
    <col min="5890" max="5890" width="5.25" customWidth="1"/>
    <col min="6145" max="6145" width="10.5" customWidth="1"/>
    <col min="6146" max="6146" width="5.25" customWidth="1"/>
    <col min="6401" max="6401" width="10.5" customWidth="1"/>
    <col min="6402" max="6402" width="5.25" customWidth="1"/>
    <col min="6657" max="6657" width="10.5" customWidth="1"/>
    <col min="6658" max="6658" width="5.25" customWidth="1"/>
    <col min="6913" max="6913" width="10.5" customWidth="1"/>
    <col min="6914" max="6914" width="5.25" customWidth="1"/>
    <col min="7169" max="7169" width="10.5" customWidth="1"/>
    <col min="7170" max="7170" width="5.25" customWidth="1"/>
    <col min="7425" max="7425" width="10.5" customWidth="1"/>
    <col min="7426" max="7426" width="5.25" customWidth="1"/>
    <col min="7681" max="7681" width="10.5" customWidth="1"/>
    <col min="7682" max="7682" width="5.25" customWidth="1"/>
    <col min="7937" max="7937" width="10.5" customWidth="1"/>
    <col min="7938" max="7938" width="5.25" customWidth="1"/>
    <col min="8193" max="8193" width="10.5" customWidth="1"/>
    <col min="8194" max="8194" width="5.25" customWidth="1"/>
    <col min="8449" max="8449" width="10.5" customWidth="1"/>
    <col min="8450" max="8450" width="5.25" customWidth="1"/>
    <col min="8705" max="8705" width="10.5" customWidth="1"/>
    <col min="8706" max="8706" width="5.25" customWidth="1"/>
    <col min="8961" max="8961" width="10.5" customWidth="1"/>
    <col min="8962" max="8962" width="5.25" customWidth="1"/>
    <col min="9217" max="9217" width="10.5" customWidth="1"/>
    <col min="9218" max="9218" width="5.25" customWidth="1"/>
    <col min="9473" max="9473" width="10.5" customWidth="1"/>
    <col min="9474" max="9474" width="5.25" customWidth="1"/>
    <col min="9729" max="9729" width="10.5" customWidth="1"/>
    <col min="9730" max="9730" width="5.25" customWidth="1"/>
    <col min="9985" max="9985" width="10.5" customWidth="1"/>
    <col min="9986" max="9986" width="5.25" customWidth="1"/>
    <col min="10241" max="10241" width="10.5" customWidth="1"/>
    <col min="10242" max="10242" width="5.25" customWidth="1"/>
    <col min="10497" max="10497" width="10.5" customWidth="1"/>
    <col min="10498" max="10498" width="5.25" customWidth="1"/>
    <col min="10753" max="10753" width="10.5" customWidth="1"/>
    <col min="10754" max="10754" width="5.25" customWidth="1"/>
    <col min="11009" max="11009" width="10.5" customWidth="1"/>
    <col min="11010" max="11010" width="5.25" customWidth="1"/>
    <col min="11265" max="11265" width="10.5" customWidth="1"/>
    <col min="11266" max="11266" width="5.25" customWidth="1"/>
    <col min="11521" max="11521" width="10.5" customWidth="1"/>
    <col min="11522" max="11522" width="5.25" customWidth="1"/>
    <col min="11777" max="11777" width="10.5" customWidth="1"/>
    <col min="11778" max="11778" width="5.25" customWidth="1"/>
    <col min="12033" max="12033" width="10.5" customWidth="1"/>
    <col min="12034" max="12034" width="5.25" customWidth="1"/>
    <col min="12289" max="12289" width="10.5" customWidth="1"/>
    <col min="12290" max="12290" width="5.25" customWidth="1"/>
    <col min="12545" max="12545" width="10.5" customWidth="1"/>
    <col min="12546" max="12546" width="5.25" customWidth="1"/>
    <col min="12801" max="12801" width="10.5" customWidth="1"/>
    <col min="12802" max="12802" width="5.25" customWidth="1"/>
    <col min="13057" max="13057" width="10.5" customWidth="1"/>
    <col min="13058" max="13058" width="5.25" customWidth="1"/>
    <col min="13313" max="13313" width="10.5" customWidth="1"/>
    <col min="13314" max="13314" width="5.25" customWidth="1"/>
    <col min="13569" max="13569" width="10.5" customWidth="1"/>
    <col min="13570" max="13570" width="5.25" customWidth="1"/>
    <col min="13825" max="13825" width="10.5" customWidth="1"/>
    <col min="13826" max="13826" width="5.25" customWidth="1"/>
    <col min="14081" max="14081" width="10.5" customWidth="1"/>
    <col min="14082" max="14082" width="5.25" customWidth="1"/>
    <col min="14337" max="14337" width="10.5" customWidth="1"/>
    <col min="14338" max="14338" width="5.25" customWidth="1"/>
    <col min="14593" max="14593" width="10.5" customWidth="1"/>
    <col min="14594" max="14594" width="5.25" customWidth="1"/>
    <col min="14849" max="14849" width="10.5" customWidth="1"/>
    <col min="14850" max="14850" width="5.25" customWidth="1"/>
    <col min="15105" max="15105" width="10.5" customWidth="1"/>
    <col min="15106" max="15106" width="5.25" customWidth="1"/>
    <col min="15361" max="15361" width="10.5" customWidth="1"/>
    <col min="15362" max="15362" width="5.25" customWidth="1"/>
    <col min="15617" max="15617" width="10.5" customWidth="1"/>
    <col min="15618" max="15618" width="5.25" customWidth="1"/>
    <col min="15873" max="15873" width="10.5" customWidth="1"/>
    <col min="15874" max="15874" width="5.25" customWidth="1"/>
    <col min="16129" max="16129" width="10.5" customWidth="1"/>
    <col min="16130" max="16130" width="5.25" customWidth="1"/>
  </cols>
  <sheetData>
    <row r="1" spans="1:13">
      <c r="A1" s="81" t="s">
        <v>651</v>
      </c>
      <c r="B1" t="s">
        <v>364</v>
      </c>
    </row>
    <row r="2" spans="1:13">
      <c r="A2" s="81" t="s">
        <v>928</v>
      </c>
      <c r="B2" s="81"/>
      <c r="C2" s="81"/>
      <c r="D2" s="81"/>
      <c r="E2" s="81"/>
    </row>
    <row r="3" spans="1:13">
      <c r="A3" s="357"/>
      <c r="B3" s="357"/>
      <c r="C3" s="357" t="s">
        <v>365</v>
      </c>
      <c r="D3" s="357" t="s">
        <v>926</v>
      </c>
      <c r="E3" s="357" t="s">
        <v>761</v>
      </c>
      <c r="F3" s="357" t="s">
        <v>762</v>
      </c>
      <c r="G3" s="357" t="s">
        <v>763</v>
      </c>
      <c r="H3" s="357" t="s">
        <v>764</v>
      </c>
      <c r="I3" s="357" t="s">
        <v>765</v>
      </c>
      <c r="J3" s="357" t="s">
        <v>766</v>
      </c>
      <c r="K3" s="357" t="s">
        <v>767</v>
      </c>
      <c r="L3" s="357" t="s">
        <v>927</v>
      </c>
      <c r="M3" s="357" t="s">
        <v>696</v>
      </c>
    </row>
    <row r="4" spans="1:13">
      <c r="A4" t="s">
        <v>132</v>
      </c>
      <c r="B4" t="s">
        <v>1055</v>
      </c>
      <c r="C4" s="358">
        <v>43378</v>
      </c>
      <c r="D4" s="358">
        <v>1</v>
      </c>
      <c r="E4" s="358">
        <v>509</v>
      </c>
      <c r="F4" s="358">
        <v>3472</v>
      </c>
      <c r="G4" s="358">
        <v>11238</v>
      </c>
      <c r="H4" s="358">
        <v>15793</v>
      </c>
      <c r="I4" s="358">
        <v>9985</v>
      </c>
      <c r="J4" s="358">
        <v>2314</v>
      </c>
      <c r="K4" s="358">
        <v>64</v>
      </c>
      <c r="L4" s="358">
        <v>2</v>
      </c>
      <c r="M4" s="358">
        <v>0</v>
      </c>
    </row>
    <row r="5" spans="1:13">
      <c r="A5" t="s">
        <v>1029</v>
      </c>
      <c r="B5" t="s">
        <v>1055</v>
      </c>
      <c r="C5" s="358">
        <v>11786</v>
      </c>
      <c r="D5" s="358">
        <v>1</v>
      </c>
      <c r="E5" s="358">
        <v>122</v>
      </c>
      <c r="F5" s="358">
        <v>825</v>
      </c>
      <c r="G5" s="358">
        <v>2865</v>
      </c>
      <c r="H5" s="358">
        <v>4306</v>
      </c>
      <c r="I5" s="358">
        <v>2938</v>
      </c>
      <c r="J5" s="358">
        <v>711</v>
      </c>
      <c r="K5" s="358">
        <v>18</v>
      </c>
      <c r="L5" s="358">
        <v>0</v>
      </c>
      <c r="M5" s="358">
        <v>0</v>
      </c>
    </row>
    <row r="6" spans="1:13">
      <c r="A6" t="s">
        <v>1030</v>
      </c>
      <c r="B6" t="s">
        <v>1055</v>
      </c>
      <c r="C6" s="358">
        <v>1817</v>
      </c>
      <c r="D6" s="358">
        <v>0</v>
      </c>
      <c r="E6" s="358">
        <v>4</v>
      </c>
      <c r="F6" s="358">
        <v>69</v>
      </c>
      <c r="G6" s="358">
        <v>351</v>
      </c>
      <c r="H6" s="358">
        <v>706</v>
      </c>
      <c r="I6" s="358">
        <v>542</v>
      </c>
      <c r="J6" s="358">
        <v>143</v>
      </c>
      <c r="K6" s="358">
        <v>2</v>
      </c>
      <c r="L6" s="358">
        <v>0</v>
      </c>
      <c r="M6" s="358">
        <v>0</v>
      </c>
    </row>
    <row r="7" spans="1:13">
      <c r="A7" t="s">
        <v>124</v>
      </c>
      <c r="B7" t="s">
        <v>1031</v>
      </c>
      <c r="C7" s="358">
        <v>1153</v>
      </c>
      <c r="D7" s="358">
        <v>0</v>
      </c>
      <c r="E7" s="358">
        <v>5</v>
      </c>
      <c r="F7" s="358">
        <v>57</v>
      </c>
      <c r="G7" s="358">
        <v>242</v>
      </c>
      <c r="H7" s="358">
        <v>432</v>
      </c>
      <c r="I7" s="358">
        <v>347</v>
      </c>
      <c r="J7" s="358">
        <v>68</v>
      </c>
      <c r="K7" s="358">
        <v>2</v>
      </c>
      <c r="L7" s="358">
        <v>0</v>
      </c>
      <c r="M7" s="358">
        <v>0</v>
      </c>
    </row>
    <row r="8" spans="1:13">
      <c r="A8" t="s">
        <v>125</v>
      </c>
      <c r="B8" t="s">
        <v>1031</v>
      </c>
      <c r="C8" s="358">
        <v>832</v>
      </c>
      <c r="D8" s="358">
        <v>0</v>
      </c>
      <c r="E8" s="358">
        <v>10</v>
      </c>
      <c r="F8" s="358">
        <v>87</v>
      </c>
      <c r="G8" s="358">
        <v>243</v>
      </c>
      <c r="H8" s="358">
        <v>287</v>
      </c>
      <c r="I8" s="358">
        <v>166</v>
      </c>
      <c r="J8" s="358">
        <v>37</v>
      </c>
      <c r="K8" s="358">
        <v>2</v>
      </c>
      <c r="L8" s="358">
        <v>0</v>
      </c>
      <c r="M8" s="358">
        <v>0</v>
      </c>
    </row>
    <row r="9" spans="1:13">
      <c r="A9" t="s">
        <v>126</v>
      </c>
      <c r="B9" t="s">
        <v>1031</v>
      </c>
      <c r="C9" s="358">
        <v>592</v>
      </c>
      <c r="D9" s="358">
        <v>0</v>
      </c>
      <c r="E9" s="358">
        <v>20</v>
      </c>
      <c r="F9" s="358">
        <v>80</v>
      </c>
      <c r="G9" s="358">
        <v>126</v>
      </c>
      <c r="H9" s="358">
        <v>232</v>
      </c>
      <c r="I9" s="358">
        <v>103</v>
      </c>
      <c r="J9" s="358">
        <v>31</v>
      </c>
      <c r="K9" s="358">
        <v>0</v>
      </c>
      <c r="L9" s="358">
        <v>0</v>
      </c>
      <c r="M9" s="358">
        <v>0</v>
      </c>
    </row>
    <row r="10" spans="1:13">
      <c r="A10" t="s">
        <v>127</v>
      </c>
      <c r="B10" t="s">
        <v>1032</v>
      </c>
      <c r="C10" s="358">
        <v>1194</v>
      </c>
      <c r="D10" s="358">
        <v>0</v>
      </c>
      <c r="E10" s="358">
        <v>14</v>
      </c>
      <c r="F10" s="358">
        <v>77</v>
      </c>
      <c r="G10" s="358">
        <v>324</v>
      </c>
      <c r="H10" s="358">
        <v>425</v>
      </c>
      <c r="I10" s="358">
        <v>283</v>
      </c>
      <c r="J10" s="358">
        <v>68</v>
      </c>
      <c r="K10" s="358">
        <v>3</v>
      </c>
      <c r="L10" s="358">
        <v>0</v>
      </c>
      <c r="M10" s="358">
        <v>0</v>
      </c>
    </row>
    <row r="11" spans="1:13">
      <c r="A11" t="s">
        <v>128</v>
      </c>
      <c r="B11" t="s">
        <v>1032</v>
      </c>
      <c r="C11" s="358">
        <v>1847</v>
      </c>
      <c r="D11" s="358">
        <v>1</v>
      </c>
      <c r="E11" s="358">
        <v>19</v>
      </c>
      <c r="F11" s="358">
        <v>136</v>
      </c>
      <c r="G11" s="358">
        <v>461</v>
      </c>
      <c r="H11" s="358">
        <v>680</v>
      </c>
      <c r="I11" s="358">
        <v>438</v>
      </c>
      <c r="J11" s="358">
        <v>108</v>
      </c>
      <c r="K11" s="358">
        <v>4</v>
      </c>
      <c r="L11" s="358">
        <v>0</v>
      </c>
      <c r="M11" s="358">
        <v>0</v>
      </c>
    </row>
    <row r="12" spans="1:13">
      <c r="A12" t="s">
        <v>129</v>
      </c>
      <c r="B12" t="s">
        <v>1033</v>
      </c>
      <c r="C12" s="358">
        <v>1460</v>
      </c>
      <c r="D12" s="358">
        <v>0</v>
      </c>
      <c r="E12" s="358">
        <v>18</v>
      </c>
      <c r="F12" s="358">
        <v>116</v>
      </c>
      <c r="G12" s="358">
        <v>393</v>
      </c>
      <c r="H12" s="358">
        <v>519</v>
      </c>
      <c r="I12" s="358">
        <v>326</v>
      </c>
      <c r="J12" s="358">
        <v>87</v>
      </c>
      <c r="K12" s="358">
        <v>1</v>
      </c>
      <c r="L12" s="358">
        <v>0</v>
      </c>
      <c r="M12" s="358">
        <v>0</v>
      </c>
    </row>
    <row r="13" spans="1:13">
      <c r="A13" t="s">
        <v>130</v>
      </c>
      <c r="B13" t="s">
        <v>1033</v>
      </c>
      <c r="C13" s="358">
        <v>1166</v>
      </c>
      <c r="D13" s="358">
        <v>0</v>
      </c>
      <c r="E13" s="358">
        <v>6</v>
      </c>
      <c r="F13" s="358">
        <v>70</v>
      </c>
      <c r="G13" s="358">
        <v>303</v>
      </c>
      <c r="H13" s="358">
        <v>377</v>
      </c>
      <c r="I13" s="358">
        <v>332</v>
      </c>
      <c r="J13" s="358">
        <v>76</v>
      </c>
      <c r="K13" s="358">
        <v>2</v>
      </c>
      <c r="L13" s="358">
        <v>0</v>
      </c>
      <c r="M13" s="358">
        <v>0</v>
      </c>
    </row>
    <row r="14" spans="1:13">
      <c r="A14" t="s">
        <v>131</v>
      </c>
      <c r="B14" t="s">
        <v>1034</v>
      </c>
      <c r="C14" s="358">
        <v>1725</v>
      </c>
      <c r="D14" s="358">
        <v>0</v>
      </c>
      <c r="E14" s="358">
        <v>26</v>
      </c>
      <c r="F14" s="358">
        <v>133</v>
      </c>
      <c r="G14" s="358">
        <v>422</v>
      </c>
      <c r="H14" s="358">
        <v>648</v>
      </c>
      <c r="I14" s="358">
        <v>401</v>
      </c>
      <c r="J14" s="358">
        <v>93</v>
      </c>
      <c r="K14" s="358">
        <v>2</v>
      </c>
      <c r="L14" s="358">
        <v>0</v>
      </c>
      <c r="M14" s="358">
        <v>0</v>
      </c>
    </row>
    <row r="15" spans="1:13">
      <c r="A15" t="s">
        <v>363</v>
      </c>
      <c r="B15" t="s">
        <v>1034</v>
      </c>
      <c r="C15" s="358">
        <v>4381</v>
      </c>
      <c r="D15" s="358">
        <v>0</v>
      </c>
      <c r="E15" s="358">
        <v>68</v>
      </c>
      <c r="F15" s="358">
        <v>469</v>
      </c>
      <c r="G15" s="358">
        <v>1247</v>
      </c>
      <c r="H15" s="358">
        <v>1489</v>
      </c>
      <c r="I15" s="358">
        <v>882</v>
      </c>
      <c r="J15" s="358">
        <v>221</v>
      </c>
      <c r="K15" s="358">
        <v>5</v>
      </c>
      <c r="L15" s="358">
        <v>0</v>
      </c>
      <c r="M15" s="358">
        <v>0</v>
      </c>
    </row>
    <row r="16" spans="1:13">
      <c r="A16" t="s">
        <v>852</v>
      </c>
      <c r="B16" t="s">
        <v>1034</v>
      </c>
      <c r="C16" s="358">
        <v>3759</v>
      </c>
      <c r="D16" s="358">
        <v>0</v>
      </c>
      <c r="E16" s="358">
        <v>62</v>
      </c>
      <c r="F16" s="358">
        <v>340</v>
      </c>
      <c r="G16" s="358">
        <v>1035</v>
      </c>
      <c r="H16" s="358">
        <v>1290</v>
      </c>
      <c r="I16" s="358">
        <v>824</v>
      </c>
      <c r="J16" s="358">
        <v>202</v>
      </c>
      <c r="K16" s="358">
        <v>6</v>
      </c>
      <c r="L16" s="358">
        <v>0</v>
      </c>
      <c r="M16" s="358">
        <v>0</v>
      </c>
    </row>
    <row r="17" spans="1:13">
      <c r="A17" t="s">
        <v>858</v>
      </c>
      <c r="B17" t="s">
        <v>1034</v>
      </c>
      <c r="C17" s="358">
        <v>2692</v>
      </c>
      <c r="D17" s="358">
        <v>0</v>
      </c>
      <c r="E17" s="358">
        <v>27</v>
      </c>
      <c r="F17" s="358">
        <v>215</v>
      </c>
      <c r="G17" s="358">
        <v>715</v>
      </c>
      <c r="H17" s="358">
        <v>1001</v>
      </c>
      <c r="I17" s="358">
        <v>604</v>
      </c>
      <c r="J17" s="358">
        <v>125</v>
      </c>
      <c r="K17" s="358">
        <v>5</v>
      </c>
      <c r="L17" s="358">
        <v>0</v>
      </c>
      <c r="M17" s="358">
        <v>0</v>
      </c>
    </row>
    <row r="18" spans="1:13">
      <c r="A18" t="s">
        <v>853</v>
      </c>
      <c r="B18" t="s">
        <v>1034</v>
      </c>
      <c r="C18" s="358">
        <v>4345</v>
      </c>
      <c r="D18" s="358">
        <v>0</v>
      </c>
      <c r="E18" s="358">
        <v>29</v>
      </c>
      <c r="F18" s="358">
        <v>212</v>
      </c>
      <c r="G18" s="358">
        <v>961</v>
      </c>
      <c r="H18" s="358">
        <v>1723</v>
      </c>
      <c r="I18" s="358">
        <v>1153</v>
      </c>
      <c r="J18" s="358">
        <v>260</v>
      </c>
      <c r="K18" s="358">
        <v>7</v>
      </c>
      <c r="L18" s="358">
        <v>0</v>
      </c>
      <c r="M18" s="358">
        <v>0</v>
      </c>
    </row>
    <row r="19" spans="1:13">
      <c r="A19" t="s">
        <v>7</v>
      </c>
      <c r="B19" t="s">
        <v>1034</v>
      </c>
      <c r="C19" s="358">
        <v>313</v>
      </c>
      <c r="D19" s="358">
        <v>0</v>
      </c>
      <c r="E19" s="358">
        <v>7</v>
      </c>
      <c r="F19" s="358">
        <v>36</v>
      </c>
      <c r="G19" s="358">
        <v>87</v>
      </c>
      <c r="H19" s="358">
        <v>85</v>
      </c>
      <c r="I19" s="358">
        <v>85</v>
      </c>
      <c r="J19" s="358">
        <v>13</v>
      </c>
      <c r="K19" s="358">
        <v>0</v>
      </c>
      <c r="L19" s="358">
        <v>0</v>
      </c>
      <c r="M19" s="358">
        <v>0</v>
      </c>
    </row>
    <row r="20" spans="1:13">
      <c r="A20" t="s">
        <v>1035</v>
      </c>
      <c r="B20" t="s">
        <v>1034</v>
      </c>
      <c r="C20" s="358">
        <v>671</v>
      </c>
      <c r="D20" s="358">
        <v>0</v>
      </c>
      <c r="E20" s="358">
        <v>1</v>
      </c>
      <c r="F20" s="358">
        <v>21</v>
      </c>
      <c r="G20" s="358">
        <v>111</v>
      </c>
      <c r="H20" s="358">
        <v>252</v>
      </c>
      <c r="I20" s="358">
        <v>215</v>
      </c>
      <c r="J20" s="358">
        <v>65</v>
      </c>
      <c r="K20" s="358">
        <v>5</v>
      </c>
      <c r="L20" s="358">
        <v>1</v>
      </c>
      <c r="M20" s="358">
        <v>0</v>
      </c>
    </row>
    <row r="21" spans="1:13">
      <c r="A21" t="s">
        <v>9</v>
      </c>
      <c r="B21" t="s">
        <v>1034</v>
      </c>
      <c r="C21" s="358">
        <v>1712</v>
      </c>
      <c r="D21" s="358">
        <v>0</v>
      </c>
      <c r="E21" s="358">
        <v>22</v>
      </c>
      <c r="F21" s="358">
        <v>147</v>
      </c>
      <c r="G21" s="358">
        <v>465</v>
      </c>
      <c r="H21" s="358">
        <v>653</v>
      </c>
      <c r="I21" s="358">
        <v>354</v>
      </c>
      <c r="J21" s="358">
        <v>70</v>
      </c>
      <c r="K21" s="358">
        <v>1</v>
      </c>
      <c r="L21" s="358">
        <v>0</v>
      </c>
      <c r="M21" s="358">
        <v>0</v>
      </c>
    </row>
    <row r="22" spans="1:13">
      <c r="A22" t="s">
        <v>869</v>
      </c>
      <c r="B22" t="s">
        <v>1034</v>
      </c>
      <c r="C22" s="358">
        <v>229</v>
      </c>
      <c r="D22" s="358">
        <v>0</v>
      </c>
      <c r="E22" s="358">
        <v>4</v>
      </c>
      <c r="F22" s="358">
        <v>33</v>
      </c>
      <c r="G22" s="358">
        <v>78</v>
      </c>
      <c r="H22" s="358">
        <v>62</v>
      </c>
      <c r="I22" s="358">
        <v>44</v>
      </c>
      <c r="J22" s="358">
        <v>8</v>
      </c>
      <c r="K22" s="358">
        <v>0</v>
      </c>
      <c r="L22" s="358">
        <v>0</v>
      </c>
      <c r="M22" s="358">
        <v>0</v>
      </c>
    </row>
    <row r="23" spans="1:13">
      <c r="A23" t="s">
        <v>875</v>
      </c>
      <c r="B23" t="s">
        <v>1034</v>
      </c>
      <c r="C23" s="358">
        <v>603</v>
      </c>
      <c r="D23" s="358">
        <v>0</v>
      </c>
      <c r="E23" s="358">
        <v>5</v>
      </c>
      <c r="F23" s="358">
        <v>56</v>
      </c>
      <c r="G23" s="358">
        <v>179</v>
      </c>
      <c r="H23" s="358">
        <v>195</v>
      </c>
      <c r="I23" s="358">
        <v>137</v>
      </c>
      <c r="J23" s="358">
        <v>31</v>
      </c>
      <c r="K23" s="358">
        <v>0</v>
      </c>
      <c r="L23" s="358">
        <v>0</v>
      </c>
      <c r="M23" s="358">
        <v>0</v>
      </c>
    </row>
    <row r="24" spans="1:13">
      <c r="A24" t="s">
        <v>859</v>
      </c>
      <c r="B24" t="s">
        <v>1034</v>
      </c>
      <c r="C24" s="358">
        <v>2232</v>
      </c>
      <c r="D24" s="358">
        <v>0</v>
      </c>
      <c r="E24" s="358">
        <v>20</v>
      </c>
      <c r="F24" s="358">
        <v>208</v>
      </c>
      <c r="G24" s="358">
        <v>653</v>
      </c>
      <c r="H24" s="358">
        <v>829</v>
      </c>
      <c r="I24" s="358">
        <v>428</v>
      </c>
      <c r="J24" s="358">
        <v>93</v>
      </c>
      <c r="K24" s="358">
        <v>1</v>
      </c>
      <c r="L24" s="358">
        <v>0</v>
      </c>
      <c r="M24" s="358">
        <v>0</v>
      </c>
    </row>
    <row r="25" spans="1:13">
      <c r="A25" t="s">
        <v>1036</v>
      </c>
      <c r="B25" t="s">
        <v>1034</v>
      </c>
      <c r="C25" s="358">
        <v>311</v>
      </c>
      <c r="D25" s="358">
        <v>0</v>
      </c>
      <c r="E25" s="358">
        <v>8</v>
      </c>
      <c r="F25" s="358">
        <v>31</v>
      </c>
      <c r="G25" s="358">
        <v>101</v>
      </c>
      <c r="H25" s="358">
        <v>105</v>
      </c>
      <c r="I25" s="358">
        <v>53</v>
      </c>
      <c r="J25" s="358">
        <v>13</v>
      </c>
      <c r="K25" s="358">
        <v>0</v>
      </c>
      <c r="L25" s="358">
        <v>0</v>
      </c>
      <c r="M25" s="358">
        <v>0</v>
      </c>
    </row>
    <row r="26" spans="1:13">
      <c r="A26" t="s">
        <v>14</v>
      </c>
      <c r="B26" t="s">
        <v>1034</v>
      </c>
      <c r="C26" s="358">
        <v>296</v>
      </c>
      <c r="D26" s="358">
        <v>0</v>
      </c>
      <c r="E26" s="358">
        <v>4</v>
      </c>
      <c r="F26" s="358">
        <v>31</v>
      </c>
      <c r="G26" s="358">
        <v>84</v>
      </c>
      <c r="H26" s="358">
        <v>92</v>
      </c>
      <c r="I26" s="358">
        <v>68</v>
      </c>
      <c r="J26" s="358">
        <v>17</v>
      </c>
      <c r="K26" s="358">
        <v>0</v>
      </c>
      <c r="L26" s="358">
        <v>0</v>
      </c>
      <c r="M26" s="358">
        <v>0</v>
      </c>
    </row>
    <row r="27" spans="1:13">
      <c r="A27" t="s">
        <v>1037</v>
      </c>
      <c r="B27" t="s">
        <v>1034</v>
      </c>
      <c r="C27" s="358">
        <v>1743</v>
      </c>
      <c r="D27" s="358">
        <v>0</v>
      </c>
      <c r="E27" s="358">
        <v>9</v>
      </c>
      <c r="F27" s="358">
        <v>84</v>
      </c>
      <c r="G27" s="358">
        <v>364</v>
      </c>
      <c r="H27" s="358">
        <v>700</v>
      </c>
      <c r="I27" s="358">
        <v>473</v>
      </c>
      <c r="J27" s="358">
        <v>108</v>
      </c>
      <c r="K27" s="358">
        <v>4</v>
      </c>
      <c r="L27" s="358">
        <v>1</v>
      </c>
      <c r="M27" s="358">
        <v>0</v>
      </c>
    </row>
    <row r="28" spans="1:13">
      <c r="A28" t="s">
        <v>16</v>
      </c>
      <c r="B28" t="s">
        <v>1038</v>
      </c>
      <c r="C28" s="358">
        <v>491</v>
      </c>
      <c r="D28" s="358">
        <v>0</v>
      </c>
      <c r="E28" s="358">
        <v>10</v>
      </c>
      <c r="F28" s="358">
        <v>45</v>
      </c>
      <c r="G28" s="358">
        <v>137</v>
      </c>
      <c r="H28" s="358">
        <v>174</v>
      </c>
      <c r="I28" s="358">
        <v>102</v>
      </c>
      <c r="J28" s="358">
        <v>23</v>
      </c>
      <c r="K28" s="358">
        <v>0</v>
      </c>
      <c r="L28" s="358">
        <v>0</v>
      </c>
      <c r="M28" s="358">
        <v>0</v>
      </c>
    </row>
    <row r="29" spans="1:13">
      <c r="A29" t="s">
        <v>17</v>
      </c>
      <c r="B29" t="s">
        <v>1038</v>
      </c>
      <c r="C29" s="358">
        <v>699</v>
      </c>
      <c r="D29" s="358">
        <v>0</v>
      </c>
      <c r="E29" s="358">
        <v>19</v>
      </c>
      <c r="F29" s="358">
        <v>63</v>
      </c>
      <c r="G29" s="358">
        <v>214</v>
      </c>
      <c r="H29" s="358">
        <v>238</v>
      </c>
      <c r="I29" s="358">
        <v>133</v>
      </c>
      <c r="J29" s="358">
        <v>31</v>
      </c>
      <c r="K29" s="358">
        <v>1</v>
      </c>
      <c r="L29" s="358">
        <v>0</v>
      </c>
      <c r="M29" s="358">
        <v>0</v>
      </c>
    </row>
    <row r="30" spans="1:13">
      <c r="A30" t="s">
        <v>18</v>
      </c>
      <c r="B30" t="s">
        <v>1038</v>
      </c>
      <c r="C30" s="358">
        <v>1047</v>
      </c>
      <c r="D30" s="358">
        <v>0</v>
      </c>
      <c r="E30" s="358">
        <v>9</v>
      </c>
      <c r="F30" s="358">
        <v>73</v>
      </c>
      <c r="G30" s="358">
        <v>236</v>
      </c>
      <c r="H30" s="358">
        <v>393</v>
      </c>
      <c r="I30" s="358">
        <v>266</v>
      </c>
      <c r="J30" s="358">
        <v>68</v>
      </c>
      <c r="K30" s="358">
        <v>2</v>
      </c>
      <c r="L30" s="358">
        <v>0</v>
      </c>
      <c r="M30" s="358">
        <v>0</v>
      </c>
    </row>
    <row r="31" spans="1:13">
      <c r="A31" t="s">
        <v>19</v>
      </c>
      <c r="B31" t="s">
        <v>1039</v>
      </c>
      <c r="C31" s="358">
        <v>370</v>
      </c>
      <c r="D31" s="358">
        <v>0</v>
      </c>
      <c r="E31" s="358">
        <v>2</v>
      </c>
      <c r="F31" s="358">
        <v>33</v>
      </c>
      <c r="G31" s="358">
        <v>110</v>
      </c>
      <c r="H31" s="358">
        <v>135</v>
      </c>
      <c r="I31" s="358">
        <v>71</v>
      </c>
      <c r="J31" s="358">
        <v>16</v>
      </c>
      <c r="K31" s="358">
        <v>3</v>
      </c>
      <c r="L31" s="358">
        <v>0</v>
      </c>
      <c r="M31" s="358">
        <v>0</v>
      </c>
    </row>
    <row r="32" spans="1:13">
      <c r="A32" t="s">
        <v>20</v>
      </c>
      <c r="B32" t="s">
        <v>1039</v>
      </c>
      <c r="C32" s="358">
        <v>766</v>
      </c>
      <c r="D32" s="358">
        <v>0</v>
      </c>
      <c r="E32" s="358">
        <v>9</v>
      </c>
      <c r="F32" s="358">
        <v>48</v>
      </c>
      <c r="G32" s="358">
        <v>200</v>
      </c>
      <c r="H32" s="358">
        <v>304</v>
      </c>
      <c r="I32" s="358">
        <v>169</v>
      </c>
      <c r="J32" s="358">
        <v>36</v>
      </c>
      <c r="K32" s="358">
        <v>0</v>
      </c>
      <c r="L32" s="358">
        <v>0</v>
      </c>
      <c r="M32" s="358">
        <v>0</v>
      </c>
    </row>
    <row r="33" spans="1:13">
      <c r="A33" t="s">
        <v>21</v>
      </c>
      <c r="B33" t="s">
        <v>1039</v>
      </c>
      <c r="C33" s="358">
        <v>292</v>
      </c>
      <c r="D33" s="358">
        <v>0</v>
      </c>
      <c r="E33" s="358">
        <v>5</v>
      </c>
      <c r="F33" s="358">
        <v>37</v>
      </c>
      <c r="G33" s="358">
        <v>75</v>
      </c>
      <c r="H33" s="358">
        <v>107</v>
      </c>
      <c r="I33" s="358">
        <v>58</v>
      </c>
      <c r="J33" s="358">
        <v>10</v>
      </c>
      <c r="K33" s="358">
        <v>0</v>
      </c>
      <c r="L33" s="358">
        <v>0</v>
      </c>
      <c r="M33" s="358">
        <v>0</v>
      </c>
    </row>
    <row r="34" spans="1:13">
      <c r="A34" t="s">
        <v>496</v>
      </c>
      <c r="B34" t="s">
        <v>1039</v>
      </c>
      <c r="C34" s="358">
        <v>323</v>
      </c>
      <c r="D34" s="358">
        <v>0</v>
      </c>
      <c r="E34" s="358">
        <v>5</v>
      </c>
      <c r="F34" s="358">
        <v>30</v>
      </c>
      <c r="G34" s="358">
        <v>82</v>
      </c>
      <c r="H34" s="358">
        <v>122</v>
      </c>
      <c r="I34" s="358">
        <v>68</v>
      </c>
      <c r="J34" s="358">
        <v>16</v>
      </c>
      <c r="K34" s="358">
        <v>0</v>
      </c>
      <c r="L34" s="358">
        <v>0</v>
      </c>
      <c r="M34" s="358">
        <v>0</v>
      </c>
    </row>
    <row r="35" spans="1:13">
      <c r="A35" t="s">
        <v>1040</v>
      </c>
      <c r="B35" t="s">
        <v>1041</v>
      </c>
      <c r="C35" s="358">
        <v>153</v>
      </c>
      <c r="D35" s="358">
        <v>0</v>
      </c>
      <c r="E35" s="358">
        <v>3</v>
      </c>
      <c r="F35" s="358">
        <v>13</v>
      </c>
      <c r="G35" s="358">
        <v>41</v>
      </c>
      <c r="H35" s="358">
        <v>54</v>
      </c>
      <c r="I35" s="358">
        <v>37</v>
      </c>
      <c r="J35" s="358">
        <v>4</v>
      </c>
      <c r="K35" s="358">
        <v>1</v>
      </c>
      <c r="L35" s="358">
        <v>0</v>
      </c>
      <c r="M35" s="358">
        <v>0</v>
      </c>
    </row>
    <row r="36" spans="1:13">
      <c r="A36" t="s">
        <v>1042</v>
      </c>
      <c r="B36" t="s">
        <v>1041</v>
      </c>
      <c r="C36" s="358">
        <v>467</v>
      </c>
      <c r="D36" s="358">
        <v>0</v>
      </c>
      <c r="E36" s="358">
        <v>9</v>
      </c>
      <c r="F36" s="358">
        <v>57</v>
      </c>
      <c r="G36" s="358">
        <v>138</v>
      </c>
      <c r="H36" s="358">
        <v>152</v>
      </c>
      <c r="I36" s="358">
        <v>91</v>
      </c>
      <c r="J36" s="358">
        <v>19</v>
      </c>
      <c r="K36" s="358">
        <v>1</v>
      </c>
      <c r="L36" s="358">
        <v>0</v>
      </c>
      <c r="M36" s="358">
        <v>0</v>
      </c>
    </row>
    <row r="37" spans="1:13">
      <c r="A37" t="s">
        <v>23</v>
      </c>
      <c r="B37" t="s">
        <v>1041</v>
      </c>
      <c r="C37" s="358">
        <v>352</v>
      </c>
      <c r="D37" s="358">
        <v>0</v>
      </c>
      <c r="E37" s="358">
        <v>4</v>
      </c>
      <c r="F37" s="358">
        <v>40</v>
      </c>
      <c r="G37" s="358">
        <v>117</v>
      </c>
      <c r="H37" s="358">
        <v>123</v>
      </c>
      <c r="I37" s="358">
        <v>56</v>
      </c>
      <c r="J37" s="358">
        <v>11</v>
      </c>
      <c r="K37" s="358">
        <v>1</v>
      </c>
      <c r="L37" s="358">
        <v>0</v>
      </c>
      <c r="M37" s="358">
        <v>0</v>
      </c>
    </row>
    <row r="38" spans="1:13">
      <c r="A38" t="s">
        <v>1043</v>
      </c>
      <c r="B38" t="s">
        <v>1041</v>
      </c>
      <c r="C38" s="358">
        <v>240</v>
      </c>
      <c r="D38" s="358">
        <v>0</v>
      </c>
      <c r="E38" s="358">
        <v>2</v>
      </c>
      <c r="F38" s="358">
        <v>19</v>
      </c>
      <c r="G38" s="358">
        <v>80</v>
      </c>
      <c r="H38" s="358">
        <v>88</v>
      </c>
      <c r="I38" s="358">
        <v>43</v>
      </c>
      <c r="J38" s="358">
        <v>8</v>
      </c>
      <c r="K38" s="358">
        <v>0</v>
      </c>
      <c r="L38" s="358">
        <v>0</v>
      </c>
      <c r="M38" s="358">
        <v>0</v>
      </c>
    </row>
    <row r="39" spans="1:13">
      <c r="A39" t="s">
        <v>1044</v>
      </c>
      <c r="B39" t="s">
        <v>1041</v>
      </c>
      <c r="C39" s="358">
        <v>283</v>
      </c>
      <c r="D39" s="358">
        <v>0</v>
      </c>
      <c r="E39" s="358">
        <v>3</v>
      </c>
      <c r="F39" s="358">
        <v>33</v>
      </c>
      <c r="G39" s="358">
        <v>92</v>
      </c>
      <c r="H39" s="358">
        <v>100</v>
      </c>
      <c r="I39" s="358">
        <v>44</v>
      </c>
      <c r="J39" s="358">
        <v>11</v>
      </c>
      <c r="K39" s="358">
        <v>0</v>
      </c>
      <c r="L39" s="358">
        <v>0</v>
      </c>
      <c r="M39" s="358">
        <v>0</v>
      </c>
    </row>
    <row r="40" spans="1:13">
      <c r="A40" t="s">
        <v>1045</v>
      </c>
      <c r="B40" t="s">
        <v>1041</v>
      </c>
      <c r="C40" s="358">
        <v>218</v>
      </c>
      <c r="D40" s="358">
        <v>0</v>
      </c>
      <c r="E40" s="358">
        <v>5</v>
      </c>
      <c r="F40" s="358">
        <v>16</v>
      </c>
      <c r="G40" s="358">
        <v>64</v>
      </c>
      <c r="H40" s="358">
        <v>75</v>
      </c>
      <c r="I40" s="358">
        <v>48</v>
      </c>
      <c r="J40" s="358">
        <v>10</v>
      </c>
      <c r="K40" s="358">
        <v>0</v>
      </c>
      <c r="L40" s="358">
        <v>0</v>
      </c>
      <c r="M40" s="358">
        <v>0</v>
      </c>
    </row>
    <row r="41" spans="1:13">
      <c r="A41" t="s">
        <v>1046</v>
      </c>
      <c r="B41" t="s">
        <v>1041</v>
      </c>
      <c r="C41" s="358">
        <v>396</v>
      </c>
      <c r="D41" s="358">
        <v>0</v>
      </c>
      <c r="E41" s="358">
        <v>5</v>
      </c>
      <c r="F41" s="358">
        <v>41</v>
      </c>
      <c r="G41" s="358">
        <v>110</v>
      </c>
      <c r="H41" s="358">
        <v>148</v>
      </c>
      <c r="I41" s="358">
        <v>73</v>
      </c>
      <c r="J41" s="358">
        <v>18</v>
      </c>
      <c r="K41" s="358">
        <v>1</v>
      </c>
      <c r="L41" s="358">
        <v>0</v>
      </c>
      <c r="M41" s="358">
        <v>0</v>
      </c>
    </row>
    <row r="42" spans="1:13">
      <c r="A42" t="s">
        <v>28</v>
      </c>
      <c r="B42" t="s">
        <v>1041</v>
      </c>
      <c r="C42" s="358">
        <v>541</v>
      </c>
      <c r="D42" s="358">
        <v>0</v>
      </c>
      <c r="E42" s="358">
        <v>8</v>
      </c>
      <c r="F42" s="358">
        <v>49</v>
      </c>
      <c r="G42" s="358">
        <v>168</v>
      </c>
      <c r="H42" s="358">
        <v>190</v>
      </c>
      <c r="I42" s="358">
        <v>101</v>
      </c>
      <c r="J42" s="358">
        <v>25</v>
      </c>
      <c r="K42" s="358">
        <v>0</v>
      </c>
      <c r="L42" s="358">
        <v>0</v>
      </c>
      <c r="M42" s="358">
        <v>0</v>
      </c>
    </row>
    <row r="43" spans="1:13">
      <c r="A43" t="s">
        <v>856</v>
      </c>
      <c r="B43" t="s">
        <v>1041</v>
      </c>
      <c r="C43" s="358">
        <v>160</v>
      </c>
      <c r="D43" s="358">
        <v>0</v>
      </c>
      <c r="E43" s="358">
        <v>0</v>
      </c>
      <c r="F43" s="358">
        <v>4</v>
      </c>
      <c r="G43" s="358">
        <v>30</v>
      </c>
      <c r="H43" s="358">
        <v>73</v>
      </c>
      <c r="I43" s="358">
        <v>41</v>
      </c>
      <c r="J43" s="358">
        <v>11</v>
      </c>
      <c r="K43" s="358">
        <v>1</v>
      </c>
      <c r="L43" s="358">
        <v>0</v>
      </c>
      <c r="M43" s="358">
        <v>0</v>
      </c>
    </row>
    <row r="44" spans="1:13">
      <c r="A44" t="s">
        <v>1047</v>
      </c>
      <c r="B44" t="s">
        <v>1041</v>
      </c>
      <c r="C44" s="358">
        <v>107</v>
      </c>
      <c r="D44" s="358">
        <v>0</v>
      </c>
      <c r="E44" s="358">
        <v>0</v>
      </c>
      <c r="F44" s="358">
        <v>8</v>
      </c>
      <c r="G44" s="358">
        <v>29</v>
      </c>
      <c r="H44" s="358">
        <v>42</v>
      </c>
      <c r="I44" s="358">
        <v>22</v>
      </c>
      <c r="J44" s="358">
        <v>6</v>
      </c>
      <c r="K44" s="358">
        <v>0</v>
      </c>
      <c r="L44" s="358">
        <v>0</v>
      </c>
      <c r="M44" s="358">
        <v>0</v>
      </c>
    </row>
    <row r="45" spans="1:13">
      <c r="A45" t="s">
        <v>1048</v>
      </c>
      <c r="B45" t="s">
        <v>1041</v>
      </c>
      <c r="C45" s="358">
        <v>208</v>
      </c>
      <c r="D45" s="358">
        <v>0</v>
      </c>
      <c r="E45" s="358">
        <v>2</v>
      </c>
      <c r="F45" s="358">
        <v>20</v>
      </c>
      <c r="G45" s="358">
        <v>44</v>
      </c>
      <c r="H45" s="358">
        <v>82</v>
      </c>
      <c r="I45" s="358">
        <v>51</v>
      </c>
      <c r="J45" s="358">
        <v>8</v>
      </c>
      <c r="K45" s="358">
        <v>1</v>
      </c>
      <c r="L45" s="358">
        <v>0</v>
      </c>
      <c r="M45" s="358">
        <v>0</v>
      </c>
    </row>
    <row r="46" spans="1:13">
      <c r="A46" t="s">
        <v>861</v>
      </c>
      <c r="B46" t="s">
        <v>1041</v>
      </c>
      <c r="C46" s="358">
        <v>277</v>
      </c>
      <c r="D46" s="358">
        <v>0</v>
      </c>
      <c r="E46" s="358">
        <v>6</v>
      </c>
      <c r="F46" s="358">
        <v>24</v>
      </c>
      <c r="G46" s="358">
        <v>86</v>
      </c>
      <c r="H46" s="358">
        <v>98</v>
      </c>
      <c r="I46" s="358">
        <v>56</v>
      </c>
      <c r="J46" s="358">
        <v>7</v>
      </c>
      <c r="K46" s="358">
        <v>0</v>
      </c>
      <c r="L46" s="358">
        <v>0</v>
      </c>
      <c r="M46" s="358">
        <v>0</v>
      </c>
    </row>
    <row r="47" spans="1:13">
      <c r="A47" t="s">
        <v>866</v>
      </c>
      <c r="B47" t="s">
        <v>1041</v>
      </c>
      <c r="C47" s="358">
        <v>53</v>
      </c>
      <c r="D47" s="358">
        <v>0</v>
      </c>
      <c r="E47" s="358">
        <v>0</v>
      </c>
      <c r="F47" s="358">
        <v>14</v>
      </c>
      <c r="G47" s="358">
        <v>10</v>
      </c>
      <c r="H47" s="358">
        <v>19</v>
      </c>
      <c r="I47" s="358">
        <v>7</v>
      </c>
      <c r="J47" s="358">
        <v>3</v>
      </c>
      <c r="K47" s="358">
        <v>0</v>
      </c>
      <c r="L47" s="358">
        <v>0</v>
      </c>
      <c r="M47" s="358">
        <v>0</v>
      </c>
    </row>
    <row r="48" spans="1:13">
      <c r="A48" t="s">
        <v>1049</v>
      </c>
      <c r="B48" t="s">
        <v>1041</v>
      </c>
      <c r="C48" s="358">
        <v>164</v>
      </c>
      <c r="D48" s="358">
        <v>0</v>
      </c>
      <c r="E48" s="358">
        <v>1</v>
      </c>
      <c r="F48" s="358">
        <v>16</v>
      </c>
      <c r="G48" s="358">
        <v>43</v>
      </c>
      <c r="H48" s="358">
        <v>64</v>
      </c>
      <c r="I48" s="358">
        <v>31</v>
      </c>
      <c r="J48" s="358">
        <v>9</v>
      </c>
      <c r="K48" s="358">
        <v>0</v>
      </c>
      <c r="L48" s="358">
        <v>0</v>
      </c>
      <c r="M48" s="358">
        <v>0</v>
      </c>
    </row>
    <row r="49" spans="1:13">
      <c r="A49" t="s">
        <v>1050</v>
      </c>
      <c r="B49" t="s">
        <v>1041</v>
      </c>
      <c r="C49" s="358">
        <v>70</v>
      </c>
      <c r="D49" s="358">
        <v>0</v>
      </c>
      <c r="E49" s="358">
        <v>1</v>
      </c>
      <c r="F49" s="358">
        <v>7</v>
      </c>
      <c r="G49" s="358">
        <v>22</v>
      </c>
      <c r="H49" s="358">
        <v>18</v>
      </c>
      <c r="I49" s="358">
        <v>21</v>
      </c>
      <c r="J49" s="358">
        <v>1</v>
      </c>
      <c r="K49" s="358">
        <v>0</v>
      </c>
      <c r="L49" s="358">
        <v>0</v>
      </c>
      <c r="M49" s="358">
        <v>0</v>
      </c>
    </row>
    <row r="50" spans="1:13">
      <c r="A50" t="s">
        <v>1051</v>
      </c>
      <c r="B50" t="s">
        <v>1041</v>
      </c>
      <c r="C50" s="358">
        <v>291</v>
      </c>
      <c r="D50" s="358">
        <v>0</v>
      </c>
      <c r="E50" s="358">
        <v>8</v>
      </c>
      <c r="F50" s="358">
        <v>33</v>
      </c>
      <c r="G50" s="358">
        <v>83</v>
      </c>
      <c r="H50" s="358">
        <v>99</v>
      </c>
      <c r="I50" s="358">
        <v>59</v>
      </c>
      <c r="J50" s="358">
        <v>9</v>
      </c>
      <c r="K50" s="358">
        <v>0</v>
      </c>
      <c r="L50" s="358">
        <v>0</v>
      </c>
      <c r="M50" s="358">
        <v>0</v>
      </c>
    </row>
    <row r="51" spans="1:13">
      <c r="A51" t="s">
        <v>872</v>
      </c>
      <c r="B51" t="s">
        <v>1041</v>
      </c>
      <c r="C51" s="358">
        <v>75</v>
      </c>
      <c r="D51" s="358">
        <v>0</v>
      </c>
      <c r="E51" s="358">
        <v>3</v>
      </c>
      <c r="F51" s="358">
        <v>5</v>
      </c>
      <c r="G51" s="358">
        <v>14</v>
      </c>
      <c r="H51" s="358">
        <v>26</v>
      </c>
      <c r="I51" s="358">
        <v>22</v>
      </c>
      <c r="J51" s="358">
        <v>5</v>
      </c>
      <c r="K51" s="358">
        <v>0</v>
      </c>
      <c r="L51" s="358">
        <v>0</v>
      </c>
      <c r="M51" s="358">
        <v>0</v>
      </c>
    </row>
    <row r="52" spans="1:13">
      <c r="A52" t="s">
        <v>1052</v>
      </c>
      <c r="B52" t="s">
        <v>1041</v>
      </c>
      <c r="C52" s="358">
        <v>87</v>
      </c>
      <c r="D52" s="358">
        <v>0</v>
      </c>
      <c r="E52" s="358">
        <v>2</v>
      </c>
      <c r="F52" s="358">
        <v>14</v>
      </c>
      <c r="G52" s="358">
        <v>22</v>
      </c>
      <c r="H52" s="358">
        <v>20</v>
      </c>
      <c r="I52" s="358">
        <v>25</v>
      </c>
      <c r="J52" s="358">
        <v>4</v>
      </c>
      <c r="K52" s="358">
        <v>0</v>
      </c>
      <c r="L52" s="358">
        <v>0</v>
      </c>
      <c r="M52" s="358">
        <v>0</v>
      </c>
    </row>
    <row r="53" spans="1:13">
      <c r="A53" t="s">
        <v>1053</v>
      </c>
      <c r="B53" t="s">
        <v>1041</v>
      </c>
      <c r="C53" s="358">
        <v>95</v>
      </c>
      <c r="D53" s="358">
        <v>0</v>
      </c>
      <c r="E53" s="358">
        <v>0</v>
      </c>
      <c r="F53" s="358">
        <v>16</v>
      </c>
      <c r="G53" s="358">
        <v>28</v>
      </c>
      <c r="H53" s="358">
        <v>35</v>
      </c>
      <c r="I53" s="358">
        <v>13</v>
      </c>
      <c r="J53" s="358">
        <v>3</v>
      </c>
      <c r="K53" s="358">
        <v>0</v>
      </c>
      <c r="L53" s="358">
        <v>0</v>
      </c>
      <c r="M53" s="358">
        <v>0</v>
      </c>
    </row>
    <row r="54" spans="1:13">
      <c r="A54" t="s">
        <v>877</v>
      </c>
      <c r="B54" t="s">
        <v>1056</v>
      </c>
      <c r="C54" s="358">
        <v>80</v>
      </c>
      <c r="D54" s="358">
        <v>0</v>
      </c>
      <c r="E54" s="358">
        <v>0</v>
      </c>
      <c r="F54" s="358">
        <v>6</v>
      </c>
      <c r="G54" s="358">
        <v>18</v>
      </c>
      <c r="H54" s="358">
        <v>32</v>
      </c>
      <c r="I54" s="358">
        <v>19</v>
      </c>
      <c r="J54" s="358">
        <v>5</v>
      </c>
      <c r="K54" s="358">
        <v>0</v>
      </c>
      <c r="L54" s="358">
        <v>0</v>
      </c>
      <c r="M54" s="358">
        <v>0</v>
      </c>
    </row>
    <row r="55" spans="1:13">
      <c r="A55" t="s">
        <v>132</v>
      </c>
      <c r="B55" t="s">
        <v>1</v>
      </c>
      <c r="C55" s="358">
        <v>22346</v>
      </c>
      <c r="D55" s="358">
        <v>0</v>
      </c>
      <c r="E55" s="358">
        <v>272</v>
      </c>
      <c r="F55" s="358">
        <v>1758</v>
      </c>
      <c r="G55" s="358">
        <v>5809</v>
      </c>
      <c r="H55" s="358">
        <v>8121</v>
      </c>
      <c r="I55" s="358">
        <v>5164</v>
      </c>
      <c r="J55" s="358">
        <v>1189</v>
      </c>
      <c r="K55" s="358">
        <v>31</v>
      </c>
      <c r="L55" s="358">
        <v>2</v>
      </c>
      <c r="M55" s="358">
        <v>0</v>
      </c>
    </row>
    <row r="56" spans="1:13">
      <c r="A56" t="s">
        <v>1029</v>
      </c>
      <c r="B56" t="s">
        <v>1</v>
      </c>
      <c r="C56" s="358">
        <v>6114</v>
      </c>
      <c r="D56" s="358">
        <v>0</v>
      </c>
      <c r="E56" s="358">
        <v>58</v>
      </c>
      <c r="F56" s="358">
        <v>424</v>
      </c>
      <c r="G56" s="358">
        <v>1470</v>
      </c>
      <c r="H56" s="358">
        <v>2243</v>
      </c>
      <c r="I56" s="358">
        <v>1526</v>
      </c>
      <c r="J56" s="358">
        <v>384</v>
      </c>
      <c r="K56" s="358">
        <v>9</v>
      </c>
      <c r="L56" s="358">
        <v>0</v>
      </c>
      <c r="M56" s="358">
        <v>0</v>
      </c>
    </row>
    <row r="57" spans="1:13">
      <c r="A57" t="s">
        <v>1030</v>
      </c>
      <c r="B57" t="s">
        <v>1</v>
      </c>
      <c r="C57" s="358">
        <v>964</v>
      </c>
      <c r="D57" s="358">
        <v>0</v>
      </c>
      <c r="E57" s="358">
        <v>2</v>
      </c>
      <c r="F57" s="358">
        <v>35</v>
      </c>
      <c r="G57" s="358">
        <v>189</v>
      </c>
      <c r="H57" s="358">
        <v>379</v>
      </c>
      <c r="I57" s="358">
        <v>277</v>
      </c>
      <c r="J57" s="358">
        <v>81</v>
      </c>
      <c r="K57" s="358">
        <v>1</v>
      </c>
      <c r="L57" s="358">
        <v>0</v>
      </c>
      <c r="M57" s="358">
        <v>0</v>
      </c>
    </row>
    <row r="58" spans="1:13">
      <c r="A58" t="s">
        <v>124</v>
      </c>
      <c r="B58" t="s">
        <v>1</v>
      </c>
      <c r="C58" s="358">
        <v>583</v>
      </c>
      <c r="D58" s="358">
        <v>0</v>
      </c>
      <c r="E58" s="358">
        <v>1</v>
      </c>
      <c r="F58" s="358">
        <v>29</v>
      </c>
      <c r="G58" s="358">
        <v>127</v>
      </c>
      <c r="H58" s="358">
        <v>222</v>
      </c>
      <c r="I58" s="358">
        <v>172</v>
      </c>
      <c r="J58" s="358">
        <v>31</v>
      </c>
      <c r="K58" s="358">
        <v>1</v>
      </c>
      <c r="L58" s="358">
        <v>0</v>
      </c>
      <c r="M58" s="358">
        <v>0</v>
      </c>
    </row>
    <row r="59" spans="1:13">
      <c r="A59" t="s">
        <v>125</v>
      </c>
      <c r="B59" t="s">
        <v>1</v>
      </c>
      <c r="C59" s="358">
        <v>423</v>
      </c>
      <c r="D59" s="358">
        <v>0</v>
      </c>
      <c r="E59" s="358">
        <v>3</v>
      </c>
      <c r="F59" s="358">
        <v>34</v>
      </c>
      <c r="G59" s="358">
        <v>127</v>
      </c>
      <c r="H59" s="358">
        <v>157</v>
      </c>
      <c r="I59" s="358">
        <v>84</v>
      </c>
      <c r="J59" s="358">
        <v>16</v>
      </c>
      <c r="K59" s="358">
        <v>2</v>
      </c>
      <c r="L59" s="358">
        <v>0</v>
      </c>
      <c r="M59" s="358">
        <v>0</v>
      </c>
    </row>
    <row r="60" spans="1:13">
      <c r="A60" t="s">
        <v>126</v>
      </c>
      <c r="B60" t="s">
        <v>1</v>
      </c>
      <c r="C60" s="358">
        <v>307</v>
      </c>
      <c r="D60" s="358">
        <v>0</v>
      </c>
      <c r="E60" s="358">
        <v>9</v>
      </c>
      <c r="F60" s="358">
        <v>43</v>
      </c>
      <c r="G60" s="358">
        <v>69</v>
      </c>
      <c r="H60" s="358">
        <v>112</v>
      </c>
      <c r="I60" s="358">
        <v>58</v>
      </c>
      <c r="J60" s="358">
        <v>16</v>
      </c>
      <c r="K60" s="358">
        <v>0</v>
      </c>
      <c r="L60" s="358">
        <v>0</v>
      </c>
      <c r="M60" s="358">
        <v>0</v>
      </c>
    </row>
    <row r="61" spans="1:13">
      <c r="A61" t="s">
        <v>127</v>
      </c>
      <c r="B61" t="s">
        <v>1</v>
      </c>
      <c r="C61" s="358">
        <v>628</v>
      </c>
      <c r="D61" s="358">
        <v>0</v>
      </c>
      <c r="E61" s="358">
        <v>9</v>
      </c>
      <c r="F61" s="358">
        <v>41</v>
      </c>
      <c r="G61" s="358">
        <v>154</v>
      </c>
      <c r="H61" s="358">
        <v>223</v>
      </c>
      <c r="I61" s="358">
        <v>163</v>
      </c>
      <c r="J61" s="358">
        <v>37</v>
      </c>
      <c r="K61" s="358">
        <v>1</v>
      </c>
      <c r="L61" s="358">
        <v>0</v>
      </c>
      <c r="M61" s="358">
        <v>0</v>
      </c>
    </row>
    <row r="62" spans="1:13">
      <c r="A62" t="s">
        <v>128</v>
      </c>
      <c r="B62" t="s">
        <v>1</v>
      </c>
      <c r="C62" s="358">
        <v>942</v>
      </c>
      <c r="D62" s="358">
        <v>0</v>
      </c>
      <c r="E62" s="358">
        <v>12</v>
      </c>
      <c r="F62" s="358">
        <v>71</v>
      </c>
      <c r="G62" s="358">
        <v>230</v>
      </c>
      <c r="H62" s="358">
        <v>333</v>
      </c>
      <c r="I62" s="358">
        <v>234</v>
      </c>
      <c r="J62" s="358">
        <v>60</v>
      </c>
      <c r="K62" s="358">
        <v>2</v>
      </c>
      <c r="L62" s="358">
        <v>0</v>
      </c>
      <c r="M62" s="358">
        <v>0</v>
      </c>
    </row>
    <row r="63" spans="1:13">
      <c r="A63" t="s">
        <v>129</v>
      </c>
      <c r="B63" t="s">
        <v>1</v>
      </c>
      <c r="C63" s="358">
        <v>753</v>
      </c>
      <c r="D63" s="358">
        <v>0</v>
      </c>
      <c r="E63" s="358">
        <v>9</v>
      </c>
      <c r="F63" s="358">
        <v>67</v>
      </c>
      <c r="G63" s="358">
        <v>203</v>
      </c>
      <c r="H63" s="358">
        <v>260</v>
      </c>
      <c r="I63" s="358">
        <v>168</v>
      </c>
      <c r="J63" s="358">
        <v>46</v>
      </c>
      <c r="K63" s="358">
        <v>0</v>
      </c>
      <c r="L63" s="358">
        <v>0</v>
      </c>
      <c r="M63" s="358">
        <v>0</v>
      </c>
    </row>
    <row r="64" spans="1:13">
      <c r="A64" t="s">
        <v>130</v>
      </c>
      <c r="B64" t="s">
        <v>1</v>
      </c>
      <c r="C64" s="358">
        <v>609</v>
      </c>
      <c r="D64" s="358">
        <v>0</v>
      </c>
      <c r="E64" s="358">
        <v>2</v>
      </c>
      <c r="F64" s="358">
        <v>43</v>
      </c>
      <c r="G64" s="358">
        <v>160</v>
      </c>
      <c r="H64" s="358">
        <v>194</v>
      </c>
      <c r="I64" s="358">
        <v>170</v>
      </c>
      <c r="J64" s="358">
        <v>39</v>
      </c>
      <c r="K64" s="358">
        <v>1</v>
      </c>
      <c r="L64" s="358">
        <v>0</v>
      </c>
      <c r="M64" s="358">
        <v>0</v>
      </c>
    </row>
    <row r="65" spans="1:13">
      <c r="A65" t="s">
        <v>131</v>
      </c>
      <c r="B65" t="s">
        <v>1</v>
      </c>
      <c r="C65" s="358">
        <v>905</v>
      </c>
      <c r="D65" s="358">
        <v>0</v>
      </c>
      <c r="E65" s="358">
        <v>11</v>
      </c>
      <c r="F65" s="358">
        <v>61</v>
      </c>
      <c r="G65" s="358">
        <v>211</v>
      </c>
      <c r="H65" s="358">
        <v>363</v>
      </c>
      <c r="I65" s="358">
        <v>200</v>
      </c>
      <c r="J65" s="358">
        <v>58</v>
      </c>
      <c r="K65" s="358">
        <v>1</v>
      </c>
      <c r="L65" s="358">
        <v>0</v>
      </c>
      <c r="M65" s="358">
        <v>0</v>
      </c>
    </row>
    <row r="66" spans="1:13">
      <c r="A66" t="s">
        <v>363</v>
      </c>
      <c r="B66" t="s">
        <v>1</v>
      </c>
      <c r="C66" s="358">
        <v>2253</v>
      </c>
      <c r="D66" s="358">
        <v>0</v>
      </c>
      <c r="E66" s="358">
        <v>37</v>
      </c>
      <c r="F66" s="358">
        <v>228</v>
      </c>
      <c r="G66" s="358">
        <v>666</v>
      </c>
      <c r="H66" s="358">
        <v>764</v>
      </c>
      <c r="I66" s="358">
        <v>448</v>
      </c>
      <c r="J66" s="358">
        <v>108</v>
      </c>
      <c r="K66" s="358">
        <v>2</v>
      </c>
      <c r="L66" s="358">
        <v>0</v>
      </c>
      <c r="M66" s="358">
        <v>0</v>
      </c>
    </row>
    <row r="67" spans="1:13">
      <c r="A67" t="s">
        <v>852</v>
      </c>
      <c r="B67" t="s">
        <v>1</v>
      </c>
      <c r="C67" s="358">
        <v>1952</v>
      </c>
      <c r="D67" s="358">
        <v>0</v>
      </c>
      <c r="E67" s="358">
        <v>35</v>
      </c>
      <c r="F67" s="358">
        <v>161</v>
      </c>
      <c r="G67" s="358">
        <v>544</v>
      </c>
      <c r="H67" s="358">
        <v>679</v>
      </c>
      <c r="I67" s="358">
        <v>436</v>
      </c>
      <c r="J67" s="358">
        <v>94</v>
      </c>
      <c r="K67" s="358">
        <v>3</v>
      </c>
      <c r="L67" s="358">
        <v>0</v>
      </c>
      <c r="M67" s="358">
        <v>0</v>
      </c>
    </row>
    <row r="68" spans="1:13">
      <c r="A68" t="s">
        <v>858</v>
      </c>
      <c r="B68" t="s">
        <v>1</v>
      </c>
      <c r="C68" s="358">
        <v>1340</v>
      </c>
      <c r="D68" s="358">
        <v>0</v>
      </c>
      <c r="E68" s="358">
        <v>12</v>
      </c>
      <c r="F68" s="358">
        <v>118</v>
      </c>
      <c r="G68" s="358">
        <v>371</v>
      </c>
      <c r="H68" s="358">
        <v>460</v>
      </c>
      <c r="I68" s="358">
        <v>309</v>
      </c>
      <c r="J68" s="358">
        <v>68</v>
      </c>
      <c r="K68" s="358">
        <v>2</v>
      </c>
      <c r="L68" s="358">
        <v>0</v>
      </c>
      <c r="M68" s="358">
        <v>0</v>
      </c>
    </row>
    <row r="69" spans="1:13">
      <c r="A69" t="s">
        <v>853</v>
      </c>
      <c r="B69" t="s">
        <v>1</v>
      </c>
      <c r="C69" s="358">
        <v>2262</v>
      </c>
      <c r="D69" s="358">
        <v>0</v>
      </c>
      <c r="E69" s="358">
        <v>19</v>
      </c>
      <c r="F69" s="358">
        <v>102</v>
      </c>
      <c r="G69" s="358">
        <v>498</v>
      </c>
      <c r="H69" s="358">
        <v>887</v>
      </c>
      <c r="I69" s="358">
        <v>627</v>
      </c>
      <c r="J69" s="358">
        <v>127</v>
      </c>
      <c r="K69" s="358">
        <v>2</v>
      </c>
      <c r="L69" s="358">
        <v>0</v>
      </c>
      <c r="M69" s="358">
        <v>0</v>
      </c>
    </row>
    <row r="70" spans="1:13">
      <c r="A70" t="s">
        <v>7</v>
      </c>
      <c r="B70" t="s">
        <v>1</v>
      </c>
      <c r="C70" s="358">
        <v>173</v>
      </c>
      <c r="D70" s="358">
        <v>0</v>
      </c>
      <c r="E70" s="358">
        <v>6</v>
      </c>
      <c r="F70" s="358">
        <v>21</v>
      </c>
      <c r="G70" s="358">
        <v>47</v>
      </c>
      <c r="H70" s="358">
        <v>47</v>
      </c>
      <c r="I70" s="358">
        <v>47</v>
      </c>
      <c r="J70" s="358">
        <v>5</v>
      </c>
      <c r="K70" s="358">
        <v>0</v>
      </c>
      <c r="L70" s="358">
        <v>0</v>
      </c>
      <c r="M70" s="358">
        <v>0</v>
      </c>
    </row>
    <row r="71" spans="1:13">
      <c r="A71" t="s">
        <v>1035</v>
      </c>
      <c r="B71" t="s">
        <v>1</v>
      </c>
      <c r="C71" s="358">
        <v>339</v>
      </c>
      <c r="D71" s="358">
        <v>0</v>
      </c>
      <c r="E71" s="358">
        <v>0</v>
      </c>
      <c r="F71" s="358">
        <v>14</v>
      </c>
      <c r="G71" s="358">
        <v>62</v>
      </c>
      <c r="H71" s="358">
        <v>122</v>
      </c>
      <c r="I71" s="358">
        <v>105</v>
      </c>
      <c r="J71" s="358">
        <v>33</v>
      </c>
      <c r="K71" s="358">
        <v>2</v>
      </c>
      <c r="L71" s="358">
        <v>1</v>
      </c>
      <c r="M71" s="358">
        <v>0</v>
      </c>
    </row>
    <row r="72" spans="1:13">
      <c r="A72" t="s">
        <v>9</v>
      </c>
      <c r="B72" t="s">
        <v>1</v>
      </c>
      <c r="C72" s="358">
        <v>871</v>
      </c>
      <c r="D72" s="358">
        <v>0</v>
      </c>
      <c r="E72" s="358">
        <v>16</v>
      </c>
      <c r="F72" s="358">
        <v>63</v>
      </c>
      <c r="G72" s="358">
        <v>253</v>
      </c>
      <c r="H72" s="358">
        <v>339</v>
      </c>
      <c r="I72" s="358">
        <v>168</v>
      </c>
      <c r="J72" s="358">
        <v>32</v>
      </c>
      <c r="K72" s="358">
        <v>0</v>
      </c>
      <c r="L72" s="358">
        <v>0</v>
      </c>
      <c r="M72" s="358">
        <v>0</v>
      </c>
    </row>
    <row r="73" spans="1:13">
      <c r="A73" t="s">
        <v>869</v>
      </c>
      <c r="B73" t="s">
        <v>1</v>
      </c>
      <c r="C73" s="358">
        <v>108</v>
      </c>
      <c r="D73" s="358">
        <v>0</v>
      </c>
      <c r="E73" s="358">
        <v>3</v>
      </c>
      <c r="F73" s="358">
        <v>17</v>
      </c>
      <c r="G73" s="358">
        <v>40</v>
      </c>
      <c r="H73" s="358">
        <v>27</v>
      </c>
      <c r="I73" s="358">
        <v>18</v>
      </c>
      <c r="J73" s="358">
        <v>3</v>
      </c>
      <c r="K73" s="358">
        <v>0</v>
      </c>
      <c r="L73" s="358">
        <v>0</v>
      </c>
      <c r="M73" s="358">
        <v>0</v>
      </c>
    </row>
    <row r="74" spans="1:13">
      <c r="A74" t="s">
        <v>875</v>
      </c>
      <c r="B74" t="s">
        <v>1</v>
      </c>
      <c r="C74" s="358">
        <v>318</v>
      </c>
      <c r="D74" s="358">
        <v>0</v>
      </c>
      <c r="E74" s="358">
        <v>2</v>
      </c>
      <c r="F74" s="358">
        <v>28</v>
      </c>
      <c r="G74" s="358">
        <v>93</v>
      </c>
      <c r="H74" s="358">
        <v>118</v>
      </c>
      <c r="I74" s="358">
        <v>63</v>
      </c>
      <c r="J74" s="358">
        <v>14</v>
      </c>
      <c r="K74" s="358">
        <v>0</v>
      </c>
      <c r="L74" s="358">
        <v>0</v>
      </c>
      <c r="M74" s="358">
        <v>0</v>
      </c>
    </row>
    <row r="75" spans="1:13">
      <c r="A75" t="s">
        <v>859</v>
      </c>
      <c r="B75" t="s">
        <v>1</v>
      </c>
      <c r="C75" s="358">
        <v>1161</v>
      </c>
      <c r="D75" s="358">
        <v>0</v>
      </c>
      <c r="E75" s="358">
        <v>10</v>
      </c>
      <c r="F75" s="358">
        <v>113</v>
      </c>
      <c r="G75" s="358">
        <v>328</v>
      </c>
      <c r="H75" s="358">
        <v>436</v>
      </c>
      <c r="I75" s="358">
        <v>224</v>
      </c>
      <c r="J75" s="358">
        <v>49</v>
      </c>
      <c r="K75" s="358">
        <v>1</v>
      </c>
      <c r="L75" s="358">
        <v>0</v>
      </c>
      <c r="M75" s="358">
        <v>0</v>
      </c>
    </row>
    <row r="76" spans="1:13">
      <c r="A76" t="s">
        <v>1036</v>
      </c>
      <c r="B76" t="s">
        <v>1</v>
      </c>
      <c r="C76" s="358">
        <v>178</v>
      </c>
      <c r="D76" s="358">
        <v>0</v>
      </c>
      <c r="E76" s="358">
        <v>4</v>
      </c>
      <c r="F76" s="358">
        <v>22</v>
      </c>
      <c r="G76" s="358">
        <v>56</v>
      </c>
      <c r="H76" s="358">
        <v>58</v>
      </c>
      <c r="I76" s="358">
        <v>33</v>
      </c>
      <c r="J76" s="358">
        <v>5</v>
      </c>
      <c r="K76" s="358">
        <v>0</v>
      </c>
      <c r="L76" s="358">
        <v>0</v>
      </c>
      <c r="M76" s="358">
        <v>0</v>
      </c>
    </row>
    <row r="77" spans="1:13">
      <c r="A77" t="s">
        <v>14</v>
      </c>
      <c r="B77" t="s">
        <v>1</v>
      </c>
      <c r="C77" s="358">
        <v>163</v>
      </c>
      <c r="D77" s="358">
        <v>0</v>
      </c>
      <c r="E77" s="358">
        <v>3</v>
      </c>
      <c r="F77" s="358">
        <v>15</v>
      </c>
      <c r="G77" s="358">
        <v>56</v>
      </c>
      <c r="H77" s="358">
        <v>52</v>
      </c>
      <c r="I77" s="358">
        <v>28</v>
      </c>
      <c r="J77" s="358">
        <v>9</v>
      </c>
      <c r="K77" s="358">
        <v>0</v>
      </c>
      <c r="L77" s="358">
        <v>0</v>
      </c>
      <c r="M77" s="358">
        <v>0</v>
      </c>
    </row>
    <row r="78" spans="1:13">
      <c r="A78" t="s">
        <v>1037</v>
      </c>
      <c r="B78" t="s">
        <v>1</v>
      </c>
      <c r="C78" s="358">
        <v>861</v>
      </c>
      <c r="D78" s="358">
        <v>0</v>
      </c>
      <c r="E78" s="358">
        <v>4</v>
      </c>
      <c r="F78" s="358">
        <v>42</v>
      </c>
      <c r="G78" s="358">
        <v>162</v>
      </c>
      <c r="H78" s="358">
        <v>352</v>
      </c>
      <c r="I78" s="358">
        <v>239</v>
      </c>
      <c r="J78" s="358">
        <v>60</v>
      </c>
      <c r="K78" s="358">
        <v>1</v>
      </c>
      <c r="L78" s="358">
        <v>1</v>
      </c>
      <c r="M78" s="358">
        <v>0</v>
      </c>
    </row>
    <row r="79" spans="1:13">
      <c r="A79" t="s">
        <v>16</v>
      </c>
      <c r="B79" t="s">
        <v>1</v>
      </c>
      <c r="C79" s="358">
        <v>244</v>
      </c>
      <c r="D79" s="358">
        <v>0</v>
      </c>
      <c r="E79" s="358">
        <v>6</v>
      </c>
      <c r="F79" s="358">
        <v>26</v>
      </c>
      <c r="G79" s="358">
        <v>67</v>
      </c>
      <c r="H79" s="358">
        <v>92</v>
      </c>
      <c r="I79" s="358">
        <v>41</v>
      </c>
      <c r="J79" s="358">
        <v>12</v>
      </c>
      <c r="K79" s="358">
        <v>0</v>
      </c>
      <c r="L79" s="358">
        <v>0</v>
      </c>
      <c r="M79" s="358">
        <v>0</v>
      </c>
    </row>
    <row r="80" spans="1:13">
      <c r="A80" t="s">
        <v>17</v>
      </c>
      <c r="B80" t="s">
        <v>1</v>
      </c>
      <c r="C80" s="358">
        <v>357</v>
      </c>
      <c r="D80" s="358">
        <v>0</v>
      </c>
      <c r="E80" s="358">
        <v>13</v>
      </c>
      <c r="F80" s="358">
        <v>28</v>
      </c>
      <c r="G80" s="358">
        <v>107</v>
      </c>
      <c r="H80" s="358">
        <v>124</v>
      </c>
      <c r="I80" s="358">
        <v>67</v>
      </c>
      <c r="J80" s="358">
        <v>17</v>
      </c>
      <c r="K80" s="358">
        <v>1</v>
      </c>
      <c r="L80" s="358">
        <v>0</v>
      </c>
      <c r="M80" s="358">
        <v>0</v>
      </c>
    </row>
    <row r="81" spans="1:13">
      <c r="A81" t="s">
        <v>18</v>
      </c>
      <c r="B81" t="s">
        <v>1</v>
      </c>
      <c r="C81" s="358">
        <v>530</v>
      </c>
      <c r="D81" s="358">
        <v>0</v>
      </c>
      <c r="E81" s="358">
        <v>6</v>
      </c>
      <c r="F81" s="358">
        <v>37</v>
      </c>
      <c r="G81" s="358">
        <v>125</v>
      </c>
      <c r="H81" s="358">
        <v>195</v>
      </c>
      <c r="I81" s="358">
        <v>137</v>
      </c>
      <c r="J81" s="358">
        <v>28</v>
      </c>
      <c r="K81" s="358">
        <v>2</v>
      </c>
      <c r="L81" s="358">
        <v>0</v>
      </c>
      <c r="M81" s="358">
        <v>0</v>
      </c>
    </row>
    <row r="82" spans="1:13">
      <c r="A82" t="s">
        <v>19</v>
      </c>
      <c r="B82" t="s">
        <v>1</v>
      </c>
      <c r="C82" s="358">
        <v>205</v>
      </c>
      <c r="D82" s="358">
        <v>0</v>
      </c>
      <c r="E82" s="358">
        <v>1</v>
      </c>
      <c r="F82" s="358">
        <v>20</v>
      </c>
      <c r="G82" s="358">
        <v>59</v>
      </c>
      <c r="H82" s="358">
        <v>71</v>
      </c>
      <c r="I82" s="358">
        <v>44</v>
      </c>
      <c r="J82" s="358">
        <v>8</v>
      </c>
      <c r="K82" s="358">
        <v>2</v>
      </c>
      <c r="L82" s="358">
        <v>0</v>
      </c>
      <c r="M82" s="358">
        <v>0</v>
      </c>
    </row>
    <row r="83" spans="1:13">
      <c r="A83" t="s">
        <v>20</v>
      </c>
      <c r="B83" t="s">
        <v>1</v>
      </c>
      <c r="C83" s="358">
        <v>415</v>
      </c>
      <c r="D83" s="358">
        <v>0</v>
      </c>
      <c r="E83" s="358">
        <v>3</v>
      </c>
      <c r="F83" s="358">
        <v>23</v>
      </c>
      <c r="G83" s="358">
        <v>104</v>
      </c>
      <c r="H83" s="358">
        <v>158</v>
      </c>
      <c r="I83" s="358">
        <v>106</v>
      </c>
      <c r="J83" s="358">
        <v>21</v>
      </c>
      <c r="K83" s="358">
        <v>0</v>
      </c>
      <c r="L83" s="358">
        <v>0</v>
      </c>
      <c r="M83" s="358">
        <v>0</v>
      </c>
    </row>
    <row r="84" spans="1:13">
      <c r="A84" t="s">
        <v>21</v>
      </c>
      <c r="B84" t="s">
        <v>1</v>
      </c>
      <c r="C84" s="358">
        <v>148</v>
      </c>
      <c r="D84" s="358">
        <v>0</v>
      </c>
      <c r="E84" s="358">
        <v>0</v>
      </c>
      <c r="F84" s="358">
        <v>21</v>
      </c>
      <c r="G84" s="358">
        <v>39</v>
      </c>
      <c r="H84" s="358">
        <v>52</v>
      </c>
      <c r="I84" s="358">
        <v>32</v>
      </c>
      <c r="J84" s="358">
        <v>4</v>
      </c>
      <c r="K84" s="358">
        <v>0</v>
      </c>
      <c r="L84" s="358">
        <v>0</v>
      </c>
      <c r="M84" s="358">
        <v>0</v>
      </c>
    </row>
    <row r="85" spans="1:13">
      <c r="A85" t="s">
        <v>496</v>
      </c>
      <c r="B85" t="s">
        <v>1</v>
      </c>
      <c r="C85" s="358">
        <v>168</v>
      </c>
      <c r="D85" s="358">
        <v>0</v>
      </c>
      <c r="E85" s="358">
        <v>3</v>
      </c>
      <c r="F85" s="358">
        <v>16</v>
      </c>
      <c r="G85" s="358">
        <v>39</v>
      </c>
      <c r="H85" s="358">
        <v>66</v>
      </c>
      <c r="I85" s="358">
        <v>34</v>
      </c>
      <c r="J85" s="358">
        <v>10</v>
      </c>
      <c r="K85" s="358">
        <v>0</v>
      </c>
      <c r="L85" s="358">
        <v>0</v>
      </c>
      <c r="M85" s="358">
        <v>0</v>
      </c>
    </row>
    <row r="86" spans="1:13">
      <c r="A86" t="s">
        <v>1040</v>
      </c>
      <c r="B86" t="s">
        <v>1</v>
      </c>
      <c r="C86" s="358">
        <v>71</v>
      </c>
      <c r="D86" s="358">
        <v>0</v>
      </c>
      <c r="E86" s="358">
        <v>1</v>
      </c>
      <c r="F86" s="358">
        <v>7</v>
      </c>
      <c r="G86" s="358">
        <v>15</v>
      </c>
      <c r="H86" s="358">
        <v>27</v>
      </c>
      <c r="I86" s="358">
        <v>18</v>
      </c>
      <c r="J86" s="358">
        <v>2</v>
      </c>
      <c r="K86" s="358">
        <v>1</v>
      </c>
      <c r="L86" s="358">
        <v>0</v>
      </c>
      <c r="M86" s="358">
        <v>0</v>
      </c>
    </row>
    <row r="87" spans="1:13">
      <c r="A87" t="s">
        <v>1042</v>
      </c>
      <c r="B87" t="s">
        <v>1</v>
      </c>
      <c r="C87" s="358">
        <v>245</v>
      </c>
      <c r="D87" s="358">
        <v>0</v>
      </c>
      <c r="E87" s="358">
        <v>5</v>
      </c>
      <c r="F87" s="358">
        <v>25</v>
      </c>
      <c r="G87" s="358">
        <v>72</v>
      </c>
      <c r="H87" s="358">
        <v>84</v>
      </c>
      <c r="I87" s="358">
        <v>49</v>
      </c>
      <c r="J87" s="358">
        <v>9</v>
      </c>
      <c r="K87" s="358">
        <v>1</v>
      </c>
      <c r="L87" s="358">
        <v>0</v>
      </c>
      <c r="M87" s="358">
        <v>0</v>
      </c>
    </row>
    <row r="88" spans="1:13">
      <c r="A88" t="s">
        <v>23</v>
      </c>
      <c r="B88" t="s">
        <v>1</v>
      </c>
      <c r="C88" s="358">
        <v>187</v>
      </c>
      <c r="D88" s="358">
        <v>0</v>
      </c>
      <c r="E88" s="358">
        <v>2</v>
      </c>
      <c r="F88" s="358">
        <v>23</v>
      </c>
      <c r="G88" s="358">
        <v>62</v>
      </c>
      <c r="H88" s="358">
        <v>60</v>
      </c>
      <c r="I88" s="358">
        <v>35</v>
      </c>
      <c r="J88" s="358">
        <v>4</v>
      </c>
      <c r="K88" s="358">
        <v>1</v>
      </c>
      <c r="L88" s="358">
        <v>0</v>
      </c>
      <c r="M88" s="358">
        <v>0</v>
      </c>
    </row>
    <row r="89" spans="1:13">
      <c r="A89" t="s">
        <v>1043</v>
      </c>
      <c r="B89" t="s">
        <v>1</v>
      </c>
      <c r="C89" s="358">
        <v>118</v>
      </c>
      <c r="D89" s="358">
        <v>0</v>
      </c>
      <c r="E89" s="358">
        <v>0</v>
      </c>
      <c r="F89" s="358">
        <v>8</v>
      </c>
      <c r="G89" s="358">
        <v>45</v>
      </c>
      <c r="H89" s="358">
        <v>42</v>
      </c>
      <c r="I89" s="358">
        <v>17</v>
      </c>
      <c r="J89" s="358">
        <v>6</v>
      </c>
      <c r="K89" s="358">
        <v>0</v>
      </c>
      <c r="L89" s="358">
        <v>0</v>
      </c>
      <c r="M89" s="358">
        <v>0</v>
      </c>
    </row>
    <row r="90" spans="1:13">
      <c r="A90" t="s">
        <v>1044</v>
      </c>
      <c r="B90" t="s">
        <v>1</v>
      </c>
      <c r="C90" s="358">
        <v>134</v>
      </c>
      <c r="D90" s="358">
        <v>0</v>
      </c>
      <c r="E90" s="358">
        <v>2</v>
      </c>
      <c r="F90" s="358">
        <v>20</v>
      </c>
      <c r="G90" s="358">
        <v>36</v>
      </c>
      <c r="H90" s="358">
        <v>45</v>
      </c>
      <c r="I90" s="358">
        <v>26</v>
      </c>
      <c r="J90" s="358">
        <v>5</v>
      </c>
      <c r="K90" s="358">
        <v>0</v>
      </c>
      <c r="L90" s="358">
        <v>0</v>
      </c>
      <c r="M90" s="358">
        <v>0</v>
      </c>
    </row>
    <row r="91" spans="1:13">
      <c r="A91" t="s">
        <v>1045</v>
      </c>
      <c r="B91" t="s">
        <v>1</v>
      </c>
      <c r="C91" s="358">
        <v>117</v>
      </c>
      <c r="D91" s="358">
        <v>0</v>
      </c>
      <c r="E91" s="358">
        <v>4</v>
      </c>
      <c r="F91" s="358">
        <v>8</v>
      </c>
      <c r="G91" s="358">
        <v>36</v>
      </c>
      <c r="H91" s="358">
        <v>37</v>
      </c>
      <c r="I91" s="358">
        <v>23</v>
      </c>
      <c r="J91" s="358">
        <v>9</v>
      </c>
      <c r="K91" s="358">
        <v>0</v>
      </c>
      <c r="L91" s="358">
        <v>0</v>
      </c>
      <c r="M91" s="358">
        <v>0</v>
      </c>
    </row>
    <row r="92" spans="1:13">
      <c r="A92" t="s">
        <v>1046</v>
      </c>
      <c r="B92" t="s">
        <v>1</v>
      </c>
      <c r="C92" s="358">
        <v>218</v>
      </c>
      <c r="D92" s="358">
        <v>0</v>
      </c>
      <c r="E92" s="358">
        <v>2</v>
      </c>
      <c r="F92" s="358">
        <v>19</v>
      </c>
      <c r="G92" s="358">
        <v>64</v>
      </c>
      <c r="H92" s="358">
        <v>80</v>
      </c>
      <c r="I92" s="358">
        <v>43</v>
      </c>
      <c r="J92" s="358">
        <v>10</v>
      </c>
      <c r="K92" s="358">
        <v>0</v>
      </c>
      <c r="L92" s="358">
        <v>0</v>
      </c>
      <c r="M92" s="358">
        <v>0</v>
      </c>
    </row>
    <row r="93" spans="1:13">
      <c r="A93" t="s">
        <v>28</v>
      </c>
      <c r="B93" t="s">
        <v>1</v>
      </c>
      <c r="C93" s="358">
        <v>272</v>
      </c>
      <c r="D93" s="358">
        <v>0</v>
      </c>
      <c r="E93" s="358">
        <v>5</v>
      </c>
      <c r="F93" s="358">
        <v>26</v>
      </c>
      <c r="G93" s="358">
        <v>83</v>
      </c>
      <c r="H93" s="358">
        <v>111</v>
      </c>
      <c r="I93" s="358">
        <v>33</v>
      </c>
      <c r="J93" s="358">
        <v>14</v>
      </c>
      <c r="K93" s="358">
        <v>0</v>
      </c>
      <c r="L93" s="358">
        <v>0</v>
      </c>
      <c r="M93" s="358">
        <v>0</v>
      </c>
    </row>
    <row r="94" spans="1:13">
      <c r="A94" t="s">
        <v>856</v>
      </c>
      <c r="B94" t="s">
        <v>1</v>
      </c>
      <c r="C94" s="358">
        <v>75</v>
      </c>
      <c r="D94" s="358">
        <v>0</v>
      </c>
      <c r="E94" s="358">
        <v>0</v>
      </c>
      <c r="F94" s="358">
        <v>2</v>
      </c>
      <c r="G94" s="358">
        <v>15</v>
      </c>
      <c r="H94" s="358">
        <v>34</v>
      </c>
      <c r="I94" s="358">
        <v>18</v>
      </c>
      <c r="J94" s="358">
        <v>5</v>
      </c>
      <c r="K94" s="358">
        <v>1</v>
      </c>
      <c r="L94" s="358">
        <v>0</v>
      </c>
      <c r="M94" s="358">
        <v>0</v>
      </c>
    </row>
    <row r="95" spans="1:13">
      <c r="A95" t="s">
        <v>1047</v>
      </c>
      <c r="B95" t="s">
        <v>1</v>
      </c>
      <c r="C95" s="358">
        <v>56</v>
      </c>
      <c r="D95" s="358">
        <v>0</v>
      </c>
      <c r="E95" s="358">
        <v>0</v>
      </c>
      <c r="F95" s="358">
        <v>4</v>
      </c>
      <c r="G95" s="358">
        <v>15</v>
      </c>
      <c r="H95" s="358">
        <v>22</v>
      </c>
      <c r="I95" s="358">
        <v>13</v>
      </c>
      <c r="J95" s="358">
        <v>2</v>
      </c>
      <c r="K95" s="358">
        <v>0</v>
      </c>
      <c r="L95" s="358">
        <v>0</v>
      </c>
      <c r="M95" s="358">
        <v>0</v>
      </c>
    </row>
    <row r="96" spans="1:13">
      <c r="A96" t="s">
        <v>1048</v>
      </c>
      <c r="B96" t="s">
        <v>1</v>
      </c>
      <c r="C96" s="358">
        <v>93</v>
      </c>
      <c r="D96" s="358">
        <v>0</v>
      </c>
      <c r="E96" s="358">
        <v>1</v>
      </c>
      <c r="F96" s="358">
        <v>8</v>
      </c>
      <c r="G96" s="358">
        <v>20</v>
      </c>
      <c r="H96" s="358">
        <v>35</v>
      </c>
      <c r="I96" s="358">
        <v>21</v>
      </c>
      <c r="J96" s="358">
        <v>8</v>
      </c>
      <c r="K96" s="358">
        <v>0</v>
      </c>
      <c r="L96" s="358">
        <v>0</v>
      </c>
      <c r="M96" s="358">
        <v>0</v>
      </c>
    </row>
    <row r="97" spans="1:13">
      <c r="A97" t="s">
        <v>861</v>
      </c>
      <c r="B97" t="s">
        <v>1</v>
      </c>
      <c r="C97" s="358">
        <v>138</v>
      </c>
      <c r="D97" s="358">
        <v>0</v>
      </c>
      <c r="E97" s="358">
        <v>3</v>
      </c>
      <c r="F97" s="358">
        <v>15</v>
      </c>
      <c r="G97" s="358">
        <v>49</v>
      </c>
      <c r="H97" s="358">
        <v>41</v>
      </c>
      <c r="I97" s="358">
        <v>26</v>
      </c>
      <c r="J97" s="358">
        <v>4</v>
      </c>
      <c r="K97" s="358">
        <v>0</v>
      </c>
      <c r="L97" s="358">
        <v>0</v>
      </c>
      <c r="M97" s="358">
        <v>0</v>
      </c>
    </row>
    <row r="98" spans="1:13">
      <c r="A98" t="s">
        <v>866</v>
      </c>
      <c r="B98" t="s">
        <v>1</v>
      </c>
      <c r="C98" s="358">
        <v>27</v>
      </c>
      <c r="D98" s="358">
        <v>0</v>
      </c>
      <c r="E98" s="358">
        <v>0</v>
      </c>
      <c r="F98" s="358">
        <v>8</v>
      </c>
      <c r="G98" s="358">
        <v>4</v>
      </c>
      <c r="H98" s="358">
        <v>10</v>
      </c>
      <c r="I98" s="358">
        <v>4</v>
      </c>
      <c r="J98" s="358">
        <v>1</v>
      </c>
      <c r="K98" s="358">
        <v>0</v>
      </c>
      <c r="L98" s="358">
        <v>0</v>
      </c>
      <c r="M98" s="358">
        <v>0</v>
      </c>
    </row>
    <row r="99" spans="1:13">
      <c r="A99" t="s">
        <v>1049</v>
      </c>
      <c r="B99" t="s">
        <v>1</v>
      </c>
      <c r="C99" s="358">
        <v>77</v>
      </c>
      <c r="D99" s="358">
        <v>0</v>
      </c>
      <c r="E99" s="358">
        <v>1</v>
      </c>
      <c r="F99" s="358">
        <v>4</v>
      </c>
      <c r="G99" s="358">
        <v>19</v>
      </c>
      <c r="H99" s="358">
        <v>27</v>
      </c>
      <c r="I99" s="358">
        <v>21</v>
      </c>
      <c r="J99" s="358">
        <v>5</v>
      </c>
      <c r="K99" s="358">
        <v>0</v>
      </c>
      <c r="L99" s="358">
        <v>0</v>
      </c>
      <c r="M99" s="358">
        <v>0</v>
      </c>
    </row>
    <row r="100" spans="1:13">
      <c r="A100" t="s">
        <v>1050</v>
      </c>
      <c r="B100" t="s">
        <v>1</v>
      </c>
      <c r="C100" s="358">
        <v>38</v>
      </c>
      <c r="D100" s="358">
        <v>0</v>
      </c>
      <c r="E100" s="358">
        <v>0</v>
      </c>
      <c r="F100" s="358">
        <v>6</v>
      </c>
      <c r="G100" s="358">
        <v>11</v>
      </c>
      <c r="H100" s="358">
        <v>9</v>
      </c>
      <c r="I100" s="358">
        <v>11</v>
      </c>
      <c r="J100" s="358">
        <v>1</v>
      </c>
      <c r="K100" s="358">
        <v>0</v>
      </c>
      <c r="L100" s="358">
        <v>0</v>
      </c>
      <c r="M100" s="358">
        <v>0</v>
      </c>
    </row>
    <row r="101" spans="1:13">
      <c r="A101" t="s">
        <v>1051</v>
      </c>
      <c r="B101" t="s">
        <v>1</v>
      </c>
      <c r="C101" s="358">
        <v>151</v>
      </c>
      <c r="D101" s="358">
        <v>0</v>
      </c>
      <c r="E101" s="358">
        <v>3</v>
      </c>
      <c r="F101" s="358">
        <v>18</v>
      </c>
      <c r="G101" s="358">
        <v>38</v>
      </c>
      <c r="H101" s="358">
        <v>54</v>
      </c>
      <c r="I101" s="358">
        <v>32</v>
      </c>
      <c r="J101" s="358">
        <v>6</v>
      </c>
      <c r="K101" s="358">
        <v>0</v>
      </c>
      <c r="L101" s="358">
        <v>0</v>
      </c>
      <c r="M101" s="358">
        <v>0</v>
      </c>
    </row>
    <row r="102" spans="1:13">
      <c r="A102" t="s">
        <v>872</v>
      </c>
      <c r="B102" t="s">
        <v>1</v>
      </c>
      <c r="C102" s="358">
        <v>36</v>
      </c>
      <c r="D102" s="358">
        <v>0</v>
      </c>
      <c r="E102" s="358">
        <v>1</v>
      </c>
      <c r="F102" s="358">
        <v>3</v>
      </c>
      <c r="G102" s="358">
        <v>7</v>
      </c>
      <c r="H102" s="358">
        <v>14</v>
      </c>
      <c r="I102" s="358">
        <v>9</v>
      </c>
      <c r="J102" s="358">
        <v>2</v>
      </c>
      <c r="K102" s="358">
        <v>0</v>
      </c>
      <c r="L102" s="358">
        <v>0</v>
      </c>
      <c r="M102" s="358">
        <v>0</v>
      </c>
    </row>
    <row r="103" spans="1:13">
      <c r="A103" t="s">
        <v>1052</v>
      </c>
      <c r="B103" t="s">
        <v>1</v>
      </c>
      <c r="C103" s="358">
        <v>39</v>
      </c>
      <c r="D103" s="358">
        <v>0</v>
      </c>
      <c r="E103" s="358">
        <v>1</v>
      </c>
      <c r="F103" s="358">
        <v>4</v>
      </c>
      <c r="G103" s="358">
        <v>8</v>
      </c>
      <c r="H103" s="358">
        <v>11</v>
      </c>
      <c r="I103" s="358">
        <v>14</v>
      </c>
      <c r="J103" s="358">
        <v>1</v>
      </c>
      <c r="K103" s="358">
        <v>0</v>
      </c>
      <c r="L103" s="358">
        <v>0</v>
      </c>
      <c r="M103" s="358">
        <v>0</v>
      </c>
    </row>
    <row r="104" spans="1:13">
      <c r="A104" t="s">
        <v>1053</v>
      </c>
      <c r="B104" t="s">
        <v>1</v>
      </c>
      <c r="C104" s="358">
        <v>51</v>
      </c>
      <c r="D104" s="358">
        <v>0</v>
      </c>
      <c r="E104" s="358">
        <v>0</v>
      </c>
      <c r="F104" s="358">
        <v>7</v>
      </c>
      <c r="G104" s="358">
        <v>15</v>
      </c>
      <c r="H104" s="358">
        <v>19</v>
      </c>
      <c r="I104" s="358">
        <v>9</v>
      </c>
      <c r="J104" s="358">
        <v>1</v>
      </c>
      <c r="K104" s="358">
        <v>0</v>
      </c>
      <c r="L104" s="358">
        <v>0</v>
      </c>
      <c r="M104" s="358">
        <v>0</v>
      </c>
    </row>
    <row r="105" spans="1:13">
      <c r="A105" t="s">
        <v>877</v>
      </c>
      <c r="B105" t="s">
        <v>1</v>
      </c>
      <c r="C105" s="358">
        <v>43</v>
      </c>
      <c r="D105" s="358">
        <v>0</v>
      </c>
      <c r="E105" s="358">
        <v>0</v>
      </c>
      <c r="F105" s="358">
        <v>4</v>
      </c>
      <c r="G105" s="358">
        <v>9</v>
      </c>
      <c r="H105" s="358">
        <v>17</v>
      </c>
      <c r="I105" s="358">
        <v>10</v>
      </c>
      <c r="J105" s="358">
        <v>3</v>
      </c>
      <c r="K105" s="358">
        <v>0</v>
      </c>
      <c r="L105" s="358">
        <v>0</v>
      </c>
      <c r="M105" s="358">
        <v>0</v>
      </c>
    </row>
    <row r="106" spans="1:13">
      <c r="A106" t="s">
        <v>132</v>
      </c>
      <c r="B106" t="s">
        <v>2</v>
      </c>
      <c r="C106" s="358">
        <v>21032</v>
      </c>
      <c r="D106" s="358">
        <v>1</v>
      </c>
      <c r="E106" s="358">
        <v>237</v>
      </c>
      <c r="F106" s="358">
        <v>1714</v>
      </c>
      <c r="G106" s="358">
        <v>5429</v>
      </c>
      <c r="H106" s="358">
        <v>7672</v>
      </c>
      <c r="I106" s="358">
        <v>4821</v>
      </c>
      <c r="J106" s="358">
        <v>1125</v>
      </c>
      <c r="K106" s="358">
        <v>33</v>
      </c>
      <c r="L106" s="358">
        <v>0</v>
      </c>
      <c r="M106" s="358">
        <v>0</v>
      </c>
    </row>
    <row r="107" spans="1:13">
      <c r="A107" t="s">
        <v>1029</v>
      </c>
      <c r="B107" t="s">
        <v>2</v>
      </c>
      <c r="C107" s="358">
        <v>5672</v>
      </c>
      <c r="D107" s="358">
        <v>1</v>
      </c>
      <c r="E107" s="358">
        <v>64</v>
      </c>
      <c r="F107" s="358">
        <v>401</v>
      </c>
      <c r="G107" s="358">
        <v>1395</v>
      </c>
      <c r="H107" s="358">
        <v>2063</v>
      </c>
      <c r="I107" s="358">
        <v>1412</v>
      </c>
      <c r="J107" s="358">
        <v>327</v>
      </c>
      <c r="K107" s="358">
        <v>9</v>
      </c>
      <c r="L107" s="358">
        <v>0</v>
      </c>
      <c r="M107" s="358">
        <v>0</v>
      </c>
    </row>
    <row r="108" spans="1:13">
      <c r="A108" t="s">
        <v>1030</v>
      </c>
      <c r="B108" t="s">
        <v>2</v>
      </c>
      <c r="C108" s="358">
        <v>853</v>
      </c>
      <c r="D108" s="358">
        <v>0</v>
      </c>
      <c r="E108" s="358">
        <v>2</v>
      </c>
      <c r="F108" s="358">
        <v>34</v>
      </c>
      <c r="G108" s="358">
        <v>162</v>
      </c>
      <c r="H108" s="358">
        <v>327</v>
      </c>
      <c r="I108" s="358">
        <v>265</v>
      </c>
      <c r="J108" s="358">
        <v>62</v>
      </c>
      <c r="K108" s="358">
        <v>1</v>
      </c>
      <c r="L108" s="358">
        <v>0</v>
      </c>
      <c r="M108" s="358">
        <v>0</v>
      </c>
    </row>
    <row r="109" spans="1:13">
      <c r="A109" t="s">
        <v>124</v>
      </c>
      <c r="B109" t="s">
        <v>2</v>
      </c>
      <c r="C109" s="358">
        <v>570</v>
      </c>
      <c r="D109" s="358">
        <v>0</v>
      </c>
      <c r="E109" s="358">
        <v>4</v>
      </c>
      <c r="F109" s="358">
        <v>28</v>
      </c>
      <c r="G109" s="358">
        <v>115</v>
      </c>
      <c r="H109" s="358">
        <v>210</v>
      </c>
      <c r="I109" s="358">
        <v>175</v>
      </c>
      <c r="J109" s="358">
        <v>37</v>
      </c>
      <c r="K109" s="358">
        <v>1</v>
      </c>
      <c r="L109" s="358">
        <v>0</v>
      </c>
      <c r="M109" s="358">
        <v>0</v>
      </c>
    </row>
    <row r="110" spans="1:13">
      <c r="A110" t="s">
        <v>125</v>
      </c>
      <c r="B110" t="s">
        <v>2</v>
      </c>
      <c r="C110" s="358">
        <v>409</v>
      </c>
      <c r="D110" s="358">
        <v>0</v>
      </c>
      <c r="E110" s="358">
        <v>7</v>
      </c>
      <c r="F110" s="358">
        <v>53</v>
      </c>
      <c r="G110" s="358">
        <v>116</v>
      </c>
      <c r="H110" s="358">
        <v>130</v>
      </c>
      <c r="I110" s="358">
        <v>82</v>
      </c>
      <c r="J110" s="358">
        <v>21</v>
      </c>
      <c r="K110" s="358">
        <v>0</v>
      </c>
      <c r="L110" s="358">
        <v>0</v>
      </c>
      <c r="M110" s="358">
        <v>0</v>
      </c>
    </row>
    <row r="111" spans="1:13">
      <c r="A111" t="s">
        <v>126</v>
      </c>
      <c r="B111" t="s">
        <v>2</v>
      </c>
      <c r="C111" s="358">
        <v>285</v>
      </c>
      <c r="D111" s="358">
        <v>0</v>
      </c>
      <c r="E111" s="358">
        <v>11</v>
      </c>
      <c r="F111" s="358">
        <v>37</v>
      </c>
      <c r="G111" s="358">
        <v>57</v>
      </c>
      <c r="H111" s="358">
        <v>120</v>
      </c>
      <c r="I111" s="358">
        <v>45</v>
      </c>
      <c r="J111" s="358">
        <v>15</v>
      </c>
      <c r="K111" s="358">
        <v>0</v>
      </c>
      <c r="L111" s="358">
        <v>0</v>
      </c>
      <c r="M111" s="358">
        <v>0</v>
      </c>
    </row>
    <row r="112" spans="1:13">
      <c r="A112" t="s">
        <v>127</v>
      </c>
      <c r="B112" t="s">
        <v>2</v>
      </c>
      <c r="C112" s="358">
        <v>566</v>
      </c>
      <c r="D112" s="358">
        <v>0</v>
      </c>
      <c r="E112" s="358">
        <v>5</v>
      </c>
      <c r="F112" s="358">
        <v>36</v>
      </c>
      <c r="G112" s="358">
        <v>170</v>
      </c>
      <c r="H112" s="358">
        <v>202</v>
      </c>
      <c r="I112" s="358">
        <v>120</v>
      </c>
      <c r="J112" s="358">
        <v>31</v>
      </c>
      <c r="K112" s="358">
        <v>2</v>
      </c>
      <c r="L112" s="358">
        <v>0</v>
      </c>
      <c r="M112" s="358">
        <v>0</v>
      </c>
    </row>
    <row r="113" spans="1:13">
      <c r="A113" t="s">
        <v>128</v>
      </c>
      <c r="B113" t="s">
        <v>2</v>
      </c>
      <c r="C113" s="358">
        <v>905</v>
      </c>
      <c r="D113" s="358">
        <v>1</v>
      </c>
      <c r="E113" s="358">
        <v>7</v>
      </c>
      <c r="F113" s="358">
        <v>65</v>
      </c>
      <c r="G113" s="358">
        <v>231</v>
      </c>
      <c r="H113" s="358">
        <v>347</v>
      </c>
      <c r="I113" s="358">
        <v>204</v>
      </c>
      <c r="J113" s="358">
        <v>48</v>
      </c>
      <c r="K113" s="358">
        <v>2</v>
      </c>
      <c r="L113" s="358">
        <v>0</v>
      </c>
      <c r="M113" s="358">
        <v>0</v>
      </c>
    </row>
    <row r="114" spans="1:13">
      <c r="A114" t="s">
        <v>129</v>
      </c>
      <c r="B114" t="s">
        <v>2</v>
      </c>
      <c r="C114" s="358">
        <v>707</v>
      </c>
      <c r="D114" s="358">
        <v>0</v>
      </c>
      <c r="E114" s="358">
        <v>9</v>
      </c>
      <c r="F114" s="358">
        <v>49</v>
      </c>
      <c r="G114" s="358">
        <v>190</v>
      </c>
      <c r="H114" s="358">
        <v>259</v>
      </c>
      <c r="I114" s="358">
        <v>158</v>
      </c>
      <c r="J114" s="358">
        <v>41</v>
      </c>
      <c r="K114" s="358">
        <v>1</v>
      </c>
      <c r="L114" s="358">
        <v>0</v>
      </c>
      <c r="M114" s="358">
        <v>0</v>
      </c>
    </row>
    <row r="115" spans="1:13">
      <c r="A115" t="s">
        <v>130</v>
      </c>
      <c r="B115" t="s">
        <v>2</v>
      </c>
      <c r="C115" s="358">
        <v>557</v>
      </c>
      <c r="D115" s="358">
        <v>0</v>
      </c>
      <c r="E115" s="358">
        <v>4</v>
      </c>
      <c r="F115" s="358">
        <v>27</v>
      </c>
      <c r="G115" s="358">
        <v>143</v>
      </c>
      <c r="H115" s="358">
        <v>183</v>
      </c>
      <c r="I115" s="358">
        <v>162</v>
      </c>
      <c r="J115" s="358">
        <v>37</v>
      </c>
      <c r="K115" s="358">
        <v>1</v>
      </c>
      <c r="L115" s="358">
        <v>0</v>
      </c>
      <c r="M115" s="358">
        <v>0</v>
      </c>
    </row>
    <row r="116" spans="1:13">
      <c r="A116" t="s">
        <v>131</v>
      </c>
      <c r="B116" t="s">
        <v>2</v>
      </c>
      <c r="C116" s="358">
        <v>820</v>
      </c>
      <c r="D116" s="358">
        <v>0</v>
      </c>
      <c r="E116" s="358">
        <v>15</v>
      </c>
      <c r="F116" s="358">
        <v>72</v>
      </c>
      <c r="G116" s="358">
        <v>211</v>
      </c>
      <c r="H116" s="358">
        <v>285</v>
      </c>
      <c r="I116" s="358">
        <v>201</v>
      </c>
      <c r="J116" s="358">
        <v>35</v>
      </c>
      <c r="K116" s="358">
        <v>1</v>
      </c>
      <c r="L116" s="358">
        <v>0</v>
      </c>
      <c r="M116" s="358">
        <v>0</v>
      </c>
    </row>
    <row r="117" spans="1:13">
      <c r="A117" t="s">
        <v>363</v>
      </c>
      <c r="B117" t="s">
        <v>2</v>
      </c>
      <c r="C117" s="358">
        <v>2128</v>
      </c>
      <c r="D117" s="358">
        <v>0</v>
      </c>
      <c r="E117" s="358">
        <v>31</v>
      </c>
      <c r="F117" s="358">
        <v>241</v>
      </c>
      <c r="G117" s="358">
        <v>581</v>
      </c>
      <c r="H117" s="358">
        <v>725</v>
      </c>
      <c r="I117" s="358">
        <v>434</v>
      </c>
      <c r="J117" s="358">
        <v>113</v>
      </c>
      <c r="K117" s="358">
        <v>3</v>
      </c>
      <c r="L117" s="358">
        <v>0</v>
      </c>
      <c r="M117" s="358">
        <v>0</v>
      </c>
    </row>
    <row r="118" spans="1:13">
      <c r="A118" t="s">
        <v>852</v>
      </c>
      <c r="B118" t="s">
        <v>2</v>
      </c>
      <c r="C118" s="358">
        <v>1807</v>
      </c>
      <c r="D118" s="358">
        <v>0</v>
      </c>
      <c r="E118" s="358">
        <v>27</v>
      </c>
      <c r="F118" s="358">
        <v>179</v>
      </c>
      <c r="G118" s="358">
        <v>491</v>
      </c>
      <c r="H118" s="358">
        <v>611</v>
      </c>
      <c r="I118" s="358">
        <v>388</v>
      </c>
      <c r="J118" s="358">
        <v>108</v>
      </c>
      <c r="K118" s="358">
        <v>3</v>
      </c>
      <c r="L118" s="358">
        <v>0</v>
      </c>
      <c r="M118" s="358">
        <v>0</v>
      </c>
    </row>
    <row r="119" spans="1:13">
      <c r="A119" t="s">
        <v>858</v>
      </c>
      <c r="B119" t="s">
        <v>2</v>
      </c>
      <c r="C119" s="358">
        <v>1352</v>
      </c>
      <c r="D119" s="358">
        <v>0</v>
      </c>
      <c r="E119" s="358">
        <v>15</v>
      </c>
      <c r="F119" s="358">
        <v>97</v>
      </c>
      <c r="G119" s="358">
        <v>344</v>
      </c>
      <c r="H119" s="358">
        <v>541</v>
      </c>
      <c r="I119" s="358">
        <v>295</v>
      </c>
      <c r="J119" s="358">
        <v>57</v>
      </c>
      <c r="K119" s="358">
        <v>3</v>
      </c>
      <c r="L119" s="358">
        <v>0</v>
      </c>
      <c r="M119" s="358">
        <v>0</v>
      </c>
    </row>
    <row r="120" spans="1:13">
      <c r="A120" t="s">
        <v>853</v>
      </c>
      <c r="B120" t="s">
        <v>2</v>
      </c>
      <c r="C120" s="358">
        <v>2083</v>
      </c>
      <c r="D120" s="358">
        <v>0</v>
      </c>
      <c r="E120" s="358">
        <v>10</v>
      </c>
      <c r="F120" s="358">
        <v>110</v>
      </c>
      <c r="G120" s="358">
        <v>463</v>
      </c>
      <c r="H120" s="358">
        <v>836</v>
      </c>
      <c r="I120" s="358">
        <v>526</v>
      </c>
      <c r="J120" s="358">
        <v>133</v>
      </c>
      <c r="K120" s="358">
        <v>5</v>
      </c>
      <c r="L120" s="358">
        <v>0</v>
      </c>
      <c r="M120" s="358">
        <v>0</v>
      </c>
    </row>
    <row r="121" spans="1:13">
      <c r="A121" t="s">
        <v>7</v>
      </c>
      <c r="B121" t="s">
        <v>2</v>
      </c>
      <c r="C121" s="358">
        <v>140</v>
      </c>
      <c r="D121" s="358">
        <v>0</v>
      </c>
      <c r="E121" s="358">
        <v>1</v>
      </c>
      <c r="F121" s="358">
        <v>15</v>
      </c>
      <c r="G121" s="358">
        <v>40</v>
      </c>
      <c r="H121" s="358">
        <v>38</v>
      </c>
      <c r="I121" s="358">
        <v>38</v>
      </c>
      <c r="J121" s="358">
        <v>8</v>
      </c>
      <c r="K121" s="358">
        <v>0</v>
      </c>
      <c r="L121" s="358">
        <v>0</v>
      </c>
      <c r="M121" s="358">
        <v>0</v>
      </c>
    </row>
    <row r="122" spans="1:13">
      <c r="A122" t="s">
        <v>1035</v>
      </c>
      <c r="B122" t="s">
        <v>2</v>
      </c>
      <c r="C122" s="358">
        <v>332</v>
      </c>
      <c r="D122" s="358">
        <v>0</v>
      </c>
      <c r="E122" s="358">
        <v>1</v>
      </c>
      <c r="F122" s="358">
        <v>7</v>
      </c>
      <c r="G122" s="358">
        <v>49</v>
      </c>
      <c r="H122" s="358">
        <v>130</v>
      </c>
      <c r="I122" s="358">
        <v>110</v>
      </c>
      <c r="J122" s="358">
        <v>32</v>
      </c>
      <c r="K122" s="358">
        <v>3</v>
      </c>
      <c r="L122" s="358">
        <v>0</v>
      </c>
      <c r="M122" s="358">
        <v>0</v>
      </c>
    </row>
    <row r="123" spans="1:13">
      <c r="A123" t="s">
        <v>9</v>
      </c>
      <c r="B123" t="s">
        <v>2</v>
      </c>
      <c r="C123" s="358">
        <v>841</v>
      </c>
      <c r="D123" s="358">
        <v>0</v>
      </c>
      <c r="E123" s="358">
        <v>6</v>
      </c>
      <c r="F123" s="358">
        <v>84</v>
      </c>
      <c r="G123" s="358">
        <v>212</v>
      </c>
      <c r="H123" s="358">
        <v>314</v>
      </c>
      <c r="I123" s="358">
        <v>186</v>
      </c>
      <c r="J123" s="358">
        <v>38</v>
      </c>
      <c r="K123" s="358">
        <v>1</v>
      </c>
      <c r="L123" s="358">
        <v>0</v>
      </c>
      <c r="M123" s="358">
        <v>0</v>
      </c>
    </row>
    <row r="124" spans="1:13">
      <c r="A124" t="s">
        <v>869</v>
      </c>
      <c r="B124" t="s">
        <v>2</v>
      </c>
      <c r="C124" s="358">
        <v>121</v>
      </c>
      <c r="D124" s="358">
        <v>0</v>
      </c>
      <c r="E124" s="358">
        <v>1</v>
      </c>
      <c r="F124" s="358">
        <v>16</v>
      </c>
      <c r="G124" s="358">
        <v>38</v>
      </c>
      <c r="H124" s="358">
        <v>35</v>
      </c>
      <c r="I124" s="358">
        <v>26</v>
      </c>
      <c r="J124" s="358">
        <v>5</v>
      </c>
      <c r="K124" s="358">
        <v>0</v>
      </c>
      <c r="L124" s="358">
        <v>0</v>
      </c>
      <c r="M124" s="358">
        <v>0</v>
      </c>
    </row>
    <row r="125" spans="1:13">
      <c r="A125" t="s">
        <v>875</v>
      </c>
      <c r="B125" t="s">
        <v>2</v>
      </c>
      <c r="C125" s="358">
        <v>285</v>
      </c>
      <c r="D125" s="358">
        <v>0</v>
      </c>
      <c r="E125" s="358">
        <v>3</v>
      </c>
      <c r="F125" s="358">
        <v>28</v>
      </c>
      <c r="G125" s="358">
        <v>86</v>
      </c>
      <c r="H125" s="358">
        <v>77</v>
      </c>
      <c r="I125" s="358">
        <v>74</v>
      </c>
      <c r="J125" s="358">
        <v>17</v>
      </c>
      <c r="K125" s="358">
        <v>0</v>
      </c>
      <c r="L125" s="358">
        <v>0</v>
      </c>
      <c r="M125" s="358">
        <v>0</v>
      </c>
    </row>
    <row r="126" spans="1:13">
      <c r="A126" t="s">
        <v>859</v>
      </c>
      <c r="B126" t="s">
        <v>2</v>
      </c>
      <c r="C126" s="358">
        <v>1071</v>
      </c>
      <c r="D126" s="358">
        <v>0</v>
      </c>
      <c r="E126" s="358">
        <v>10</v>
      </c>
      <c r="F126" s="358">
        <v>95</v>
      </c>
      <c r="G126" s="358">
        <v>325</v>
      </c>
      <c r="H126" s="358">
        <v>393</v>
      </c>
      <c r="I126" s="358">
        <v>204</v>
      </c>
      <c r="J126" s="358">
        <v>44</v>
      </c>
      <c r="K126" s="358">
        <v>0</v>
      </c>
      <c r="L126" s="358">
        <v>0</v>
      </c>
      <c r="M126" s="358">
        <v>0</v>
      </c>
    </row>
    <row r="127" spans="1:13">
      <c r="A127" t="s">
        <v>1036</v>
      </c>
      <c r="B127" t="s">
        <v>2</v>
      </c>
      <c r="C127" s="358">
        <v>133</v>
      </c>
      <c r="D127" s="358">
        <v>0</v>
      </c>
      <c r="E127" s="358">
        <v>4</v>
      </c>
      <c r="F127" s="358">
        <v>9</v>
      </c>
      <c r="G127" s="358">
        <v>45</v>
      </c>
      <c r="H127" s="358">
        <v>47</v>
      </c>
      <c r="I127" s="358">
        <v>20</v>
      </c>
      <c r="J127" s="358">
        <v>8</v>
      </c>
      <c r="K127" s="358">
        <v>0</v>
      </c>
      <c r="L127" s="358">
        <v>0</v>
      </c>
      <c r="M127" s="358">
        <v>0</v>
      </c>
    </row>
    <row r="128" spans="1:13">
      <c r="A128" t="s">
        <v>14</v>
      </c>
      <c r="B128" t="s">
        <v>2</v>
      </c>
      <c r="C128" s="358">
        <v>133</v>
      </c>
      <c r="D128" s="358">
        <v>0</v>
      </c>
      <c r="E128" s="358">
        <v>1</v>
      </c>
      <c r="F128" s="358">
        <v>16</v>
      </c>
      <c r="G128" s="358">
        <v>28</v>
      </c>
      <c r="H128" s="358">
        <v>40</v>
      </c>
      <c r="I128" s="358">
        <v>40</v>
      </c>
      <c r="J128" s="358">
        <v>8</v>
      </c>
      <c r="K128" s="358">
        <v>0</v>
      </c>
      <c r="L128" s="358">
        <v>0</v>
      </c>
      <c r="M128" s="358">
        <v>0</v>
      </c>
    </row>
    <row r="129" spans="1:13">
      <c r="A129" t="s">
        <v>1037</v>
      </c>
      <c r="B129" t="s">
        <v>2</v>
      </c>
      <c r="C129" s="358">
        <v>882</v>
      </c>
      <c r="D129" s="358">
        <v>0</v>
      </c>
      <c r="E129" s="358">
        <v>5</v>
      </c>
      <c r="F129" s="358">
        <v>42</v>
      </c>
      <c r="G129" s="358">
        <v>202</v>
      </c>
      <c r="H129" s="358">
        <v>348</v>
      </c>
      <c r="I129" s="358">
        <v>234</v>
      </c>
      <c r="J129" s="358">
        <v>48</v>
      </c>
      <c r="K129" s="358">
        <v>3</v>
      </c>
      <c r="L129" s="358">
        <v>0</v>
      </c>
      <c r="M129" s="358">
        <v>0</v>
      </c>
    </row>
    <row r="130" spans="1:13">
      <c r="A130" t="s">
        <v>16</v>
      </c>
      <c r="B130" t="s">
        <v>2</v>
      </c>
      <c r="C130" s="358">
        <v>247</v>
      </c>
      <c r="D130" s="358">
        <v>0</v>
      </c>
      <c r="E130" s="358">
        <v>4</v>
      </c>
      <c r="F130" s="358">
        <v>19</v>
      </c>
      <c r="G130" s="358">
        <v>70</v>
      </c>
      <c r="H130" s="358">
        <v>82</v>
      </c>
      <c r="I130" s="358">
        <v>61</v>
      </c>
      <c r="J130" s="358">
        <v>11</v>
      </c>
      <c r="K130" s="358">
        <v>0</v>
      </c>
      <c r="L130" s="358">
        <v>0</v>
      </c>
      <c r="M130" s="358">
        <v>0</v>
      </c>
    </row>
    <row r="131" spans="1:13">
      <c r="A131" t="s">
        <v>17</v>
      </c>
      <c r="B131" t="s">
        <v>2</v>
      </c>
      <c r="C131" s="358">
        <v>342</v>
      </c>
      <c r="D131" s="358">
        <v>0</v>
      </c>
      <c r="E131" s="358">
        <v>6</v>
      </c>
      <c r="F131" s="358">
        <v>35</v>
      </c>
      <c r="G131" s="358">
        <v>107</v>
      </c>
      <c r="H131" s="358">
        <v>114</v>
      </c>
      <c r="I131" s="358">
        <v>66</v>
      </c>
      <c r="J131" s="358">
        <v>14</v>
      </c>
      <c r="K131" s="358">
        <v>0</v>
      </c>
      <c r="L131" s="358">
        <v>0</v>
      </c>
      <c r="M131" s="358">
        <v>0</v>
      </c>
    </row>
    <row r="132" spans="1:13">
      <c r="A132" t="s">
        <v>18</v>
      </c>
      <c r="B132" t="s">
        <v>2</v>
      </c>
      <c r="C132" s="358">
        <v>517</v>
      </c>
      <c r="D132" s="358">
        <v>0</v>
      </c>
      <c r="E132" s="358">
        <v>3</v>
      </c>
      <c r="F132" s="358">
        <v>36</v>
      </c>
      <c r="G132" s="358">
        <v>111</v>
      </c>
      <c r="H132" s="358">
        <v>198</v>
      </c>
      <c r="I132" s="358">
        <v>129</v>
      </c>
      <c r="J132" s="358">
        <v>40</v>
      </c>
      <c r="K132" s="358">
        <v>0</v>
      </c>
      <c r="L132" s="358">
        <v>0</v>
      </c>
      <c r="M132" s="358">
        <v>0</v>
      </c>
    </row>
    <row r="133" spans="1:13">
      <c r="A133" t="s">
        <v>19</v>
      </c>
      <c r="B133" t="s">
        <v>2</v>
      </c>
      <c r="C133" s="358">
        <v>165</v>
      </c>
      <c r="D133" s="358">
        <v>0</v>
      </c>
      <c r="E133" s="358">
        <v>1</v>
      </c>
      <c r="F133" s="358">
        <v>13</v>
      </c>
      <c r="G133" s="358">
        <v>51</v>
      </c>
      <c r="H133" s="358">
        <v>64</v>
      </c>
      <c r="I133" s="358">
        <v>27</v>
      </c>
      <c r="J133" s="358">
        <v>8</v>
      </c>
      <c r="K133" s="358">
        <v>1</v>
      </c>
      <c r="L133" s="358">
        <v>0</v>
      </c>
      <c r="M133" s="358">
        <v>0</v>
      </c>
    </row>
    <row r="134" spans="1:13">
      <c r="A134" t="s">
        <v>20</v>
      </c>
      <c r="B134" t="s">
        <v>2</v>
      </c>
      <c r="C134" s="358">
        <v>351</v>
      </c>
      <c r="D134" s="358">
        <v>0</v>
      </c>
      <c r="E134" s="358">
        <v>6</v>
      </c>
      <c r="F134" s="358">
        <v>25</v>
      </c>
      <c r="G134" s="358">
        <v>96</v>
      </c>
      <c r="H134" s="358">
        <v>146</v>
      </c>
      <c r="I134" s="358">
        <v>63</v>
      </c>
      <c r="J134" s="358">
        <v>15</v>
      </c>
      <c r="K134" s="358">
        <v>0</v>
      </c>
      <c r="L134" s="358">
        <v>0</v>
      </c>
      <c r="M134" s="358">
        <v>0</v>
      </c>
    </row>
    <row r="135" spans="1:13">
      <c r="A135" t="s">
        <v>21</v>
      </c>
      <c r="B135" t="s">
        <v>2</v>
      </c>
      <c r="C135" s="358">
        <v>144</v>
      </c>
      <c r="D135" s="358">
        <v>0</v>
      </c>
      <c r="E135" s="358">
        <v>5</v>
      </c>
      <c r="F135" s="358">
        <v>16</v>
      </c>
      <c r="G135" s="358">
        <v>36</v>
      </c>
      <c r="H135" s="358">
        <v>55</v>
      </c>
      <c r="I135" s="358">
        <v>26</v>
      </c>
      <c r="J135" s="358">
        <v>6</v>
      </c>
      <c r="K135" s="358">
        <v>0</v>
      </c>
      <c r="L135" s="358">
        <v>0</v>
      </c>
      <c r="M135" s="358">
        <v>0</v>
      </c>
    </row>
    <row r="136" spans="1:13">
      <c r="A136" t="s">
        <v>496</v>
      </c>
      <c r="B136" t="s">
        <v>2</v>
      </c>
      <c r="C136" s="358">
        <v>155</v>
      </c>
      <c r="D136" s="358">
        <v>0</v>
      </c>
      <c r="E136" s="358">
        <v>2</v>
      </c>
      <c r="F136" s="358">
        <v>14</v>
      </c>
      <c r="G136" s="358">
        <v>43</v>
      </c>
      <c r="H136" s="358">
        <v>56</v>
      </c>
      <c r="I136" s="358">
        <v>34</v>
      </c>
      <c r="J136" s="358">
        <v>6</v>
      </c>
      <c r="K136" s="358">
        <v>0</v>
      </c>
      <c r="L136" s="358">
        <v>0</v>
      </c>
      <c r="M136" s="358">
        <v>0</v>
      </c>
    </row>
    <row r="137" spans="1:13">
      <c r="A137" t="s">
        <v>1040</v>
      </c>
      <c r="B137" t="s">
        <v>2</v>
      </c>
      <c r="C137" s="358">
        <v>82</v>
      </c>
      <c r="D137" s="358">
        <v>0</v>
      </c>
      <c r="E137" s="358">
        <v>2</v>
      </c>
      <c r="F137" s="358">
        <v>6</v>
      </c>
      <c r="G137" s="358">
        <v>26</v>
      </c>
      <c r="H137" s="358">
        <v>27</v>
      </c>
      <c r="I137" s="358">
        <v>19</v>
      </c>
      <c r="J137" s="358">
        <v>2</v>
      </c>
      <c r="K137" s="358">
        <v>0</v>
      </c>
      <c r="L137" s="358">
        <v>0</v>
      </c>
      <c r="M137" s="358">
        <v>0</v>
      </c>
    </row>
    <row r="138" spans="1:13">
      <c r="A138" t="s">
        <v>1042</v>
      </c>
      <c r="B138" t="s">
        <v>2</v>
      </c>
      <c r="C138" s="358">
        <v>222</v>
      </c>
      <c r="D138" s="358">
        <v>0</v>
      </c>
      <c r="E138" s="358">
        <v>4</v>
      </c>
      <c r="F138" s="358">
        <v>32</v>
      </c>
      <c r="G138" s="358">
        <v>66</v>
      </c>
      <c r="H138" s="358">
        <v>68</v>
      </c>
      <c r="I138" s="358">
        <v>42</v>
      </c>
      <c r="J138" s="358">
        <v>10</v>
      </c>
      <c r="K138" s="358">
        <v>0</v>
      </c>
      <c r="L138" s="358">
        <v>0</v>
      </c>
      <c r="M138" s="358">
        <v>0</v>
      </c>
    </row>
    <row r="139" spans="1:13">
      <c r="A139" t="s">
        <v>23</v>
      </c>
      <c r="B139" t="s">
        <v>2</v>
      </c>
      <c r="C139" s="358">
        <v>165</v>
      </c>
      <c r="D139" s="358">
        <v>0</v>
      </c>
      <c r="E139" s="358">
        <v>2</v>
      </c>
      <c r="F139" s="358">
        <v>17</v>
      </c>
      <c r="G139" s="358">
        <v>55</v>
      </c>
      <c r="H139" s="358">
        <v>63</v>
      </c>
      <c r="I139" s="358">
        <v>21</v>
      </c>
      <c r="J139" s="358">
        <v>7</v>
      </c>
      <c r="K139" s="358">
        <v>0</v>
      </c>
      <c r="L139" s="358">
        <v>0</v>
      </c>
      <c r="M139" s="358">
        <v>0</v>
      </c>
    </row>
    <row r="140" spans="1:13">
      <c r="A140" t="s">
        <v>1043</v>
      </c>
      <c r="B140" t="s">
        <v>2</v>
      </c>
      <c r="C140" s="358">
        <v>122</v>
      </c>
      <c r="D140" s="358">
        <v>0</v>
      </c>
      <c r="E140" s="358">
        <v>2</v>
      </c>
      <c r="F140" s="358">
        <v>11</v>
      </c>
      <c r="G140" s="358">
        <v>35</v>
      </c>
      <c r="H140" s="358">
        <v>46</v>
      </c>
      <c r="I140" s="358">
        <v>26</v>
      </c>
      <c r="J140" s="358">
        <v>2</v>
      </c>
      <c r="K140" s="358">
        <v>0</v>
      </c>
      <c r="L140" s="358">
        <v>0</v>
      </c>
      <c r="M140" s="358">
        <v>0</v>
      </c>
    </row>
    <row r="141" spans="1:13">
      <c r="A141" t="s">
        <v>1044</v>
      </c>
      <c r="B141" t="s">
        <v>2</v>
      </c>
      <c r="C141" s="358">
        <v>149</v>
      </c>
      <c r="D141" s="358">
        <v>0</v>
      </c>
      <c r="E141" s="358">
        <v>1</v>
      </c>
      <c r="F141" s="358">
        <v>13</v>
      </c>
      <c r="G141" s="358">
        <v>56</v>
      </c>
      <c r="H141" s="358">
        <v>55</v>
      </c>
      <c r="I141" s="358">
        <v>18</v>
      </c>
      <c r="J141" s="358">
        <v>6</v>
      </c>
      <c r="K141" s="358">
        <v>0</v>
      </c>
      <c r="L141" s="358">
        <v>0</v>
      </c>
      <c r="M141" s="358">
        <v>0</v>
      </c>
    </row>
    <row r="142" spans="1:13">
      <c r="A142" t="s">
        <v>1045</v>
      </c>
      <c r="B142" t="s">
        <v>2</v>
      </c>
      <c r="C142" s="358">
        <v>101</v>
      </c>
      <c r="D142" s="358">
        <v>0</v>
      </c>
      <c r="E142" s="358">
        <v>1</v>
      </c>
      <c r="F142" s="358">
        <v>8</v>
      </c>
      <c r="G142" s="358">
        <v>28</v>
      </c>
      <c r="H142" s="358">
        <v>38</v>
      </c>
      <c r="I142" s="358">
        <v>25</v>
      </c>
      <c r="J142" s="358">
        <v>1</v>
      </c>
      <c r="K142" s="358">
        <v>0</v>
      </c>
      <c r="L142" s="358">
        <v>0</v>
      </c>
      <c r="M142" s="358">
        <v>0</v>
      </c>
    </row>
    <row r="143" spans="1:13">
      <c r="A143" t="s">
        <v>1046</v>
      </c>
      <c r="B143" t="s">
        <v>2</v>
      </c>
      <c r="C143" s="358">
        <v>178</v>
      </c>
      <c r="D143" s="358">
        <v>0</v>
      </c>
      <c r="E143" s="358">
        <v>3</v>
      </c>
      <c r="F143" s="358">
        <v>22</v>
      </c>
      <c r="G143" s="358">
        <v>46</v>
      </c>
      <c r="H143" s="358">
        <v>68</v>
      </c>
      <c r="I143" s="358">
        <v>30</v>
      </c>
      <c r="J143" s="358">
        <v>8</v>
      </c>
      <c r="K143" s="358">
        <v>1</v>
      </c>
      <c r="L143" s="358">
        <v>0</v>
      </c>
      <c r="M143" s="358">
        <v>0</v>
      </c>
    </row>
    <row r="144" spans="1:13">
      <c r="A144" t="s">
        <v>28</v>
      </c>
      <c r="B144" t="s">
        <v>2</v>
      </c>
      <c r="C144" s="358">
        <v>269</v>
      </c>
      <c r="D144" s="358">
        <v>0</v>
      </c>
      <c r="E144" s="358">
        <v>3</v>
      </c>
      <c r="F144" s="358">
        <v>23</v>
      </c>
      <c r="G144" s="358">
        <v>85</v>
      </c>
      <c r="H144" s="358">
        <v>79</v>
      </c>
      <c r="I144" s="358">
        <v>68</v>
      </c>
      <c r="J144" s="358">
        <v>11</v>
      </c>
      <c r="K144" s="358">
        <v>0</v>
      </c>
      <c r="L144" s="358">
        <v>0</v>
      </c>
      <c r="M144" s="358">
        <v>0</v>
      </c>
    </row>
    <row r="145" spans="1:13">
      <c r="A145" t="s">
        <v>856</v>
      </c>
      <c r="B145" t="s">
        <v>2</v>
      </c>
      <c r="C145" s="358">
        <v>85</v>
      </c>
      <c r="D145" s="358">
        <v>0</v>
      </c>
      <c r="E145" s="358">
        <v>0</v>
      </c>
      <c r="F145" s="358">
        <v>2</v>
      </c>
      <c r="G145" s="358">
        <v>15</v>
      </c>
      <c r="H145" s="358">
        <v>39</v>
      </c>
      <c r="I145" s="358">
        <v>23</v>
      </c>
      <c r="J145" s="358">
        <v>6</v>
      </c>
      <c r="K145" s="358">
        <v>0</v>
      </c>
      <c r="L145" s="358">
        <v>0</v>
      </c>
      <c r="M145" s="358">
        <v>0</v>
      </c>
    </row>
    <row r="146" spans="1:13">
      <c r="A146" t="s">
        <v>1054</v>
      </c>
      <c r="B146" t="s">
        <v>2</v>
      </c>
      <c r="C146" s="358">
        <v>51</v>
      </c>
      <c r="D146" s="358">
        <v>0</v>
      </c>
      <c r="E146" s="358">
        <v>0</v>
      </c>
      <c r="F146" s="358">
        <v>4</v>
      </c>
      <c r="G146" s="358">
        <v>14</v>
      </c>
      <c r="H146" s="358">
        <v>20</v>
      </c>
      <c r="I146" s="358">
        <v>9</v>
      </c>
      <c r="J146" s="358">
        <v>4</v>
      </c>
      <c r="K146" s="358">
        <v>0</v>
      </c>
      <c r="L146" s="358">
        <v>0</v>
      </c>
      <c r="M146" s="358">
        <v>0</v>
      </c>
    </row>
    <row r="147" spans="1:13">
      <c r="A147" t="s">
        <v>1048</v>
      </c>
      <c r="B147" t="s">
        <v>2</v>
      </c>
      <c r="C147" s="358">
        <v>115</v>
      </c>
      <c r="D147" s="358">
        <v>0</v>
      </c>
      <c r="E147" s="358">
        <v>1</v>
      </c>
      <c r="F147" s="358">
        <v>12</v>
      </c>
      <c r="G147" s="358">
        <v>24</v>
      </c>
      <c r="H147" s="358">
        <v>47</v>
      </c>
      <c r="I147" s="358">
        <v>30</v>
      </c>
      <c r="J147" s="358">
        <v>0</v>
      </c>
      <c r="K147" s="358">
        <v>1</v>
      </c>
      <c r="L147" s="358">
        <v>0</v>
      </c>
      <c r="M147" s="358">
        <v>0</v>
      </c>
    </row>
    <row r="148" spans="1:13">
      <c r="A148" t="s">
        <v>861</v>
      </c>
      <c r="B148" t="s">
        <v>2</v>
      </c>
      <c r="C148" s="358">
        <v>139</v>
      </c>
      <c r="D148" s="358">
        <v>0</v>
      </c>
      <c r="E148" s="358">
        <v>3</v>
      </c>
      <c r="F148" s="358">
        <v>9</v>
      </c>
      <c r="G148" s="358">
        <v>37</v>
      </c>
      <c r="H148" s="358">
        <v>57</v>
      </c>
      <c r="I148" s="358">
        <v>30</v>
      </c>
      <c r="J148" s="358">
        <v>3</v>
      </c>
      <c r="K148" s="358">
        <v>0</v>
      </c>
      <c r="L148" s="358">
        <v>0</v>
      </c>
      <c r="M148" s="358">
        <v>0</v>
      </c>
    </row>
    <row r="149" spans="1:13">
      <c r="A149" t="s">
        <v>866</v>
      </c>
      <c r="B149" t="s">
        <v>2</v>
      </c>
      <c r="C149" s="358">
        <v>26</v>
      </c>
      <c r="D149" s="358">
        <v>0</v>
      </c>
      <c r="E149" s="358">
        <v>0</v>
      </c>
      <c r="F149" s="358">
        <v>6</v>
      </c>
      <c r="G149" s="358">
        <v>6</v>
      </c>
      <c r="H149" s="358">
        <v>9</v>
      </c>
      <c r="I149" s="358">
        <v>3</v>
      </c>
      <c r="J149" s="358">
        <v>2</v>
      </c>
      <c r="K149" s="358">
        <v>0</v>
      </c>
      <c r="L149" s="358">
        <v>0</v>
      </c>
      <c r="M149" s="358">
        <v>0</v>
      </c>
    </row>
    <row r="150" spans="1:13">
      <c r="A150" t="s">
        <v>1049</v>
      </c>
      <c r="B150" t="s">
        <v>2</v>
      </c>
      <c r="C150" s="358">
        <v>87</v>
      </c>
      <c r="D150" s="358">
        <v>0</v>
      </c>
      <c r="E150" s="358">
        <v>0</v>
      </c>
      <c r="F150" s="358">
        <v>12</v>
      </c>
      <c r="G150" s="358">
        <v>24</v>
      </c>
      <c r="H150" s="358">
        <v>37</v>
      </c>
      <c r="I150" s="358">
        <v>10</v>
      </c>
      <c r="J150" s="358">
        <v>4</v>
      </c>
      <c r="K150" s="358">
        <v>0</v>
      </c>
      <c r="L150" s="358">
        <v>0</v>
      </c>
      <c r="M150" s="358">
        <v>0</v>
      </c>
    </row>
    <row r="151" spans="1:13">
      <c r="A151" t="s">
        <v>1050</v>
      </c>
      <c r="B151" t="s">
        <v>2</v>
      </c>
      <c r="C151" s="358">
        <v>32</v>
      </c>
      <c r="D151" s="358">
        <v>0</v>
      </c>
      <c r="E151" s="358">
        <v>1</v>
      </c>
      <c r="F151" s="358">
        <v>1</v>
      </c>
      <c r="G151" s="358">
        <v>11</v>
      </c>
      <c r="H151" s="358">
        <v>9</v>
      </c>
      <c r="I151" s="358">
        <v>10</v>
      </c>
      <c r="J151" s="358">
        <v>0</v>
      </c>
      <c r="K151" s="358">
        <v>0</v>
      </c>
      <c r="L151" s="358">
        <v>0</v>
      </c>
      <c r="M151" s="358">
        <v>0</v>
      </c>
    </row>
    <row r="152" spans="1:13">
      <c r="A152" t="s">
        <v>1051</v>
      </c>
      <c r="B152" t="s">
        <v>2</v>
      </c>
      <c r="C152" s="358">
        <v>140</v>
      </c>
      <c r="D152" s="358">
        <v>0</v>
      </c>
      <c r="E152" s="358">
        <v>5</v>
      </c>
      <c r="F152" s="358">
        <v>15</v>
      </c>
      <c r="G152" s="358">
        <v>45</v>
      </c>
      <c r="H152" s="358">
        <v>45</v>
      </c>
      <c r="I152" s="358">
        <v>27</v>
      </c>
      <c r="J152" s="358">
        <v>3</v>
      </c>
      <c r="K152" s="358">
        <v>0</v>
      </c>
      <c r="L152" s="358">
        <v>0</v>
      </c>
      <c r="M152" s="358">
        <v>0</v>
      </c>
    </row>
    <row r="153" spans="1:13">
      <c r="A153" t="s">
        <v>872</v>
      </c>
      <c r="B153" t="s">
        <v>2</v>
      </c>
      <c r="C153" s="358">
        <v>39</v>
      </c>
      <c r="D153" s="358">
        <v>0</v>
      </c>
      <c r="E153" s="358">
        <v>2</v>
      </c>
      <c r="F153" s="358">
        <v>2</v>
      </c>
      <c r="G153" s="358">
        <v>7</v>
      </c>
      <c r="H153" s="358">
        <v>12</v>
      </c>
      <c r="I153" s="358">
        <v>13</v>
      </c>
      <c r="J153" s="358">
        <v>3</v>
      </c>
      <c r="K153" s="358">
        <v>0</v>
      </c>
      <c r="L153" s="358">
        <v>0</v>
      </c>
      <c r="M153" s="358">
        <v>0</v>
      </c>
    </row>
    <row r="154" spans="1:13">
      <c r="A154" t="s">
        <v>1052</v>
      </c>
      <c r="B154" t="s">
        <v>2</v>
      </c>
      <c r="C154" s="358">
        <v>48</v>
      </c>
      <c r="D154" s="358">
        <v>0</v>
      </c>
      <c r="E154" s="358">
        <v>1</v>
      </c>
      <c r="F154" s="358">
        <v>10</v>
      </c>
      <c r="G154" s="358">
        <v>14</v>
      </c>
      <c r="H154" s="358">
        <v>9</v>
      </c>
      <c r="I154" s="358">
        <v>11</v>
      </c>
      <c r="J154" s="358">
        <v>3</v>
      </c>
      <c r="K154" s="358">
        <v>0</v>
      </c>
      <c r="L154" s="358">
        <v>0</v>
      </c>
      <c r="M154" s="358">
        <v>0</v>
      </c>
    </row>
    <row r="155" spans="1:13">
      <c r="A155" t="s">
        <v>1053</v>
      </c>
      <c r="B155" t="s">
        <v>2</v>
      </c>
      <c r="C155" s="358">
        <v>44</v>
      </c>
      <c r="D155" s="358">
        <v>0</v>
      </c>
      <c r="E155" s="358">
        <v>0</v>
      </c>
      <c r="F155" s="358">
        <v>9</v>
      </c>
      <c r="G155" s="358">
        <v>13</v>
      </c>
      <c r="H155" s="358">
        <v>16</v>
      </c>
      <c r="I155" s="358">
        <v>4</v>
      </c>
      <c r="J155" s="358">
        <v>2</v>
      </c>
      <c r="K155" s="358">
        <v>0</v>
      </c>
      <c r="L155" s="358">
        <v>0</v>
      </c>
      <c r="M155" s="358">
        <v>0</v>
      </c>
    </row>
    <row r="156" spans="1:13">
      <c r="A156" t="s">
        <v>877</v>
      </c>
      <c r="B156" t="s">
        <v>2</v>
      </c>
      <c r="C156" s="358">
        <v>37</v>
      </c>
      <c r="D156" s="358">
        <v>0</v>
      </c>
      <c r="E156" s="358">
        <v>0</v>
      </c>
      <c r="F156" s="358">
        <v>2</v>
      </c>
      <c r="G156" s="358">
        <v>9</v>
      </c>
      <c r="H156" s="358">
        <v>15</v>
      </c>
      <c r="I156" s="358">
        <v>9</v>
      </c>
      <c r="J156" s="358">
        <v>2</v>
      </c>
      <c r="K156" s="358">
        <v>0</v>
      </c>
      <c r="L156" s="358">
        <v>0</v>
      </c>
      <c r="M156" s="358">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推計方法</vt:lpstr>
      <vt:lpstr>人口動態長期時系列</vt:lpstr>
      <vt:lpstr>合計特殊出生率WS</vt:lpstr>
      <vt:lpstr>出生数出生率動向</vt:lpstr>
      <vt:lpstr>市町出生率推計WS</vt:lpstr>
      <vt:lpstr>H27県出生</vt:lpstr>
      <vt:lpstr>H28県出生</vt:lpstr>
      <vt:lpstr>H27市町出生</vt:lpstr>
      <vt:lpstr>H28市町出生</vt:lpstr>
      <vt:lpstr>H27国出生</vt:lpstr>
      <vt:lpstr>H28国出生</vt:lpstr>
      <vt:lpstr>H27住基人口2</vt:lpstr>
      <vt:lpstr>H28住基人口2</vt:lpstr>
      <vt:lpstr>H29住基人口2</vt:lpstr>
      <vt:lpstr>H28国推計人口</vt:lpstr>
      <vt:lpstr>H28国推計人口2</vt:lpstr>
      <vt:lpstr>H27国調市町</vt:lpstr>
      <vt:lpstr>H27国調年齢区分</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dcterms:created xsi:type="dcterms:W3CDTF">2015-06-16T05:01:14Z</dcterms:created>
  <dcterms:modified xsi:type="dcterms:W3CDTF">2017-11-27T04:23:21Z</dcterms:modified>
</cp:coreProperties>
</file>